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omments10.xml" ContentType="application/vnd.openxmlformats-officedocument.spreadsheetml.comments+xml"/>
  <Override PartName="/xl/drawings/drawing2.xml" ContentType="application/vnd.openxmlformats-officedocument.drawing+xml"/>
  <Override PartName="/xl/comments1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johan\CloudStation\Promotion\work\06_research\02_Millgas2what\"/>
    </mc:Choice>
  </mc:AlternateContent>
  <xr:revisionPtr revIDLastSave="0" documentId="13_ncr:1_{8658C99E-A2DE-4D1B-ACBA-605DD1D66A95}" xr6:coauthVersionLast="47" xr6:coauthVersionMax="47" xr10:uidLastSave="{00000000-0000-0000-0000-000000000000}"/>
  <bookViews>
    <workbookView xWindow="-98" yWindow="-98" windowWidth="28996" windowHeight="17596" activeTab="6" xr2:uid="{00000000-000D-0000-FFFF-FFFF00000000}"/>
  </bookViews>
  <sheets>
    <sheet name="A-Matrix" sheetId="4" r:id="rId1"/>
    <sheet name="Sankey Today" sheetId="110" r:id="rId2"/>
    <sheet name="End of life" sheetId="102" r:id="rId3"/>
    <sheet name="Sankey fossil" sheetId="123" r:id="rId4"/>
    <sheet name="Sankey Chemie" sheetId="125" r:id="rId5"/>
    <sheet name="Sankey Best Case" sheetId="111" r:id="rId6"/>
    <sheet name="Sankey Chemie future" sheetId="127" r:id="rId7"/>
    <sheet name="S Verbund" sheetId="124" r:id="rId8"/>
    <sheet name="C-Bilanz" sheetId="48" r:id="rId9"/>
    <sheet name="Massenbilanzen" sheetId="60" r:id="rId10"/>
    <sheet name="Stoffdaten" sheetId="63" r:id="rId11"/>
    <sheet name="Marktkapazitäten" sheetId="68" r:id="rId12"/>
    <sheet name="To dos" sheetId="49" r:id="rId13"/>
    <sheet name="Tabelle1" sheetId="126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45" i="4" l="1"/>
  <c r="MZ74" i="127"/>
  <c r="BD147" i="127"/>
  <c r="AZ161" i="127"/>
  <c r="AZ159" i="127"/>
  <c r="AZ158" i="127"/>
  <c r="LH148" i="127"/>
  <c r="Q148" i="127"/>
  <c r="MQ145" i="127"/>
  <c r="E141" i="127"/>
  <c r="F141" i="127" s="1"/>
  <c r="G141" i="127" s="1"/>
  <c r="H141" i="127" s="1"/>
  <c r="I141" i="127" s="1"/>
  <c r="J141" i="127" s="1"/>
  <c r="K141" i="127" s="1"/>
  <c r="L141" i="127" s="1"/>
  <c r="M141" i="127" s="1"/>
  <c r="N141" i="127" s="1"/>
  <c r="O141" i="127" s="1"/>
  <c r="P141" i="127" s="1"/>
  <c r="Q141" i="127" s="1"/>
  <c r="R141" i="127" s="1"/>
  <c r="S141" i="127" s="1"/>
  <c r="T141" i="127" s="1"/>
  <c r="U141" i="127" s="1"/>
  <c r="V141" i="127" s="1"/>
  <c r="W141" i="127" s="1"/>
  <c r="X141" i="127" s="1"/>
  <c r="Y141" i="127" s="1"/>
  <c r="Z141" i="127" s="1"/>
  <c r="AA141" i="127" s="1"/>
  <c r="AB141" i="127" s="1"/>
  <c r="AC141" i="127" s="1"/>
  <c r="AD141" i="127" s="1"/>
  <c r="AE141" i="127" s="1"/>
  <c r="AF141" i="127" s="1"/>
  <c r="AG141" i="127" s="1"/>
  <c r="AH141" i="127" s="1"/>
  <c r="AI141" i="127" s="1"/>
  <c r="AJ141" i="127" s="1"/>
  <c r="AK141" i="127" s="1"/>
  <c r="AL141" i="127" s="1"/>
  <c r="AM141" i="127" s="1"/>
  <c r="AN141" i="127" s="1"/>
  <c r="AO141" i="127" s="1"/>
  <c r="AP141" i="127" s="1"/>
  <c r="AQ141" i="127" s="1"/>
  <c r="AR141" i="127" s="1"/>
  <c r="AS141" i="127" s="1"/>
  <c r="AT141" i="127" s="1"/>
  <c r="AU141" i="127" s="1"/>
  <c r="AV141" i="127" s="1"/>
  <c r="AW141" i="127" s="1"/>
  <c r="AX141" i="127" s="1"/>
  <c r="AY141" i="127" s="1"/>
  <c r="AZ141" i="127" s="1"/>
  <c r="BA141" i="127" s="1"/>
  <c r="BB141" i="127" s="1"/>
  <c r="BC141" i="127" s="1"/>
  <c r="BD141" i="127" s="1"/>
  <c r="BE141" i="127" s="1"/>
  <c r="BF141" i="127" s="1"/>
  <c r="BG141" i="127" s="1"/>
  <c r="BH141" i="127" s="1"/>
  <c r="BI141" i="127" s="1"/>
  <c r="BJ141" i="127" s="1"/>
  <c r="BK141" i="127" s="1"/>
  <c r="BL141" i="127" s="1"/>
  <c r="BM141" i="127" s="1"/>
  <c r="BN141" i="127" s="1"/>
  <c r="BO141" i="127" s="1"/>
  <c r="BP141" i="127" s="1"/>
  <c r="BQ141" i="127" s="1"/>
  <c r="BR141" i="127" s="1"/>
  <c r="BS141" i="127" s="1"/>
  <c r="BT141" i="127" s="1"/>
  <c r="BU141" i="127" s="1"/>
  <c r="BV141" i="127" s="1"/>
  <c r="BW141" i="127" s="1"/>
  <c r="BX141" i="127" s="1"/>
  <c r="BY141" i="127" s="1"/>
  <c r="BZ141" i="127" s="1"/>
  <c r="CA141" i="127" s="1"/>
  <c r="CB141" i="127" s="1"/>
  <c r="CC141" i="127" s="1"/>
  <c r="CD141" i="127" s="1"/>
  <c r="CE141" i="127" s="1"/>
  <c r="CF141" i="127" s="1"/>
  <c r="CG141" i="127" s="1"/>
  <c r="CH141" i="127" s="1"/>
  <c r="CI141" i="127" s="1"/>
  <c r="CJ141" i="127" s="1"/>
  <c r="CK141" i="127" s="1"/>
  <c r="CL141" i="127" s="1"/>
  <c r="CM141" i="127" s="1"/>
  <c r="CN141" i="127" s="1"/>
  <c r="CO141" i="127" s="1"/>
  <c r="CP141" i="127" s="1"/>
  <c r="CQ141" i="127" s="1"/>
  <c r="CR141" i="127" s="1"/>
  <c r="CS141" i="127" s="1"/>
  <c r="CT141" i="127" s="1"/>
  <c r="CU141" i="127" s="1"/>
  <c r="CV141" i="127" s="1"/>
  <c r="CW141" i="127" s="1"/>
  <c r="CX141" i="127" s="1"/>
  <c r="CY141" i="127" s="1"/>
  <c r="CZ141" i="127" s="1"/>
  <c r="DA141" i="127" s="1"/>
  <c r="DB141" i="127" s="1"/>
  <c r="DC141" i="127" s="1"/>
  <c r="DD141" i="127" s="1"/>
  <c r="DE141" i="127" s="1"/>
  <c r="DF141" i="127" s="1"/>
  <c r="DG141" i="127" s="1"/>
  <c r="DH141" i="127" s="1"/>
  <c r="DI141" i="127" s="1"/>
  <c r="DJ141" i="127" s="1"/>
  <c r="DK141" i="127" s="1"/>
  <c r="DL141" i="127" s="1"/>
  <c r="DM141" i="127" s="1"/>
  <c r="DN141" i="127" s="1"/>
  <c r="DO141" i="127" s="1"/>
  <c r="DP141" i="127" s="1"/>
  <c r="DQ141" i="127" s="1"/>
  <c r="DR141" i="127" s="1"/>
  <c r="DS141" i="127" s="1"/>
  <c r="DT141" i="127" s="1"/>
  <c r="DU141" i="127" s="1"/>
  <c r="DV141" i="127" s="1"/>
  <c r="DW141" i="127" s="1"/>
  <c r="DX141" i="127" s="1"/>
  <c r="DY141" i="127" s="1"/>
  <c r="DZ141" i="127" s="1"/>
  <c r="EA141" i="127" s="1"/>
  <c r="EB141" i="127" s="1"/>
  <c r="EC141" i="127" s="1"/>
  <c r="ED141" i="127" s="1"/>
  <c r="EE141" i="127" s="1"/>
  <c r="EF141" i="127" s="1"/>
  <c r="EG141" i="127" s="1"/>
  <c r="EH141" i="127" s="1"/>
  <c r="EI141" i="127" s="1"/>
  <c r="EJ141" i="127" s="1"/>
  <c r="EK141" i="127" s="1"/>
  <c r="EL141" i="127" s="1"/>
  <c r="EM141" i="127" s="1"/>
  <c r="EN141" i="127" s="1"/>
  <c r="EO141" i="127" s="1"/>
  <c r="EP141" i="127" s="1"/>
  <c r="EQ141" i="127" s="1"/>
  <c r="ER141" i="127" s="1"/>
  <c r="ES141" i="127" s="1"/>
  <c r="ET141" i="127" s="1"/>
  <c r="EU141" i="127" s="1"/>
  <c r="EV141" i="127" s="1"/>
  <c r="EW141" i="127" s="1"/>
  <c r="EX141" i="127" s="1"/>
  <c r="EY141" i="127" s="1"/>
  <c r="EZ141" i="127" s="1"/>
  <c r="FA141" i="127" s="1"/>
  <c r="FB141" i="127" s="1"/>
  <c r="FC141" i="127" s="1"/>
  <c r="FD141" i="127" s="1"/>
  <c r="FE141" i="127" s="1"/>
  <c r="FF141" i="127" s="1"/>
  <c r="FG141" i="127" s="1"/>
  <c r="FH141" i="127" s="1"/>
  <c r="FI141" i="127" s="1"/>
  <c r="FJ141" i="127" s="1"/>
  <c r="FK141" i="127" s="1"/>
  <c r="FL141" i="127" s="1"/>
  <c r="FM141" i="127" s="1"/>
  <c r="FN141" i="127" s="1"/>
  <c r="FO141" i="127" s="1"/>
  <c r="FP141" i="127" s="1"/>
  <c r="FQ141" i="127" s="1"/>
  <c r="FR141" i="127" s="1"/>
  <c r="FS141" i="127" s="1"/>
  <c r="FT141" i="127" s="1"/>
  <c r="FU141" i="127" s="1"/>
  <c r="FV141" i="127" s="1"/>
  <c r="FW141" i="127" s="1"/>
  <c r="FX141" i="127" s="1"/>
  <c r="FY141" i="127" s="1"/>
  <c r="FZ141" i="127" s="1"/>
  <c r="GA141" i="127" s="1"/>
  <c r="GB141" i="127" s="1"/>
  <c r="GC141" i="127" s="1"/>
  <c r="GD141" i="127" s="1"/>
  <c r="GE141" i="127" s="1"/>
  <c r="GF141" i="127" s="1"/>
  <c r="GG141" i="127" s="1"/>
  <c r="GH141" i="127" s="1"/>
  <c r="GI141" i="127" s="1"/>
  <c r="GJ141" i="127" s="1"/>
  <c r="GK141" i="127" s="1"/>
  <c r="GL141" i="127" s="1"/>
  <c r="GM141" i="127" s="1"/>
  <c r="GN141" i="127" s="1"/>
  <c r="GO141" i="127" s="1"/>
  <c r="GP141" i="127" s="1"/>
  <c r="GQ141" i="127" s="1"/>
  <c r="GR141" i="127" s="1"/>
  <c r="GS141" i="127" s="1"/>
  <c r="GT141" i="127" s="1"/>
  <c r="GU141" i="127" s="1"/>
  <c r="GV141" i="127" s="1"/>
  <c r="GW141" i="127" s="1"/>
  <c r="GX141" i="127" s="1"/>
  <c r="GY141" i="127" s="1"/>
  <c r="GZ141" i="127" s="1"/>
  <c r="HA141" i="127" s="1"/>
  <c r="HB141" i="127" s="1"/>
  <c r="HC141" i="127" s="1"/>
  <c r="HD141" i="127" s="1"/>
  <c r="HE141" i="127" s="1"/>
  <c r="HF141" i="127" s="1"/>
  <c r="HG141" i="127" s="1"/>
  <c r="HH141" i="127" s="1"/>
  <c r="HI141" i="127" s="1"/>
  <c r="HJ141" i="127" s="1"/>
  <c r="HK141" i="127" s="1"/>
  <c r="HL141" i="127" s="1"/>
  <c r="HM141" i="127" s="1"/>
  <c r="HN141" i="127" s="1"/>
  <c r="HO141" i="127" s="1"/>
  <c r="HP141" i="127" s="1"/>
  <c r="HQ141" i="127" s="1"/>
  <c r="HR141" i="127" s="1"/>
  <c r="HS141" i="127" s="1"/>
  <c r="HT141" i="127" s="1"/>
  <c r="HU141" i="127" s="1"/>
  <c r="HV141" i="127" s="1"/>
  <c r="HW141" i="127" s="1"/>
  <c r="HX141" i="127" s="1"/>
  <c r="HY141" i="127" s="1"/>
  <c r="HZ141" i="127" s="1"/>
  <c r="IA141" i="127" s="1"/>
  <c r="IB141" i="127" s="1"/>
  <c r="IC141" i="127" s="1"/>
  <c r="ID141" i="127" s="1"/>
  <c r="IE141" i="127" s="1"/>
  <c r="IF141" i="127" s="1"/>
  <c r="IG141" i="127" s="1"/>
  <c r="IH141" i="127" s="1"/>
  <c r="II141" i="127" s="1"/>
  <c r="IJ141" i="127" s="1"/>
  <c r="IK141" i="127" s="1"/>
  <c r="IL141" i="127" s="1"/>
  <c r="IM141" i="127" s="1"/>
  <c r="IN141" i="127" s="1"/>
  <c r="IO141" i="127" s="1"/>
  <c r="IP141" i="127" s="1"/>
  <c r="IQ141" i="127" s="1"/>
  <c r="IR141" i="127" s="1"/>
  <c r="IS141" i="127" s="1"/>
  <c r="IT141" i="127" s="1"/>
  <c r="IU141" i="127" s="1"/>
  <c r="IV141" i="127" s="1"/>
  <c r="IW141" i="127" s="1"/>
  <c r="IX141" i="127" s="1"/>
  <c r="IY141" i="127" s="1"/>
  <c r="IZ141" i="127" s="1"/>
  <c r="JA141" i="127" s="1"/>
  <c r="JB141" i="127" s="1"/>
  <c r="JC141" i="127" s="1"/>
  <c r="JD141" i="127" s="1"/>
  <c r="JE141" i="127" s="1"/>
  <c r="JF141" i="127" s="1"/>
  <c r="JG141" i="127" s="1"/>
  <c r="JH141" i="127" s="1"/>
  <c r="JI141" i="127" s="1"/>
  <c r="JJ141" i="127" s="1"/>
  <c r="JK141" i="127" s="1"/>
  <c r="JL141" i="127" s="1"/>
  <c r="JM141" i="127" s="1"/>
  <c r="JN141" i="127" s="1"/>
  <c r="JO141" i="127" s="1"/>
  <c r="JP141" i="127" s="1"/>
  <c r="JQ141" i="127" s="1"/>
  <c r="JR141" i="127" s="1"/>
  <c r="JS141" i="127" s="1"/>
  <c r="JT141" i="127" s="1"/>
  <c r="JU141" i="127" s="1"/>
  <c r="JV141" i="127" s="1"/>
  <c r="JW141" i="127" s="1"/>
  <c r="JX141" i="127" s="1"/>
  <c r="JY141" i="127" s="1"/>
  <c r="JZ141" i="127" s="1"/>
  <c r="KA141" i="127" s="1"/>
  <c r="KB141" i="127" s="1"/>
  <c r="KC141" i="127" s="1"/>
  <c r="KD141" i="127" s="1"/>
  <c r="KE141" i="127" s="1"/>
  <c r="KF141" i="127" s="1"/>
  <c r="KG141" i="127" s="1"/>
  <c r="KH141" i="127" s="1"/>
  <c r="KI141" i="127" s="1"/>
  <c r="KJ141" i="127" s="1"/>
  <c r="KK141" i="127" s="1"/>
  <c r="KL141" i="127" s="1"/>
  <c r="KM141" i="127" s="1"/>
  <c r="KN141" i="127" s="1"/>
  <c r="KO141" i="127" s="1"/>
  <c r="KP141" i="127" s="1"/>
  <c r="KQ141" i="127" s="1"/>
  <c r="KR141" i="127" s="1"/>
  <c r="KS141" i="127" s="1"/>
  <c r="KT141" i="127" s="1"/>
  <c r="KU141" i="127" s="1"/>
  <c r="KV141" i="127" s="1"/>
  <c r="KW141" i="127" s="1"/>
  <c r="KX141" i="127" s="1"/>
  <c r="KY141" i="127" s="1"/>
  <c r="KZ141" i="127" s="1"/>
  <c r="LA141" i="127" s="1"/>
  <c r="LB141" i="127" s="1"/>
  <c r="LC141" i="127" s="1"/>
  <c r="LD141" i="127" s="1"/>
  <c r="LE141" i="127" s="1"/>
  <c r="LF141" i="127" s="1"/>
  <c r="LG141" i="127" s="1"/>
  <c r="LH141" i="127" s="1"/>
  <c r="LI141" i="127" s="1"/>
  <c r="LJ141" i="127" s="1"/>
  <c r="LK141" i="127" s="1"/>
  <c r="LL141" i="127" s="1"/>
  <c r="LM141" i="127" s="1"/>
  <c r="LN141" i="127" s="1"/>
  <c r="LO141" i="127" s="1"/>
  <c r="LP141" i="127" s="1"/>
  <c r="LQ141" i="127" s="1"/>
  <c r="LR141" i="127" s="1"/>
  <c r="LS141" i="127" s="1"/>
  <c r="LT141" i="127" s="1"/>
  <c r="LU141" i="127" s="1"/>
  <c r="LV141" i="127" s="1"/>
  <c r="LW141" i="127" s="1"/>
  <c r="LX141" i="127" s="1"/>
  <c r="LY141" i="127" s="1"/>
  <c r="LZ141" i="127" s="1"/>
  <c r="MA141" i="127" s="1"/>
  <c r="MB141" i="127" s="1"/>
  <c r="MC141" i="127" s="1"/>
  <c r="MD141" i="127" s="1"/>
  <c r="ME141" i="127" s="1"/>
  <c r="MF141" i="127" s="1"/>
  <c r="MG141" i="127" s="1"/>
  <c r="MH141" i="127" s="1"/>
  <c r="MI141" i="127" s="1"/>
  <c r="MJ141" i="127" s="1"/>
  <c r="MK141" i="127" s="1"/>
  <c r="ML141" i="127" s="1"/>
  <c r="MM141" i="127" s="1"/>
  <c r="MN141" i="127" s="1"/>
  <c r="MO141" i="127" s="1"/>
  <c r="MP141" i="127" s="1"/>
  <c r="MQ141" i="127" s="1"/>
  <c r="MR141" i="127" s="1"/>
  <c r="MS141" i="127" s="1"/>
  <c r="MT141" i="127" s="1"/>
  <c r="MU141" i="127" s="1"/>
  <c r="D141" i="127"/>
  <c r="NA139" i="127"/>
  <c r="MU139" i="127"/>
  <c r="MR139" i="127"/>
  <c r="MQ139" i="127"/>
  <c r="NA137" i="127"/>
  <c r="NA136" i="127"/>
  <c r="NA135" i="127"/>
  <c r="NA134" i="127"/>
  <c r="NA133" i="127"/>
  <c r="NA132" i="127"/>
  <c r="NA131" i="127"/>
  <c r="NA130" i="127"/>
  <c r="B130" i="127"/>
  <c r="NA129" i="127"/>
  <c r="B129" i="127"/>
  <c r="B140" i="127" s="1"/>
  <c r="NA128" i="127"/>
  <c r="NA127" i="127"/>
  <c r="NA126" i="127"/>
  <c r="NA125" i="127"/>
  <c r="NA124" i="127"/>
  <c r="NA123" i="127"/>
  <c r="NA122" i="127"/>
  <c r="NA121" i="127"/>
  <c r="NA120" i="127"/>
  <c r="NA119" i="127"/>
  <c r="NA118" i="127"/>
  <c r="NA117" i="127"/>
  <c r="NA116" i="127"/>
  <c r="NA115" i="127"/>
  <c r="NA114" i="127"/>
  <c r="NA113" i="127"/>
  <c r="NA112" i="127"/>
  <c r="NA111" i="127"/>
  <c r="NA110" i="127"/>
  <c r="NA109" i="127"/>
  <c r="NA108" i="127"/>
  <c r="NA107" i="127"/>
  <c r="NA106" i="127"/>
  <c r="NA105" i="127"/>
  <c r="NA104" i="127"/>
  <c r="NA103" i="127"/>
  <c r="NA102" i="127"/>
  <c r="NA101" i="127"/>
  <c r="NA100" i="127"/>
  <c r="NA99" i="127"/>
  <c r="NA98" i="127"/>
  <c r="NA97" i="127"/>
  <c r="B97" i="127"/>
  <c r="NA96" i="127"/>
  <c r="NA95" i="127"/>
  <c r="NA94" i="127"/>
  <c r="NA93" i="127"/>
  <c r="NA92" i="127"/>
  <c r="NA91" i="127"/>
  <c r="NA90" i="127"/>
  <c r="NA89" i="127"/>
  <c r="NA88" i="127"/>
  <c r="NA87" i="127"/>
  <c r="NA86" i="127"/>
  <c r="NA85" i="127"/>
  <c r="NA84" i="127"/>
  <c r="NA83" i="127"/>
  <c r="NA82" i="127"/>
  <c r="NA81" i="127"/>
  <c r="NA80" i="127"/>
  <c r="NA79" i="127"/>
  <c r="NA78" i="127"/>
  <c r="NA77" i="127"/>
  <c r="NA76" i="127"/>
  <c r="NA75" i="127"/>
  <c r="NA74" i="127"/>
  <c r="NA73" i="127"/>
  <c r="NA72" i="127"/>
  <c r="NA71" i="127"/>
  <c r="NA70" i="127"/>
  <c r="NA69" i="127"/>
  <c r="NA68" i="127"/>
  <c r="NA67" i="127"/>
  <c r="NA66" i="127"/>
  <c r="NA65" i="127"/>
  <c r="NA64" i="127"/>
  <c r="NA63" i="127"/>
  <c r="NA62" i="127"/>
  <c r="NA61" i="127"/>
  <c r="NA60" i="127"/>
  <c r="NA59" i="127"/>
  <c r="NA58" i="127"/>
  <c r="NA57" i="127"/>
  <c r="NA56" i="127"/>
  <c r="NA55" i="127"/>
  <c r="NA54" i="127"/>
  <c r="NA53" i="127"/>
  <c r="NA52" i="127"/>
  <c r="NA51" i="127"/>
  <c r="NA50" i="127"/>
  <c r="NA49" i="127"/>
  <c r="NA48" i="127"/>
  <c r="NA47" i="127"/>
  <c r="NA46" i="127"/>
  <c r="NA45" i="127"/>
  <c r="NA44" i="127"/>
  <c r="NA43" i="127"/>
  <c r="NA42" i="127"/>
  <c r="NA41" i="127"/>
  <c r="NA40" i="127"/>
  <c r="NA39" i="127"/>
  <c r="NA38" i="127"/>
  <c r="NA37" i="127"/>
  <c r="NA36" i="127"/>
  <c r="NA35" i="127"/>
  <c r="NA34" i="127"/>
  <c r="NA33" i="127"/>
  <c r="NA32" i="127"/>
  <c r="NA31" i="127"/>
  <c r="NA30" i="127"/>
  <c r="NA29" i="127"/>
  <c r="NA28" i="127"/>
  <c r="NA27" i="127"/>
  <c r="NA26" i="127"/>
  <c r="NA25" i="127"/>
  <c r="NA24" i="127"/>
  <c r="NA23" i="127"/>
  <c r="NA22" i="127"/>
  <c r="NA21" i="127"/>
  <c r="NA20" i="127"/>
  <c r="NA19" i="127"/>
  <c r="NA18" i="127"/>
  <c r="NA17" i="127"/>
  <c r="NA16" i="127"/>
  <c r="D15" i="125"/>
  <c r="E15" i="125"/>
  <c r="F15" i="125"/>
  <c r="G15" i="125"/>
  <c r="H15" i="125"/>
  <c r="I15" i="125"/>
  <c r="J15" i="125"/>
  <c r="K15" i="125"/>
  <c r="L15" i="125"/>
  <c r="M15" i="125"/>
  <c r="N15" i="125"/>
  <c r="O15" i="125"/>
  <c r="P15" i="125"/>
  <c r="Q15" i="125"/>
  <c r="R15" i="125"/>
  <c r="S15" i="125"/>
  <c r="T15" i="125"/>
  <c r="U15" i="125"/>
  <c r="V15" i="125"/>
  <c r="W15" i="125"/>
  <c r="X15" i="125"/>
  <c r="Y15" i="125"/>
  <c r="Z15" i="125"/>
  <c r="AA15" i="125"/>
  <c r="AB15" i="125"/>
  <c r="AC15" i="125"/>
  <c r="AD15" i="125"/>
  <c r="AE15" i="125"/>
  <c r="AF15" i="125"/>
  <c r="AG15" i="125"/>
  <c r="AH15" i="125"/>
  <c r="AI15" i="125"/>
  <c r="AJ15" i="125"/>
  <c r="AK15" i="125"/>
  <c r="AL15" i="125"/>
  <c r="AM15" i="125"/>
  <c r="AN15" i="125"/>
  <c r="AO15" i="125"/>
  <c r="AP15" i="125"/>
  <c r="AQ15" i="125"/>
  <c r="AR15" i="125"/>
  <c r="AS15" i="125"/>
  <c r="AT15" i="125"/>
  <c r="AU15" i="125"/>
  <c r="AV15" i="125"/>
  <c r="AW15" i="125"/>
  <c r="AX15" i="125"/>
  <c r="AY15" i="125"/>
  <c r="AZ15" i="125"/>
  <c r="BA15" i="125"/>
  <c r="BB15" i="125"/>
  <c r="BC15" i="125"/>
  <c r="BD15" i="125"/>
  <c r="BE15" i="125"/>
  <c r="BF15" i="125"/>
  <c r="BG15" i="125"/>
  <c r="BH15" i="125"/>
  <c r="BI15" i="125"/>
  <c r="BJ15" i="125"/>
  <c r="BK15" i="125"/>
  <c r="BL15" i="125"/>
  <c r="BM15" i="125"/>
  <c r="BN15" i="125"/>
  <c r="BO15" i="125"/>
  <c r="BP15" i="125"/>
  <c r="BQ15" i="125"/>
  <c r="BR15" i="125"/>
  <c r="BS15" i="125"/>
  <c r="BT15" i="125"/>
  <c r="BU15" i="125"/>
  <c r="BV15" i="125"/>
  <c r="BW15" i="125"/>
  <c r="BX15" i="125"/>
  <c r="BY15" i="125"/>
  <c r="BZ15" i="125"/>
  <c r="CA15" i="125"/>
  <c r="CB15" i="125"/>
  <c r="CC15" i="125"/>
  <c r="CD15" i="125"/>
  <c r="CE15" i="125"/>
  <c r="CF15" i="125"/>
  <c r="CG15" i="125"/>
  <c r="CH15" i="125"/>
  <c r="CI15" i="125"/>
  <c r="CJ15" i="125"/>
  <c r="CK15" i="125"/>
  <c r="CL15" i="125"/>
  <c r="CM15" i="125"/>
  <c r="CN15" i="125"/>
  <c r="CO15" i="125"/>
  <c r="CP15" i="125"/>
  <c r="CQ15" i="125"/>
  <c r="CR15" i="125"/>
  <c r="CS15" i="125"/>
  <c r="CT15" i="125"/>
  <c r="CU15" i="125"/>
  <c r="CV15" i="125"/>
  <c r="CW15" i="125"/>
  <c r="CX15" i="125"/>
  <c r="CY15" i="125"/>
  <c r="CZ15" i="125"/>
  <c r="DA15" i="125"/>
  <c r="DB15" i="125"/>
  <c r="DC15" i="125"/>
  <c r="DD15" i="125"/>
  <c r="DE15" i="125"/>
  <c r="DF15" i="125"/>
  <c r="DG15" i="125"/>
  <c r="DH15" i="125"/>
  <c r="DI15" i="125"/>
  <c r="DJ15" i="125"/>
  <c r="DK15" i="125"/>
  <c r="DL15" i="125"/>
  <c r="DM15" i="125"/>
  <c r="DN15" i="125"/>
  <c r="DO15" i="125"/>
  <c r="DP15" i="125"/>
  <c r="DQ15" i="125"/>
  <c r="DR15" i="125"/>
  <c r="DS15" i="125"/>
  <c r="DT15" i="125"/>
  <c r="DU15" i="125"/>
  <c r="DV15" i="125"/>
  <c r="DW15" i="125"/>
  <c r="DX15" i="125"/>
  <c r="DY15" i="125"/>
  <c r="DZ15" i="125"/>
  <c r="EA15" i="125"/>
  <c r="EB15" i="125"/>
  <c r="EC15" i="125"/>
  <c r="ED15" i="125"/>
  <c r="EE15" i="125"/>
  <c r="EF15" i="125"/>
  <c r="EG15" i="125"/>
  <c r="EH15" i="125"/>
  <c r="EI15" i="125"/>
  <c r="EJ15" i="125"/>
  <c r="EK15" i="125"/>
  <c r="EL15" i="125"/>
  <c r="EM15" i="125"/>
  <c r="EN15" i="125"/>
  <c r="EO15" i="125"/>
  <c r="EP15" i="125"/>
  <c r="EQ15" i="125"/>
  <c r="ER15" i="125"/>
  <c r="ES15" i="125"/>
  <c r="ET15" i="125"/>
  <c r="EU15" i="125"/>
  <c r="EV15" i="125"/>
  <c r="EW15" i="125"/>
  <c r="EX15" i="125"/>
  <c r="EY15" i="125"/>
  <c r="EZ15" i="125"/>
  <c r="FA15" i="125"/>
  <c r="FB15" i="125"/>
  <c r="FC15" i="125"/>
  <c r="FD15" i="125"/>
  <c r="FE15" i="125"/>
  <c r="FF15" i="125"/>
  <c r="FG15" i="125"/>
  <c r="FH15" i="125"/>
  <c r="FI15" i="125"/>
  <c r="FJ15" i="125"/>
  <c r="FK15" i="125"/>
  <c r="FL15" i="125"/>
  <c r="FM15" i="125"/>
  <c r="FN15" i="125"/>
  <c r="FO15" i="125"/>
  <c r="FP15" i="125"/>
  <c r="FQ15" i="125"/>
  <c r="FR15" i="125"/>
  <c r="FS15" i="125"/>
  <c r="FT15" i="125"/>
  <c r="FU15" i="125"/>
  <c r="FV15" i="125"/>
  <c r="FW15" i="125"/>
  <c r="FX15" i="125"/>
  <c r="FY15" i="125"/>
  <c r="FZ15" i="125"/>
  <c r="GA15" i="125"/>
  <c r="GB15" i="125"/>
  <c r="GC15" i="125"/>
  <c r="GD15" i="125"/>
  <c r="GE15" i="125"/>
  <c r="GF15" i="125"/>
  <c r="GG15" i="125"/>
  <c r="GH15" i="125"/>
  <c r="GI15" i="125"/>
  <c r="GJ15" i="125"/>
  <c r="GK15" i="125"/>
  <c r="GL15" i="125"/>
  <c r="GM15" i="125"/>
  <c r="GN15" i="125"/>
  <c r="GO15" i="125"/>
  <c r="GP15" i="125"/>
  <c r="GQ15" i="125"/>
  <c r="GR15" i="125"/>
  <c r="GS15" i="125"/>
  <c r="GT15" i="125"/>
  <c r="GU15" i="125"/>
  <c r="GV15" i="125"/>
  <c r="GW15" i="125"/>
  <c r="GX15" i="125"/>
  <c r="GY15" i="125"/>
  <c r="GZ15" i="125"/>
  <c r="HA15" i="125"/>
  <c r="HB15" i="125"/>
  <c r="HC15" i="125"/>
  <c r="HD15" i="125"/>
  <c r="HE15" i="125"/>
  <c r="HF15" i="125"/>
  <c r="HG15" i="125"/>
  <c r="HH15" i="125"/>
  <c r="HI15" i="125"/>
  <c r="HJ15" i="125"/>
  <c r="HK15" i="125"/>
  <c r="HL15" i="125"/>
  <c r="HM15" i="125"/>
  <c r="HN15" i="125"/>
  <c r="HO15" i="125"/>
  <c r="HP15" i="125"/>
  <c r="HQ15" i="125"/>
  <c r="HR15" i="125"/>
  <c r="HS15" i="125"/>
  <c r="HT15" i="125"/>
  <c r="HU15" i="125"/>
  <c r="HV15" i="125"/>
  <c r="HW15" i="125"/>
  <c r="HX15" i="125"/>
  <c r="HY15" i="125"/>
  <c r="HZ15" i="125"/>
  <c r="IA15" i="125"/>
  <c r="IB15" i="125"/>
  <c r="IC15" i="125"/>
  <c r="ID15" i="125"/>
  <c r="IE15" i="125"/>
  <c r="IF15" i="125"/>
  <c r="IG15" i="125"/>
  <c r="IH15" i="125"/>
  <c r="II15" i="125"/>
  <c r="IJ15" i="125"/>
  <c r="IK15" i="125"/>
  <c r="IL15" i="125"/>
  <c r="IM15" i="125"/>
  <c r="IN15" i="125"/>
  <c r="IO15" i="125"/>
  <c r="IP15" i="125"/>
  <c r="IQ15" i="125"/>
  <c r="IR15" i="125"/>
  <c r="IS15" i="125"/>
  <c r="IT15" i="125"/>
  <c r="IU15" i="125"/>
  <c r="IV15" i="125"/>
  <c r="IW15" i="125"/>
  <c r="IX15" i="125"/>
  <c r="IY15" i="125"/>
  <c r="IZ15" i="125"/>
  <c r="JA15" i="125"/>
  <c r="JB15" i="125"/>
  <c r="JC15" i="125"/>
  <c r="JD15" i="125"/>
  <c r="JE15" i="125"/>
  <c r="JF15" i="125"/>
  <c r="JG15" i="125"/>
  <c r="JH15" i="125"/>
  <c r="JI15" i="125"/>
  <c r="JJ15" i="125"/>
  <c r="JK15" i="125"/>
  <c r="JL15" i="125"/>
  <c r="JM15" i="125"/>
  <c r="JN15" i="125"/>
  <c r="JO15" i="125"/>
  <c r="JP15" i="125"/>
  <c r="JQ15" i="125"/>
  <c r="JR15" i="125"/>
  <c r="JS15" i="125"/>
  <c r="JT15" i="125"/>
  <c r="JU15" i="125"/>
  <c r="JV15" i="125"/>
  <c r="JW15" i="125"/>
  <c r="JX15" i="125"/>
  <c r="JY15" i="125"/>
  <c r="JZ15" i="125"/>
  <c r="KA15" i="125"/>
  <c r="KB15" i="125"/>
  <c r="KC15" i="125"/>
  <c r="KD15" i="125"/>
  <c r="KE15" i="125"/>
  <c r="KF15" i="125"/>
  <c r="KG15" i="125"/>
  <c r="KH15" i="125"/>
  <c r="KI15" i="125"/>
  <c r="KJ15" i="125"/>
  <c r="KK15" i="125"/>
  <c r="KL15" i="125"/>
  <c r="KM15" i="125"/>
  <c r="KN15" i="125"/>
  <c r="KO15" i="125"/>
  <c r="KP15" i="125"/>
  <c r="KQ15" i="125"/>
  <c r="KR15" i="125"/>
  <c r="KS15" i="125"/>
  <c r="KT15" i="125"/>
  <c r="KU15" i="125"/>
  <c r="KV15" i="125"/>
  <c r="KW15" i="125"/>
  <c r="KX15" i="125"/>
  <c r="KY15" i="125"/>
  <c r="KZ15" i="125"/>
  <c r="LA15" i="125"/>
  <c r="LB15" i="125"/>
  <c r="LC15" i="125"/>
  <c r="LD15" i="125"/>
  <c r="LE15" i="125"/>
  <c r="LF15" i="125"/>
  <c r="LG15" i="125"/>
  <c r="LH15" i="125"/>
  <c r="LI15" i="125"/>
  <c r="LJ15" i="125"/>
  <c r="LK15" i="125"/>
  <c r="LL15" i="125"/>
  <c r="LM15" i="125"/>
  <c r="LN15" i="125"/>
  <c r="LO15" i="125"/>
  <c r="LP15" i="125"/>
  <c r="LQ15" i="125"/>
  <c r="LR15" i="125"/>
  <c r="LS15" i="125"/>
  <c r="LT15" i="125"/>
  <c r="LU15" i="125"/>
  <c r="LV15" i="125"/>
  <c r="LW15" i="125"/>
  <c r="LX15" i="125"/>
  <c r="LY15" i="125"/>
  <c r="LZ15" i="125"/>
  <c r="MA15" i="125"/>
  <c r="MB15" i="125"/>
  <c r="MC15" i="125"/>
  <c r="MD15" i="125"/>
  <c r="ME15" i="125"/>
  <c r="MF15" i="125"/>
  <c r="MG15" i="125"/>
  <c r="MH15" i="125"/>
  <c r="MI15" i="125"/>
  <c r="MJ15" i="125"/>
  <c r="MK15" i="125"/>
  <c r="ML15" i="125"/>
  <c r="MM15" i="125"/>
  <c r="MN15" i="125"/>
  <c r="MO15" i="125"/>
  <c r="MP15" i="125"/>
  <c r="MQ15" i="125"/>
  <c r="MR15" i="125"/>
  <c r="MS15" i="125"/>
  <c r="MT15" i="125"/>
  <c r="MU15" i="125"/>
  <c r="C15" i="125"/>
  <c r="MX17" i="125"/>
  <c r="MX18" i="125"/>
  <c r="MX19" i="125"/>
  <c r="MX20" i="125"/>
  <c r="MX21" i="125"/>
  <c r="MX22" i="125"/>
  <c r="MX23" i="125"/>
  <c r="MX24" i="125"/>
  <c r="MX25" i="125"/>
  <c r="MX26" i="125"/>
  <c r="MX27" i="125"/>
  <c r="MX28" i="125"/>
  <c r="MX29" i="125"/>
  <c r="MX30" i="125"/>
  <c r="MX31" i="125"/>
  <c r="MX32" i="125"/>
  <c r="MX33" i="125"/>
  <c r="MX34" i="125"/>
  <c r="MX35" i="125"/>
  <c r="MX36" i="125"/>
  <c r="MX37" i="125"/>
  <c r="MX38" i="125"/>
  <c r="MX39" i="125"/>
  <c r="MX40" i="125"/>
  <c r="MX41" i="125"/>
  <c r="MX42" i="125"/>
  <c r="MX43" i="125"/>
  <c r="MX44" i="125"/>
  <c r="MX45" i="125"/>
  <c r="MX46" i="125"/>
  <c r="MX47" i="125"/>
  <c r="MX48" i="125"/>
  <c r="MX49" i="125"/>
  <c r="MX50" i="125"/>
  <c r="MX51" i="125"/>
  <c r="MX52" i="125"/>
  <c r="MX53" i="125"/>
  <c r="MX54" i="125"/>
  <c r="MX55" i="125"/>
  <c r="MX56" i="125"/>
  <c r="MX57" i="125"/>
  <c r="MX58" i="125"/>
  <c r="MX59" i="125"/>
  <c r="MX60" i="125"/>
  <c r="MX61" i="125"/>
  <c r="MX62" i="125"/>
  <c r="MX63" i="125"/>
  <c r="MX64" i="125"/>
  <c r="MX65" i="125"/>
  <c r="MX66" i="125"/>
  <c r="MX67" i="125"/>
  <c r="MX68" i="125"/>
  <c r="MX69" i="125"/>
  <c r="MX70" i="125"/>
  <c r="MX71" i="125"/>
  <c r="MX72" i="125"/>
  <c r="MX73" i="125"/>
  <c r="MX74" i="125"/>
  <c r="MX75" i="125"/>
  <c r="MX76" i="125"/>
  <c r="MX77" i="125"/>
  <c r="MX78" i="125"/>
  <c r="MX79" i="125"/>
  <c r="MX80" i="125"/>
  <c r="MX81" i="125"/>
  <c r="MX82" i="125"/>
  <c r="MX83" i="125"/>
  <c r="MX84" i="125"/>
  <c r="MX85" i="125"/>
  <c r="MX86" i="125"/>
  <c r="MX87" i="125"/>
  <c r="MX88" i="125"/>
  <c r="MX89" i="125"/>
  <c r="MX90" i="125"/>
  <c r="MX91" i="125"/>
  <c r="MX92" i="125"/>
  <c r="MX93" i="125"/>
  <c r="MX94" i="125"/>
  <c r="MX95" i="125"/>
  <c r="MX96" i="125"/>
  <c r="MX97" i="125"/>
  <c r="MX98" i="125"/>
  <c r="MX99" i="125"/>
  <c r="MX100" i="125"/>
  <c r="MX101" i="125"/>
  <c r="MX102" i="125"/>
  <c r="MX103" i="125"/>
  <c r="MX104" i="125"/>
  <c r="MX105" i="125"/>
  <c r="MX106" i="125"/>
  <c r="MX107" i="125"/>
  <c r="MX108" i="125"/>
  <c r="MX109" i="125"/>
  <c r="MX110" i="125"/>
  <c r="MX111" i="125"/>
  <c r="MX112" i="125"/>
  <c r="MX113" i="125"/>
  <c r="MX114" i="125"/>
  <c r="MX115" i="125"/>
  <c r="MX116" i="125"/>
  <c r="MX117" i="125"/>
  <c r="MX118" i="125"/>
  <c r="MX119" i="125"/>
  <c r="MX120" i="125"/>
  <c r="MX121" i="125"/>
  <c r="MX122" i="125"/>
  <c r="MX123" i="125"/>
  <c r="MX124" i="125"/>
  <c r="MX125" i="125"/>
  <c r="MX126" i="125"/>
  <c r="MX127" i="125"/>
  <c r="MX128" i="125"/>
  <c r="MX129" i="125"/>
  <c r="MX130" i="125"/>
  <c r="MX131" i="125"/>
  <c r="MX132" i="125"/>
  <c r="MX133" i="125"/>
  <c r="MX134" i="125"/>
  <c r="MX135" i="125"/>
  <c r="MX136" i="125"/>
  <c r="MX137" i="125"/>
  <c r="MX16" i="125"/>
  <c r="LH148" i="125"/>
  <c r="Q148" i="125"/>
  <c r="MQ145" i="125"/>
  <c r="D141" i="125"/>
  <c r="E141" i="125" s="1"/>
  <c r="F141" i="125" s="1"/>
  <c r="G141" i="125" s="1"/>
  <c r="H141" i="125" s="1"/>
  <c r="I141" i="125" s="1"/>
  <c r="J141" i="125" s="1"/>
  <c r="K141" i="125" s="1"/>
  <c r="L141" i="125" s="1"/>
  <c r="M141" i="125" s="1"/>
  <c r="N141" i="125" s="1"/>
  <c r="O141" i="125" s="1"/>
  <c r="P141" i="125" s="1"/>
  <c r="Q141" i="125" s="1"/>
  <c r="R141" i="125" s="1"/>
  <c r="S141" i="125" s="1"/>
  <c r="T141" i="125" s="1"/>
  <c r="U141" i="125" s="1"/>
  <c r="V141" i="125" s="1"/>
  <c r="W141" i="125" s="1"/>
  <c r="X141" i="125" s="1"/>
  <c r="Y141" i="125" s="1"/>
  <c r="Z141" i="125" s="1"/>
  <c r="AA141" i="125" s="1"/>
  <c r="AB141" i="125" s="1"/>
  <c r="AC141" i="125" s="1"/>
  <c r="AD141" i="125" s="1"/>
  <c r="AE141" i="125" s="1"/>
  <c r="AF141" i="125" s="1"/>
  <c r="AG141" i="125" s="1"/>
  <c r="AH141" i="125" s="1"/>
  <c r="AI141" i="125" s="1"/>
  <c r="AJ141" i="125" s="1"/>
  <c r="AK141" i="125" s="1"/>
  <c r="AL141" i="125" s="1"/>
  <c r="AM141" i="125" s="1"/>
  <c r="AN141" i="125" s="1"/>
  <c r="AO141" i="125" s="1"/>
  <c r="AP141" i="125" s="1"/>
  <c r="AQ141" i="125" s="1"/>
  <c r="AR141" i="125" s="1"/>
  <c r="AS141" i="125" s="1"/>
  <c r="AT141" i="125" s="1"/>
  <c r="AU141" i="125" s="1"/>
  <c r="AV141" i="125" s="1"/>
  <c r="AW141" i="125" s="1"/>
  <c r="AX141" i="125" s="1"/>
  <c r="AY141" i="125" s="1"/>
  <c r="AZ141" i="125" s="1"/>
  <c r="BA141" i="125" s="1"/>
  <c r="BB141" i="125" s="1"/>
  <c r="BC141" i="125" s="1"/>
  <c r="BD141" i="125" s="1"/>
  <c r="BE141" i="125" s="1"/>
  <c r="BF141" i="125" s="1"/>
  <c r="BG141" i="125" s="1"/>
  <c r="BH141" i="125" s="1"/>
  <c r="BI141" i="125" s="1"/>
  <c r="BJ141" i="125" s="1"/>
  <c r="BK141" i="125" s="1"/>
  <c r="BL141" i="125" s="1"/>
  <c r="BM141" i="125" s="1"/>
  <c r="BN141" i="125" s="1"/>
  <c r="BO141" i="125" s="1"/>
  <c r="BP141" i="125" s="1"/>
  <c r="BQ141" i="125" s="1"/>
  <c r="BR141" i="125" s="1"/>
  <c r="BS141" i="125" s="1"/>
  <c r="BT141" i="125" s="1"/>
  <c r="BU141" i="125" s="1"/>
  <c r="BV141" i="125" s="1"/>
  <c r="BW141" i="125" s="1"/>
  <c r="BX141" i="125" s="1"/>
  <c r="BY141" i="125" s="1"/>
  <c r="BZ141" i="125" s="1"/>
  <c r="CA141" i="125" s="1"/>
  <c r="CB141" i="125" s="1"/>
  <c r="CC141" i="125" s="1"/>
  <c r="CD141" i="125" s="1"/>
  <c r="CE141" i="125" s="1"/>
  <c r="CF141" i="125" s="1"/>
  <c r="CG141" i="125" s="1"/>
  <c r="CH141" i="125" s="1"/>
  <c r="CI141" i="125" s="1"/>
  <c r="CJ141" i="125" s="1"/>
  <c r="CK141" i="125" s="1"/>
  <c r="CL141" i="125" s="1"/>
  <c r="CM141" i="125" s="1"/>
  <c r="CN141" i="125" s="1"/>
  <c r="CO141" i="125" s="1"/>
  <c r="CP141" i="125" s="1"/>
  <c r="CQ141" i="125" s="1"/>
  <c r="CR141" i="125" s="1"/>
  <c r="CS141" i="125" s="1"/>
  <c r="CT141" i="125" s="1"/>
  <c r="CU141" i="125" s="1"/>
  <c r="CV141" i="125" s="1"/>
  <c r="CW141" i="125" s="1"/>
  <c r="CX141" i="125" s="1"/>
  <c r="CY141" i="125" s="1"/>
  <c r="CZ141" i="125" s="1"/>
  <c r="DA141" i="125" s="1"/>
  <c r="DB141" i="125" s="1"/>
  <c r="DC141" i="125" s="1"/>
  <c r="DD141" i="125" s="1"/>
  <c r="DE141" i="125" s="1"/>
  <c r="DF141" i="125" s="1"/>
  <c r="DG141" i="125" s="1"/>
  <c r="DH141" i="125" s="1"/>
  <c r="DI141" i="125" s="1"/>
  <c r="DJ141" i="125" s="1"/>
  <c r="DK141" i="125" s="1"/>
  <c r="DL141" i="125" s="1"/>
  <c r="DM141" i="125" s="1"/>
  <c r="DN141" i="125" s="1"/>
  <c r="DO141" i="125" s="1"/>
  <c r="DP141" i="125" s="1"/>
  <c r="DQ141" i="125" s="1"/>
  <c r="DR141" i="125" s="1"/>
  <c r="DS141" i="125" s="1"/>
  <c r="DT141" i="125" s="1"/>
  <c r="DU141" i="125" s="1"/>
  <c r="DV141" i="125" s="1"/>
  <c r="DW141" i="125" s="1"/>
  <c r="DX141" i="125" s="1"/>
  <c r="DY141" i="125" s="1"/>
  <c r="DZ141" i="125" s="1"/>
  <c r="EA141" i="125" s="1"/>
  <c r="EB141" i="125" s="1"/>
  <c r="EC141" i="125" s="1"/>
  <c r="ED141" i="125" s="1"/>
  <c r="EE141" i="125" s="1"/>
  <c r="EF141" i="125" s="1"/>
  <c r="EG141" i="125" s="1"/>
  <c r="EH141" i="125" s="1"/>
  <c r="EI141" i="125" s="1"/>
  <c r="EJ141" i="125" s="1"/>
  <c r="EK141" i="125" s="1"/>
  <c r="EL141" i="125" s="1"/>
  <c r="EM141" i="125" s="1"/>
  <c r="EN141" i="125" s="1"/>
  <c r="EO141" i="125" s="1"/>
  <c r="EP141" i="125" s="1"/>
  <c r="EQ141" i="125" s="1"/>
  <c r="ER141" i="125" s="1"/>
  <c r="ES141" i="125" s="1"/>
  <c r="ET141" i="125" s="1"/>
  <c r="EU141" i="125" s="1"/>
  <c r="EV141" i="125" s="1"/>
  <c r="EW141" i="125" s="1"/>
  <c r="EX141" i="125" s="1"/>
  <c r="EY141" i="125" s="1"/>
  <c r="EZ141" i="125" s="1"/>
  <c r="FA141" i="125" s="1"/>
  <c r="FB141" i="125" s="1"/>
  <c r="FC141" i="125" s="1"/>
  <c r="FD141" i="125" s="1"/>
  <c r="FE141" i="125" s="1"/>
  <c r="FF141" i="125" s="1"/>
  <c r="FG141" i="125" s="1"/>
  <c r="FH141" i="125" s="1"/>
  <c r="FI141" i="125" s="1"/>
  <c r="FJ141" i="125" s="1"/>
  <c r="FK141" i="125" s="1"/>
  <c r="FL141" i="125" s="1"/>
  <c r="FM141" i="125" s="1"/>
  <c r="FN141" i="125" s="1"/>
  <c r="FO141" i="125" s="1"/>
  <c r="FP141" i="125" s="1"/>
  <c r="FQ141" i="125" s="1"/>
  <c r="FR141" i="125" s="1"/>
  <c r="FS141" i="125" s="1"/>
  <c r="FT141" i="125" s="1"/>
  <c r="FU141" i="125" s="1"/>
  <c r="FV141" i="125" s="1"/>
  <c r="FW141" i="125" s="1"/>
  <c r="FX141" i="125" s="1"/>
  <c r="FY141" i="125" s="1"/>
  <c r="FZ141" i="125" s="1"/>
  <c r="GA141" i="125" s="1"/>
  <c r="GB141" i="125" s="1"/>
  <c r="GC141" i="125" s="1"/>
  <c r="GD141" i="125" s="1"/>
  <c r="GE141" i="125" s="1"/>
  <c r="GF141" i="125" s="1"/>
  <c r="GG141" i="125" s="1"/>
  <c r="GH141" i="125" s="1"/>
  <c r="GI141" i="125" s="1"/>
  <c r="GJ141" i="125" s="1"/>
  <c r="GK141" i="125" s="1"/>
  <c r="GL141" i="125" s="1"/>
  <c r="GM141" i="125" s="1"/>
  <c r="GN141" i="125" s="1"/>
  <c r="GO141" i="125" s="1"/>
  <c r="GP141" i="125" s="1"/>
  <c r="GQ141" i="125" s="1"/>
  <c r="GR141" i="125" s="1"/>
  <c r="GS141" i="125" s="1"/>
  <c r="GT141" i="125" s="1"/>
  <c r="GU141" i="125" s="1"/>
  <c r="GV141" i="125" s="1"/>
  <c r="GW141" i="125" s="1"/>
  <c r="GX141" i="125" s="1"/>
  <c r="GY141" i="125" s="1"/>
  <c r="GZ141" i="125" s="1"/>
  <c r="HA141" i="125" s="1"/>
  <c r="HB141" i="125" s="1"/>
  <c r="HC141" i="125" s="1"/>
  <c r="HD141" i="125" s="1"/>
  <c r="HE141" i="125" s="1"/>
  <c r="HF141" i="125" s="1"/>
  <c r="HG141" i="125" s="1"/>
  <c r="HH141" i="125" s="1"/>
  <c r="HI141" i="125" s="1"/>
  <c r="HJ141" i="125" s="1"/>
  <c r="HK141" i="125" s="1"/>
  <c r="HL141" i="125" s="1"/>
  <c r="HM141" i="125" s="1"/>
  <c r="HN141" i="125" s="1"/>
  <c r="HO141" i="125" s="1"/>
  <c r="HP141" i="125" s="1"/>
  <c r="HQ141" i="125" s="1"/>
  <c r="HR141" i="125" s="1"/>
  <c r="HS141" i="125" s="1"/>
  <c r="HT141" i="125" s="1"/>
  <c r="HU141" i="125" s="1"/>
  <c r="HV141" i="125" s="1"/>
  <c r="HW141" i="125" s="1"/>
  <c r="HX141" i="125" s="1"/>
  <c r="HY141" i="125" s="1"/>
  <c r="HZ141" i="125" s="1"/>
  <c r="IA141" i="125" s="1"/>
  <c r="IB141" i="125" s="1"/>
  <c r="IC141" i="125" s="1"/>
  <c r="ID141" i="125" s="1"/>
  <c r="IE141" i="125" s="1"/>
  <c r="IF141" i="125" s="1"/>
  <c r="IG141" i="125" s="1"/>
  <c r="IH141" i="125" s="1"/>
  <c r="II141" i="125" s="1"/>
  <c r="IJ141" i="125" s="1"/>
  <c r="IK141" i="125" s="1"/>
  <c r="IL141" i="125" s="1"/>
  <c r="IM141" i="125" s="1"/>
  <c r="IN141" i="125" s="1"/>
  <c r="IO141" i="125" s="1"/>
  <c r="IP141" i="125" s="1"/>
  <c r="IQ141" i="125" s="1"/>
  <c r="IR141" i="125" s="1"/>
  <c r="IS141" i="125" s="1"/>
  <c r="IT141" i="125" s="1"/>
  <c r="IU141" i="125" s="1"/>
  <c r="IV141" i="125" s="1"/>
  <c r="IW141" i="125" s="1"/>
  <c r="IX141" i="125" s="1"/>
  <c r="IY141" i="125" s="1"/>
  <c r="IZ141" i="125" s="1"/>
  <c r="JA141" i="125" s="1"/>
  <c r="JB141" i="125" s="1"/>
  <c r="JC141" i="125" s="1"/>
  <c r="JD141" i="125" s="1"/>
  <c r="JE141" i="125" s="1"/>
  <c r="JF141" i="125" s="1"/>
  <c r="JG141" i="125" s="1"/>
  <c r="JH141" i="125" s="1"/>
  <c r="JI141" i="125" s="1"/>
  <c r="JJ141" i="125" s="1"/>
  <c r="JK141" i="125" s="1"/>
  <c r="JL141" i="125" s="1"/>
  <c r="JM141" i="125" s="1"/>
  <c r="JN141" i="125" s="1"/>
  <c r="JO141" i="125" s="1"/>
  <c r="JP141" i="125" s="1"/>
  <c r="JQ141" i="125" s="1"/>
  <c r="JR141" i="125" s="1"/>
  <c r="JS141" i="125" s="1"/>
  <c r="JT141" i="125" s="1"/>
  <c r="JU141" i="125" s="1"/>
  <c r="JV141" i="125" s="1"/>
  <c r="JW141" i="125" s="1"/>
  <c r="JX141" i="125" s="1"/>
  <c r="JY141" i="125" s="1"/>
  <c r="JZ141" i="125" s="1"/>
  <c r="KA141" i="125" s="1"/>
  <c r="KB141" i="125" s="1"/>
  <c r="KC141" i="125" s="1"/>
  <c r="KD141" i="125" s="1"/>
  <c r="KE141" i="125" s="1"/>
  <c r="KF141" i="125" s="1"/>
  <c r="KG141" i="125" s="1"/>
  <c r="KH141" i="125" s="1"/>
  <c r="KI141" i="125" s="1"/>
  <c r="KJ141" i="125" s="1"/>
  <c r="KK141" i="125" s="1"/>
  <c r="KL141" i="125" s="1"/>
  <c r="KM141" i="125" s="1"/>
  <c r="KN141" i="125" s="1"/>
  <c r="KO141" i="125" s="1"/>
  <c r="KP141" i="125" s="1"/>
  <c r="KQ141" i="125" s="1"/>
  <c r="KR141" i="125" s="1"/>
  <c r="KS141" i="125" s="1"/>
  <c r="KT141" i="125" s="1"/>
  <c r="KU141" i="125" s="1"/>
  <c r="KV141" i="125" s="1"/>
  <c r="KW141" i="125" s="1"/>
  <c r="KX141" i="125" s="1"/>
  <c r="KY141" i="125" s="1"/>
  <c r="KZ141" i="125" s="1"/>
  <c r="LA141" i="125" s="1"/>
  <c r="LB141" i="125" s="1"/>
  <c r="LC141" i="125" s="1"/>
  <c r="LD141" i="125" s="1"/>
  <c r="LE141" i="125" s="1"/>
  <c r="LF141" i="125" s="1"/>
  <c r="LG141" i="125" s="1"/>
  <c r="LH141" i="125" s="1"/>
  <c r="LI141" i="125" s="1"/>
  <c r="LJ141" i="125" s="1"/>
  <c r="LK141" i="125" s="1"/>
  <c r="LL141" i="125" s="1"/>
  <c r="LM141" i="125" s="1"/>
  <c r="LN141" i="125" s="1"/>
  <c r="LO141" i="125" s="1"/>
  <c r="LP141" i="125" s="1"/>
  <c r="LQ141" i="125" s="1"/>
  <c r="LR141" i="125" s="1"/>
  <c r="LS141" i="125" s="1"/>
  <c r="LT141" i="125" s="1"/>
  <c r="LU141" i="125" s="1"/>
  <c r="LV141" i="125" s="1"/>
  <c r="LW141" i="125" s="1"/>
  <c r="LX141" i="125" s="1"/>
  <c r="LY141" i="125" s="1"/>
  <c r="LZ141" i="125" s="1"/>
  <c r="MA141" i="125" s="1"/>
  <c r="MB141" i="125" s="1"/>
  <c r="MC141" i="125" s="1"/>
  <c r="MD141" i="125" s="1"/>
  <c r="ME141" i="125" s="1"/>
  <c r="MF141" i="125" s="1"/>
  <c r="MG141" i="125" s="1"/>
  <c r="MH141" i="125" s="1"/>
  <c r="MI141" i="125" s="1"/>
  <c r="MJ141" i="125" s="1"/>
  <c r="MK141" i="125" s="1"/>
  <c r="ML141" i="125" s="1"/>
  <c r="MM141" i="125" s="1"/>
  <c r="MN141" i="125" s="1"/>
  <c r="MO141" i="125" s="1"/>
  <c r="MP141" i="125" s="1"/>
  <c r="MQ141" i="125" s="1"/>
  <c r="MR141" i="125" s="1"/>
  <c r="MS141" i="125" s="1"/>
  <c r="MT141" i="125" s="1"/>
  <c r="MU141" i="125" s="1"/>
  <c r="NA139" i="125"/>
  <c r="MU139" i="125"/>
  <c r="MR139" i="125"/>
  <c r="MQ139" i="125"/>
  <c r="NA137" i="125"/>
  <c r="NA136" i="125"/>
  <c r="NA135" i="125"/>
  <c r="NA134" i="125"/>
  <c r="NA133" i="125"/>
  <c r="NA132" i="125"/>
  <c r="NA131" i="125"/>
  <c r="NA130" i="125"/>
  <c r="B130" i="125"/>
  <c r="NA129" i="125"/>
  <c r="B129" i="125"/>
  <c r="NA128" i="125"/>
  <c r="NA127" i="125"/>
  <c r="NA126" i="125"/>
  <c r="NA125" i="125"/>
  <c r="NA124" i="125"/>
  <c r="NA123" i="125"/>
  <c r="NA122" i="125"/>
  <c r="NA121" i="125"/>
  <c r="NA120" i="125"/>
  <c r="NA119" i="125"/>
  <c r="NA118" i="125"/>
  <c r="NA117" i="125"/>
  <c r="NA116" i="125"/>
  <c r="NA115" i="125"/>
  <c r="NA114" i="125"/>
  <c r="NA113" i="125"/>
  <c r="NA112" i="125"/>
  <c r="NA111" i="125"/>
  <c r="NA110" i="125"/>
  <c r="NA109" i="125"/>
  <c r="NA108" i="125"/>
  <c r="NA107" i="125"/>
  <c r="NA106" i="125"/>
  <c r="NA105" i="125"/>
  <c r="NA104" i="125"/>
  <c r="NA103" i="125"/>
  <c r="NA102" i="125"/>
  <c r="NA101" i="125"/>
  <c r="NA100" i="125"/>
  <c r="NA99" i="125"/>
  <c r="NA98" i="125"/>
  <c r="NA97" i="125"/>
  <c r="B97" i="125"/>
  <c r="B140" i="125" s="1"/>
  <c r="NA96" i="125"/>
  <c r="NA95" i="125"/>
  <c r="NA94" i="125"/>
  <c r="NA93" i="125"/>
  <c r="NA92" i="125"/>
  <c r="NA91" i="125"/>
  <c r="NA90" i="125"/>
  <c r="NA89" i="125"/>
  <c r="NA88" i="125"/>
  <c r="NA87" i="125"/>
  <c r="NA86" i="125"/>
  <c r="NA85" i="125"/>
  <c r="NA84" i="125"/>
  <c r="NA83" i="125"/>
  <c r="NA82" i="125"/>
  <c r="NA81" i="125"/>
  <c r="NA80" i="125"/>
  <c r="NA79" i="125"/>
  <c r="NA78" i="125"/>
  <c r="NA77" i="125"/>
  <c r="NA76" i="125"/>
  <c r="NA75" i="125"/>
  <c r="NA74" i="125"/>
  <c r="NA73" i="125"/>
  <c r="NA72" i="125"/>
  <c r="NA71" i="125"/>
  <c r="NA70" i="125"/>
  <c r="NA69" i="125"/>
  <c r="NA68" i="125"/>
  <c r="NA67" i="125"/>
  <c r="NA66" i="125"/>
  <c r="NA65" i="125"/>
  <c r="NA64" i="125"/>
  <c r="NA63" i="125"/>
  <c r="NA62" i="125"/>
  <c r="NA61" i="125"/>
  <c r="NA60" i="125"/>
  <c r="NA59" i="125"/>
  <c r="NA58" i="125"/>
  <c r="NA57" i="125"/>
  <c r="NA56" i="125"/>
  <c r="NA55" i="125"/>
  <c r="NA54" i="125"/>
  <c r="NA53" i="125"/>
  <c r="NA52" i="125"/>
  <c r="NA51" i="125"/>
  <c r="NA50" i="125"/>
  <c r="NA49" i="125"/>
  <c r="NA48" i="125"/>
  <c r="NA47" i="125"/>
  <c r="NA46" i="125"/>
  <c r="NA45" i="125"/>
  <c r="NA44" i="125"/>
  <c r="NA43" i="125"/>
  <c r="NA42" i="125"/>
  <c r="NA41" i="125"/>
  <c r="NA40" i="125"/>
  <c r="NA39" i="125"/>
  <c r="NA38" i="125"/>
  <c r="NA37" i="125"/>
  <c r="NA36" i="125"/>
  <c r="NA35" i="125"/>
  <c r="NA34" i="125"/>
  <c r="NA33" i="125"/>
  <c r="NA32" i="125"/>
  <c r="NA31" i="125"/>
  <c r="NA30" i="125"/>
  <c r="NA29" i="125"/>
  <c r="NA28" i="125"/>
  <c r="NA27" i="125"/>
  <c r="NA26" i="125"/>
  <c r="NA25" i="125"/>
  <c r="NA24" i="125"/>
  <c r="NA23" i="125"/>
  <c r="NA22" i="125"/>
  <c r="NA21" i="125"/>
  <c r="NA20" i="125"/>
  <c r="NA19" i="125"/>
  <c r="NA18" i="125"/>
  <c r="NA17" i="125"/>
  <c r="NA16" i="125"/>
  <c r="LH148" i="124"/>
  <c r="Q148" i="124"/>
  <c r="MQ145" i="124"/>
  <c r="H141" i="124"/>
  <c r="I141" i="124" s="1"/>
  <c r="J141" i="124" s="1"/>
  <c r="K141" i="124" s="1"/>
  <c r="L141" i="124" s="1"/>
  <c r="M141" i="124" s="1"/>
  <c r="N141" i="124" s="1"/>
  <c r="O141" i="124" s="1"/>
  <c r="P141" i="124" s="1"/>
  <c r="Q141" i="124" s="1"/>
  <c r="R141" i="124" s="1"/>
  <c r="S141" i="124" s="1"/>
  <c r="T141" i="124" s="1"/>
  <c r="U141" i="124" s="1"/>
  <c r="V141" i="124" s="1"/>
  <c r="W141" i="124" s="1"/>
  <c r="X141" i="124" s="1"/>
  <c r="Y141" i="124" s="1"/>
  <c r="Z141" i="124" s="1"/>
  <c r="AA141" i="124" s="1"/>
  <c r="AB141" i="124" s="1"/>
  <c r="AC141" i="124" s="1"/>
  <c r="AD141" i="124" s="1"/>
  <c r="AE141" i="124" s="1"/>
  <c r="AF141" i="124" s="1"/>
  <c r="AG141" i="124" s="1"/>
  <c r="AH141" i="124" s="1"/>
  <c r="AI141" i="124" s="1"/>
  <c r="AJ141" i="124" s="1"/>
  <c r="AK141" i="124" s="1"/>
  <c r="AL141" i="124" s="1"/>
  <c r="AM141" i="124" s="1"/>
  <c r="AN141" i="124" s="1"/>
  <c r="AO141" i="124" s="1"/>
  <c r="AP141" i="124" s="1"/>
  <c r="AQ141" i="124" s="1"/>
  <c r="AR141" i="124" s="1"/>
  <c r="AS141" i="124" s="1"/>
  <c r="AT141" i="124" s="1"/>
  <c r="AU141" i="124" s="1"/>
  <c r="AV141" i="124" s="1"/>
  <c r="AW141" i="124" s="1"/>
  <c r="AX141" i="124" s="1"/>
  <c r="AY141" i="124" s="1"/>
  <c r="AZ141" i="124" s="1"/>
  <c r="BA141" i="124" s="1"/>
  <c r="BB141" i="124" s="1"/>
  <c r="BC141" i="124" s="1"/>
  <c r="BD141" i="124" s="1"/>
  <c r="BE141" i="124" s="1"/>
  <c r="BF141" i="124" s="1"/>
  <c r="BG141" i="124" s="1"/>
  <c r="BH141" i="124" s="1"/>
  <c r="BI141" i="124" s="1"/>
  <c r="BJ141" i="124" s="1"/>
  <c r="BK141" i="124" s="1"/>
  <c r="BL141" i="124" s="1"/>
  <c r="BM141" i="124" s="1"/>
  <c r="BN141" i="124" s="1"/>
  <c r="BO141" i="124" s="1"/>
  <c r="BP141" i="124" s="1"/>
  <c r="BQ141" i="124" s="1"/>
  <c r="BR141" i="124" s="1"/>
  <c r="BS141" i="124" s="1"/>
  <c r="BT141" i="124" s="1"/>
  <c r="BU141" i="124" s="1"/>
  <c r="BV141" i="124" s="1"/>
  <c r="BW141" i="124" s="1"/>
  <c r="BX141" i="124" s="1"/>
  <c r="BY141" i="124" s="1"/>
  <c r="BZ141" i="124" s="1"/>
  <c r="CA141" i="124" s="1"/>
  <c r="CB141" i="124" s="1"/>
  <c r="CC141" i="124" s="1"/>
  <c r="CD141" i="124" s="1"/>
  <c r="CE141" i="124" s="1"/>
  <c r="CF141" i="124" s="1"/>
  <c r="CG141" i="124" s="1"/>
  <c r="CH141" i="124" s="1"/>
  <c r="CI141" i="124" s="1"/>
  <c r="CJ141" i="124" s="1"/>
  <c r="CK141" i="124" s="1"/>
  <c r="CL141" i="124" s="1"/>
  <c r="CM141" i="124" s="1"/>
  <c r="CN141" i="124" s="1"/>
  <c r="CO141" i="124" s="1"/>
  <c r="CP141" i="124" s="1"/>
  <c r="CQ141" i="124" s="1"/>
  <c r="CR141" i="124" s="1"/>
  <c r="CS141" i="124" s="1"/>
  <c r="CT141" i="124" s="1"/>
  <c r="CU141" i="124" s="1"/>
  <c r="CV141" i="124" s="1"/>
  <c r="CW141" i="124" s="1"/>
  <c r="CX141" i="124" s="1"/>
  <c r="CY141" i="124" s="1"/>
  <c r="CZ141" i="124" s="1"/>
  <c r="DA141" i="124" s="1"/>
  <c r="DB141" i="124" s="1"/>
  <c r="DC141" i="124" s="1"/>
  <c r="DD141" i="124" s="1"/>
  <c r="DE141" i="124" s="1"/>
  <c r="DF141" i="124" s="1"/>
  <c r="DG141" i="124" s="1"/>
  <c r="DH141" i="124" s="1"/>
  <c r="DI141" i="124" s="1"/>
  <c r="DJ141" i="124" s="1"/>
  <c r="DK141" i="124" s="1"/>
  <c r="DL141" i="124" s="1"/>
  <c r="DM141" i="124" s="1"/>
  <c r="DN141" i="124" s="1"/>
  <c r="DO141" i="124" s="1"/>
  <c r="DP141" i="124" s="1"/>
  <c r="DQ141" i="124" s="1"/>
  <c r="DR141" i="124" s="1"/>
  <c r="DS141" i="124" s="1"/>
  <c r="DT141" i="124" s="1"/>
  <c r="DU141" i="124" s="1"/>
  <c r="DV141" i="124" s="1"/>
  <c r="DW141" i="124" s="1"/>
  <c r="DX141" i="124" s="1"/>
  <c r="DY141" i="124" s="1"/>
  <c r="DZ141" i="124" s="1"/>
  <c r="EA141" i="124" s="1"/>
  <c r="EB141" i="124" s="1"/>
  <c r="EC141" i="124" s="1"/>
  <c r="ED141" i="124" s="1"/>
  <c r="EE141" i="124" s="1"/>
  <c r="EF141" i="124" s="1"/>
  <c r="EG141" i="124" s="1"/>
  <c r="EH141" i="124" s="1"/>
  <c r="EI141" i="124" s="1"/>
  <c r="EJ141" i="124" s="1"/>
  <c r="EK141" i="124" s="1"/>
  <c r="EL141" i="124" s="1"/>
  <c r="EM141" i="124" s="1"/>
  <c r="EN141" i="124" s="1"/>
  <c r="EO141" i="124" s="1"/>
  <c r="EP141" i="124" s="1"/>
  <c r="EQ141" i="124" s="1"/>
  <c r="ER141" i="124" s="1"/>
  <c r="ES141" i="124" s="1"/>
  <c r="ET141" i="124" s="1"/>
  <c r="EU141" i="124" s="1"/>
  <c r="EV141" i="124" s="1"/>
  <c r="EW141" i="124" s="1"/>
  <c r="EX141" i="124" s="1"/>
  <c r="EY141" i="124" s="1"/>
  <c r="EZ141" i="124" s="1"/>
  <c r="FA141" i="124" s="1"/>
  <c r="FB141" i="124" s="1"/>
  <c r="FC141" i="124" s="1"/>
  <c r="FD141" i="124" s="1"/>
  <c r="FE141" i="124" s="1"/>
  <c r="FF141" i="124" s="1"/>
  <c r="FG141" i="124" s="1"/>
  <c r="FH141" i="124" s="1"/>
  <c r="FI141" i="124" s="1"/>
  <c r="FJ141" i="124" s="1"/>
  <c r="FK141" i="124" s="1"/>
  <c r="FL141" i="124" s="1"/>
  <c r="FM141" i="124" s="1"/>
  <c r="FN141" i="124" s="1"/>
  <c r="FO141" i="124" s="1"/>
  <c r="FP141" i="124" s="1"/>
  <c r="FQ141" i="124" s="1"/>
  <c r="FR141" i="124" s="1"/>
  <c r="FS141" i="124" s="1"/>
  <c r="FT141" i="124" s="1"/>
  <c r="FU141" i="124" s="1"/>
  <c r="FV141" i="124" s="1"/>
  <c r="FW141" i="124" s="1"/>
  <c r="FX141" i="124" s="1"/>
  <c r="FY141" i="124" s="1"/>
  <c r="FZ141" i="124" s="1"/>
  <c r="GA141" i="124" s="1"/>
  <c r="GB141" i="124" s="1"/>
  <c r="GC141" i="124" s="1"/>
  <c r="GD141" i="124" s="1"/>
  <c r="GE141" i="124" s="1"/>
  <c r="GF141" i="124" s="1"/>
  <c r="GG141" i="124" s="1"/>
  <c r="GH141" i="124" s="1"/>
  <c r="GI141" i="124" s="1"/>
  <c r="GJ141" i="124" s="1"/>
  <c r="GK141" i="124" s="1"/>
  <c r="GL141" i="124" s="1"/>
  <c r="GM141" i="124" s="1"/>
  <c r="GN141" i="124" s="1"/>
  <c r="GO141" i="124" s="1"/>
  <c r="GP141" i="124" s="1"/>
  <c r="GQ141" i="124" s="1"/>
  <c r="GR141" i="124" s="1"/>
  <c r="GS141" i="124" s="1"/>
  <c r="GT141" i="124" s="1"/>
  <c r="GU141" i="124" s="1"/>
  <c r="GV141" i="124" s="1"/>
  <c r="GW141" i="124" s="1"/>
  <c r="GX141" i="124" s="1"/>
  <c r="GY141" i="124" s="1"/>
  <c r="GZ141" i="124" s="1"/>
  <c r="HA141" i="124" s="1"/>
  <c r="HB141" i="124" s="1"/>
  <c r="HC141" i="124" s="1"/>
  <c r="HD141" i="124" s="1"/>
  <c r="HE141" i="124" s="1"/>
  <c r="HF141" i="124" s="1"/>
  <c r="HG141" i="124" s="1"/>
  <c r="HH141" i="124" s="1"/>
  <c r="HI141" i="124" s="1"/>
  <c r="HJ141" i="124" s="1"/>
  <c r="HK141" i="124" s="1"/>
  <c r="HL141" i="124" s="1"/>
  <c r="HM141" i="124" s="1"/>
  <c r="HN141" i="124" s="1"/>
  <c r="HO141" i="124" s="1"/>
  <c r="HP141" i="124" s="1"/>
  <c r="HQ141" i="124" s="1"/>
  <c r="HR141" i="124" s="1"/>
  <c r="HS141" i="124" s="1"/>
  <c r="HT141" i="124" s="1"/>
  <c r="HU141" i="124" s="1"/>
  <c r="HV141" i="124" s="1"/>
  <c r="HW141" i="124" s="1"/>
  <c r="HX141" i="124" s="1"/>
  <c r="HY141" i="124" s="1"/>
  <c r="HZ141" i="124" s="1"/>
  <c r="IA141" i="124" s="1"/>
  <c r="IB141" i="124" s="1"/>
  <c r="IC141" i="124" s="1"/>
  <c r="ID141" i="124" s="1"/>
  <c r="IE141" i="124" s="1"/>
  <c r="IF141" i="124" s="1"/>
  <c r="IG141" i="124" s="1"/>
  <c r="IH141" i="124" s="1"/>
  <c r="II141" i="124" s="1"/>
  <c r="IJ141" i="124" s="1"/>
  <c r="IK141" i="124" s="1"/>
  <c r="IL141" i="124" s="1"/>
  <c r="IM141" i="124" s="1"/>
  <c r="IN141" i="124" s="1"/>
  <c r="IO141" i="124" s="1"/>
  <c r="IP141" i="124" s="1"/>
  <c r="IQ141" i="124" s="1"/>
  <c r="IR141" i="124" s="1"/>
  <c r="IS141" i="124" s="1"/>
  <c r="IT141" i="124" s="1"/>
  <c r="IU141" i="124" s="1"/>
  <c r="IV141" i="124" s="1"/>
  <c r="IW141" i="124" s="1"/>
  <c r="IX141" i="124" s="1"/>
  <c r="IY141" i="124" s="1"/>
  <c r="IZ141" i="124" s="1"/>
  <c r="JA141" i="124" s="1"/>
  <c r="JB141" i="124" s="1"/>
  <c r="JC141" i="124" s="1"/>
  <c r="JD141" i="124" s="1"/>
  <c r="JE141" i="124" s="1"/>
  <c r="JF141" i="124" s="1"/>
  <c r="JG141" i="124" s="1"/>
  <c r="JH141" i="124" s="1"/>
  <c r="JI141" i="124" s="1"/>
  <c r="JJ141" i="124" s="1"/>
  <c r="JK141" i="124" s="1"/>
  <c r="JL141" i="124" s="1"/>
  <c r="JM141" i="124" s="1"/>
  <c r="JN141" i="124" s="1"/>
  <c r="JO141" i="124" s="1"/>
  <c r="JP141" i="124" s="1"/>
  <c r="JQ141" i="124" s="1"/>
  <c r="JR141" i="124" s="1"/>
  <c r="JS141" i="124" s="1"/>
  <c r="JT141" i="124" s="1"/>
  <c r="JU141" i="124" s="1"/>
  <c r="JV141" i="124" s="1"/>
  <c r="JW141" i="124" s="1"/>
  <c r="JX141" i="124" s="1"/>
  <c r="JY141" i="124" s="1"/>
  <c r="JZ141" i="124" s="1"/>
  <c r="KA141" i="124" s="1"/>
  <c r="KB141" i="124" s="1"/>
  <c r="KC141" i="124" s="1"/>
  <c r="KD141" i="124" s="1"/>
  <c r="KE141" i="124" s="1"/>
  <c r="KF141" i="124" s="1"/>
  <c r="KG141" i="124" s="1"/>
  <c r="KH141" i="124" s="1"/>
  <c r="KI141" i="124" s="1"/>
  <c r="KJ141" i="124" s="1"/>
  <c r="KK141" i="124" s="1"/>
  <c r="KL141" i="124" s="1"/>
  <c r="KM141" i="124" s="1"/>
  <c r="KN141" i="124" s="1"/>
  <c r="KO141" i="124" s="1"/>
  <c r="KP141" i="124" s="1"/>
  <c r="KQ141" i="124" s="1"/>
  <c r="KR141" i="124" s="1"/>
  <c r="KS141" i="124" s="1"/>
  <c r="KT141" i="124" s="1"/>
  <c r="KU141" i="124" s="1"/>
  <c r="KV141" i="124" s="1"/>
  <c r="KW141" i="124" s="1"/>
  <c r="KX141" i="124" s="1"/>
  <c r="KY141" i="124" s="1"/>
  <c r="KZ141" i="124" s="1"/>
  <c r="LA141" i="124" s="1"/>
  <c r="LB141" i="124" s="1"/>
  <c r="LC141" i="124" s="1"/>
  <c r="LD141" i="124" s="1"/>
  <c r="LE141" i="124" s="1"/>
  <c r="LF141" i="124" s="1"/>
  <c r="LG141" i="124" s="1"/>
  <c r="LH141" i="124" s="1"/>
  <c r="LI141" i="124" s="1"/>
  <c r="LJ141" i="124" s="1"/>
  <c r="LK141" i="124" s="1"/>
  <c r="LL141" i="124" s="1"/>
  <c r="LM141" i="124" s="1"/>
  <c r="LN141" i="124" s="1"/>
  <c r="LO141" i="124" s="1"/>
  <c r="LP141" i="124" s="1"/>
  <c r="LQ141" i="124" s="1"/>
  <c r="LR141" i="124" s="1"/>
  <c r="LS141" i="124" s="1"/>
  <c r="LT141" i="124" s="1"/>
  <c r="LU141" i="124" s="1"/>
  <c r="LV141" i="124" s="1"/>
  <c r="LW141" i="124" s="1"/>
  <c r="LX141" i="124" s="1"/>
  <c r="LY141" i="124" s="1"/>
  <c r="LZ141" i="124" s="1"/>
  <c r="MA141" i="124" s="1"/>
  <c r="MB141" i="124" s="1"/>
  <c r="MC141" i="124" s="1"/>
  <c r="MD141" i="124" s="1"/>
  <c r="ME141" i="124" s="1"/>
  <c r="MF141" i="124" s="1"/>
  <c r="MG141" i="124" s="1"/>
  <c r="MH141" i="124" s="1"/>
  <c r="MI141" i="124" s="1"/>
  <c r="MJ141" i="124" s="1"/>
  <c r="MK141" i="124" s="1"/>
  <c r="ML141" i="124" s="1"/>
  <c r="MM141" i="124" s="1"/>
  <c r="MN141" i="124" s="1"/>
  <c r="MO141" i="124" s="1"/>
  <c r="MP141" i="124" s="1"/>
  <c r="MQ141" i="124" s="1"/>
  <c r="MR141" i="124" s="1"/>
  <c r="MS141" i="124" s="1"/>
  <c r="MT141" i="124" s="1"/>
  <c r="MU141" i="124" s="1"/>
  <c r="D141" i="124"/>
  <c r="E141" i="124" s="1"/>
  <c r="F141" i="124" s="1"/>
  <c r="G141" i="124" s="1"/>
  <c r="MU139" i="124"/>
  <c r="MR139" i="124"/>
  <c r="MQ139" i="124"/>
  <c r="NC137" i="124"/>
  <c r="MY137" i="124"/>
  <c r="NC136" i="124"/>
  <c r="MY136" i="124"/>
  <c r="NC135" i="124"/>
  <c r="MY135" i="124"/>
  <c r="NC134" i="124"/>
  <c r="MY134" i="124"/>
  <c r="NC133" i="124"/>
  <c r="MY133" i="124"/>
  <c r="NC132" i="124"/>
  <c r="MY132" i="124"/>
  <c r="NC131" i="124"/>
  <c r="MY131" i="124"/>
  <c r="NC130" i="124"/>
  <c r="MY130" i="124"/>
  <c r="B130" i="124"/>
  <c r="NC129" i="124"/>
  <c r="MY129" i="124"/>
  <c r="B129" i="124"/>
  <c r="NC128" i="124"/>
  <c r="MY128" i="124"/>
  <c r="NC127" i="124"/>
  <c r="MY127" i="124"/>
  <c r="NC126" i="124"/>
  <c r="MY126" i="124"/>
  <c r="NC125" i="124"/>
  <c r="MY125" i="124"/>
  <c r="NC124" i="124"/>
  <c r="MY124" i="124"/>
  <c r="NC123" i="124"/>
  <c r="MY123" i="124"/>
  <c r="NC122" i="124"/>
  <c r="MY122" i="124"/>
  <c r="NC121" i="124"/>
  <c r="MY121" i="124"/>
  <c r="NC120" i="124"/>
  <c r="NA120" i="124"/>
  <c r="MY120" i="124"/>
  <c r="NC119" i="124"/>
  <c r="NA119" i="124"/>
  <c r="MY119" i="124"/>
  <c r="NC118" i="124"/>
  <c r="MY118" i="124"/>
  <c r="NC117" i="124"/>
  <c r="MY117" i="124"/>
  <c r="NC116" i="124"/>
  <c r="MY116" i="124"/>
  <c r="NC115" i="124"/>
  <c r="MY115" i="124"/>
  <c r="NC114" i="124"/>
  <c r="MY114" i="124"/>
  <c r="NC113" i="124"/>
  <c r="MY113" i="124"/>
  <c r="NC112" i="124"/>
  <c r="MY112" i="124"/>
  <c r="NC111" i="124"/>
  <c r="MY111" i="124"/>
  <c r="NC110" i="124"/>
  <c r="MY110" i="124"/>
  <c r="NC109" i="124"/>
  <c r="MY109" i="124"/>
  <c r="NC108" i="124"/>
  <c r="MY108" i="124"/>
  <c r="NC107" i="124"/>
  <c r="MY107" i="124"/>
  <c r="NC106" i="124"/>
  <c r="MY106" i="124"/>
  <c r="NC105" i="124"/>
  <c r="MY105" i="124"/>
  <c r="NC104" i="124"/>
  <c r="MY104" i="124"/>
  <c r="NC103" i="124"/>
  <c r="MY103" i="124"/>
  <c r="NC102" i="124"/>
  <c r="MY102" i="124"/>
  <c r="NC101" i="124"/>
  <c r="MY101" i="124"/>
  <c r="NC100" i="124"/>
  <c r="MY100" i="124"/>
  <c r="NC99" i="124"/>
  <c r="MY99" i="124"/>
  <c r="NC98" i="124"/>
  <c r="MY98" i="124"/>
  <c r="NC97" i="124"/>
  <c r="MY97" i="124"/>
  <c r="B97" i="124"/>
  <c r="NC96" i="124"/>
  <c r="MY96" i="124"/>
  <c r="NC95" i="124"/>
  <c r="MY95" i="124"/>
  <c r="NC94" i="124"/>
  <c r="MY94" i="124"/>
  <c r="NC93" i="124"/>
  <c r="MY93" i="124"/>
  <c r="NC92" i="124"/>
  <c r="MY92" i="124"/>
  <c r="NC91" i="124"/>
  <c r="MY91" i="124"/>
  <c r="NC90" i="124"/>
  <c r="MY90" i="124"/>
  <c r="NC89" i="124"/>
  <c r="MY89" i="124"/>
  <c r="NC88" i="124"/>
  <c r="MY88" i="124"/>
  <c r="NC87" i="124"/>
  <c r="MY87" i="124"/>
  <c r="NC86" i="124"/>
  <c r="MY86" i="124"/>
  <c r="NC85" i="124"/>
  <c r="MY85" i="124"/>
  <c r="NC84" i="124"/>
  <c r="MY84" i="124"/>
  <c r="NC83" i="124"/>
  <c r="MY83" i="124"/>
  <c r="NC82" i="124"/>
  <c r="MY82" i="124"/>
  <c r="NC81" i="124"/>
  <c r="MY81" i="124"/>
  <c r="NC80" i="124"/>
  <c r="MY80" i="124"/>
  <c r="NC79" i="124"/>
  <c r="MY79" i="124"/>
  <c r="NC78" i="124"/>
  <c r="MY78" i="124"/>
  <c r="NC77" i="124"/>
  <c r="MY77" i="124"/>
  <c r="NC76" i="124"/>
  <c r="MY76" i="124"/>
  <c r="NC75" i="124"/>
  <c r="NA75" i="124"/>
  <c r="MY75" i="124"/>
  <c r="NC74" i="124"/>
  <c r="MY74" i="124"/>
  <c r="NC73" i="124"/>
  <c r="MY73" i="124"/>
  <c r="NC72" i="124"/>
  <c r="MY72" i="124"/>
  <c r="NC71" i="124"/>
  <c r="MY71" i="124"/>
  <c r="NC70" i="124"/>
  <c r="MY70" i="124"/>
  <c r="NC69" i="124"/>
  <c r="MY69" i="124"/>
  <c r="NC68" i="124"/>
  <c r="MY68" i="124"/>
  <c r="NC67" i="124"/>
  <c r="MY67" i="124"/>
  <c r="NC66" i="124"/>
  <c r="MY66" i="124"/>
  <c r="NC65" i="124"/>
  <c r="NA65" i="124"/>
  <c r="NA67" i="124" s="1"/>
  <c r="MY65" i="124"/>
  <c r="NC64" i="124"/>
  <c r="MY64" i="124"/>
  <c r="NC63" i="124"/>
  <c r="MY63" i="124"/>
  <c r="NC62" i="124"/>
  <c r="MY62" i="124"/>
  <c r="NC61" i="124"/>
  <c r="MY61" i="124"/>
  <c r="NC60" i="124"/>
  <c r="MY60" i="124"/>
  <c r="NC59" i="124"/>
  <c r="MY59" i="124"/>
  <c r="NC58" i="124"/>
  <c r="MY58" i="124"/>
  <c r="NC57" i="124"/>
  <c r="MY57" i="124"/>
  <c r="NC56" i="124"/>
  <c r="MY56" i="124"/>
  <c r="NC55" i="124"/>
  <c r="MY55" i="124"/>
  <c r="NC54" i="124"/>
  <c r="MY54" i="124"/>
  <c r="NC53" i="124"/>
  <c r="MY53" i="124"/>
  <c r="NC52" i="124"/>
  <c r="MY52" i="124"/>
  <c r="NC51" i="124"/>
  <c r="MY51" i="124"/>
  <c r="NC50" i="124"/>
  <c r="MY50" i="124"/>
  <c r="NC49" i="124"/>
  <c r="MY49" i="124"/>
  <c r="NC48" i="124"/>
  <c r="MY48" i="124"/>
  <c r="NC47" i="124"/>
  <c r="MY47" i="124"/>
  <c r="NC46" i="124"/>
  <c r="MY46" i="124"/>
  <c r="NC45" i="124"/>
  <c r="MY45" i="124"/>
  <c r="NC44" i="124"/>
  <c r="MY44" i="124"/>
  <c r="NC43" i="124"/>
  <c r="MY43" i="124"/>
  <c r="NC42" i="124"/>
  <c r="MY42" i="124"/>
  <c r="NC41" i="124"/>
  <c r="MY41" i="124"/>
  <c r="NC40" i="124"/>
  <c r="MY40" i="124"/>
  <c r="NC39" i="124"/>
  <c r="MY39" i="124"/>
  <c r="NC38" i="124"/>
  <c r="MY38" i="124"/>
  <c r="NC37" i="124"/>
  <c r="MY37" i="124"/>
  <c r="NC36" i="124"/>
  <c r="MY36" i="124"/>
  <c r="NC35" i="124"/>
  <c r="MY35" i="124"/>
  <c r="NC34" i="124"/>
  <c r="MY34" i="124"/>
  <c r="NC33" i="124"/>
  <c r="MY33" i="124"/>
  <c r="NC32" i="124"/>
  <c r="MY32" i="124"/>
  <c r="NC31" i="124"/>
  <c r="MY31" i="124"/>
  <c r="NC30" i="124"/>
  <c r="MY30" i="124"/>
  <c r="NC29" i="124"/>
  <c r="MY29" i="124"/>
  <c r="NC28" i="124"/>
  <c r="MY28" i="124"/>
  <c r="NC27" i="124"/>
  <c r="MY27" i="124"/>
  <c r="NC26" i="124"/>
  <c r="MY26" i="124"/>
  <c r="NC25" i="124"/>
  <c r="MY25" i="124"/>
  <c r="NC24" i="124"/>
  <c r="MY24" i="124"/>
  <c r="NC23" i="124"/>
  <c r="MY23" i="124"/>
  <c r="NC22" i="124"/>
  <c r="MY22" i="124"/>
  <c r="NC21" i="124"/>
  <c r="MY21" i="124"/>
  <c r="NC20" i="124"/>
  <c r="MY20" i="124"/>
  <c r="NC19" i="124"/>
  <c r="MY19" i="124"/>
  <c r="NC18" i="124"/>
  <c r="MY18" i="124"/>
  <c r="NC17" i="124"/>
  <c r="MY17" i="124"/>
  <c r="NC16" i="124"/>
  <c r="MY16" i="124"/>
  <c r="NA139" i="4"/>
  <c r="B140" i="124" l="1"/>
  <c r="NA136" i="4" l="1"/>
  <c r="NA137" i="4"/>
  <c r="NA81" i="4"/>
  <c r="NA82" i="4"/>
  <c r="NA83" i="4"/>
  <c r="NA84" i="4"/>
  <c r="NA85" i="4"/>
  <c r="NA86" i="4"/>
  <c r="NA87" i="4"/>
  <c r="NA88" i="4"/>
  <c r="NA89" i="4"/>
  <c r="NA90" i="4"/>
  <c r="NA91" i="4"/>
  <c r="NA92" i="4"/>
  <c r="NA93" i="4"/>
  <c r="NA94" i="4"/>
  <c r="NA95" i="4"/>
  <c r="NA96" i="4"/>
  <c r="NA97" i="4"/>
  <c r="NA98" i="4"/>
  <c r="NA99" i="4"/>
  <c r="NA100" i="4"/>
  <c r="NA101" i="4"/>
  <c r="NA102" i="4"/>
  <c r="NA103" i="4"/>
  <c r="NA104" i="4"/>
  <c r="NA105" i="4"/>
  <c r="NA106" i="4"/>
  <c r="NA107" i="4"/>
  <c r="NA108" i="4"/>
  <c r="NA109" i="4"/>
  <c r="NA110" i="4"/>
  <c r="NA111" i="4"/>
  <c r="NA112" i="4"/>
  <c r="NA113" i="4"/>
  <c r="NA114" i="4"/>
  <c r="NA115" i="4"/>
  <c r="NA116" i="4"/>
  <c r="NA117" i="4"/>
  <c r="NA118" i="4"/>
  <c r="NA119" i="4"/>
  <c r="NA120" i="4"/>
  <c r="NA121" i="4"/>
  <c r="NA122" i="4"/>
  <c r="NA123" i="4"/>
  <c r="NA124" i="4"/>
  <c r="NA125" i="4"/>
  <c r="NA126" i="4"/>
  <c r="NA127" i="4"/>
  <c r="NA128" i="4"/>
  <c r="NA129" i="4"/>
  <c r="NA130" i="4"/>
  <c r="NA131" i="4"/>
  <c r="NA132" i="4"/>
  <c r="NA133" i="4"/>
  <c r="NA134" i="4"/>
  <c r="NA13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NA45" i="4"/>
  <c r="NA46" i="4"/>
  <c r="NA47" i="4"/>
  <c r="NA48" i="4"/>
  <c r="NA49" i="4"/>
  <c r="NA50" i="4"/>
  <c r="NA51" i="4"/>
  <c r="NA52" i="4"/>
  <c r="NA53" i="4"/>
  <c r="NA54" i="4"/>
  <c r="NA55" i="4"/>
  <c r="NA56" i="4"/>
  <c r="NA57" i="4"/>
  <c r="NA58" i="4"/>
  <c r="NA59" i="4"/>
  <c r="NA60" i="4"/>
  <c r="NA61" i="4"/>
  <c r="NA62" i="4"/>
  <c r="NA63" i="4"/>
  <c r="NA64" i="4"/>
  <c r="NA65" i="4"/>
  <c r="NA66" i="4"/>
  <c r="NA67" i="4"/>
  <c r="NA68" i="4"/>
  <c r="NA69" i="4"/>
  <c r="NA70" i="4"/>
  <c r="NA71" i="4"/>
  <c r="NA72" i="4"/>
  <c r="NA73" i="4"/>
  <c r="NA74" i="4"/>
  <c r="NA75" i="4"/>
  <c r="NA76" i="4"/>
  <c r="NA77" i="4"/>
  <c r="NA78" i="4"/>
  <c r="NA79" i="4"/>
  <c r="NA80" i="4"/>
  <c r="LH148" i="123" l="1"/>
  <c r="Q148" i="123"/>
  <c r="MQ145" i="123"/>
  <c r="D141" i="123"/>
  <c r="E141" i="123" s="1"/>
  <c r="F141" i="123" s="1"/>
  <c r="G141" i="123" s="1"/>
  <c r="H141" i="123" s="1"/>
  <c r="I141" i="123" s="1"/>
  <c r="J141" i="123" s="1"/>
  <c r="K141" i="123" s="1"/>
  <c r="L141" i="123" s="1"/>
  <c r="M141" i="123" s="1"/>
  <c r="N141" i="123" s="1"/>
  <c r="O141" i="123" s="1"/>
  <c r="P141" i="123" s="1"/>
  <c r="Q141" i="123" s="1"/>
  <c r="R141" i="123" s="1"/>
  <c r="S141" i="123" s="1"/>
  <c r="T141" i="123" s="1"/>
  <c r="U141" i="123" s="1"/>
  <c r="V141" i="123" s="1"/>
  <c r="W141" i="123" s="1"/>
  <c r="X141" i="123" s="1"/>
  <c r="Y141" i="123" s="1"/>
  <c r="Z141" i="123" s="1"/>
  <c r="AA141" i="123" s="1"/>
  <c r="AB141" i="123" s="1"/>
  <c r="AC141" i="123" s="1"/>
  <c r="AD141" i="123" s="1"/>
  <c r="AE141" i="123" s="1"/>
  <c r="AF141" i="123" s="1"/>
  <c r="AG141" i="123" s="1"/>
  <c r="AH141" i="123" s="1"/>
  <c r="AI141" i="123" s="1"/>
  <c r="AJ141" i="123" s="1"/>
  <c r="AK141" i="123" s="1"/>
  <c r="AL141" i="123" s="1"/>
  <c r="AM141" i="123" s="1"/>
  <c r="AN141" i="123" s="1"/>
  <c r="AO141" i="123" s="1"/>
  <c r="AP141" i="123" s="1"/>
  <c r="AQ141" i="123" s="1"/>
  <c r="AR141" i="123" s="1"/>
  <c r="AS141" i="123" s="1"/>
  <c r="AT141" i="123" s="1"/>
  <c r="AU141" i="123" s="1"/>
  <c r="AV141" i="123" s="1"/>
  <c r="AW141" i="123" s="1"/>
  <c r="AX141" i="123" s="1"/>
  <c r="AY141" i="123" s="1"/>
  <c r="AZ141" i="123" s="1"/>
  <c r="BA141" i="123" s="1"/>
  <c r="BB141" i="123" s="1"/>
  <c r="BC141" i="123" s="1"/>
  <c r="BD141" i="123" s="1"/>
  <c r="BE141" i="123" s="1"/>
  <c r="BF141" i="123" s="1"/>
  <c r="BG141" i="123" s="1"/>
  <c r="BH141" i="123" s="1"/>
  <c r="BI141" i="123" s="1"/>
  <c r="BJ141" i="123" s="1"/>
  <c r="BK141" i="123" s="1"/>
  <c r="BL141" i="123" s="1"/>
  <c r="BM141" i="123" s="1"/>
  <c r="BN141" i="123" s="1"/>
  <c r="BO141" i="123" s="1"/>
  <c r="BP141" i="123" s="1"/>
  <c r="BQ141" i="123" s="1"/>
  <c r="BR141" i="123" s="1"/>
  <c r="BS141" i="123" s="1"/>
  <c r="BT141" i="123" s="1"/>
  <c r="BU141" i="123" s="1"/>
  <c r="BV141" i="123" s="1"/>
  <c r="BW141" i="123" s="1"/>
  <c r="BX141" i="123" s="1"/>
  <c r="BY141" i="123" s="1"/>
  <c r="BZ141" i="123" s="1"/>
  <c r="CA141" i="123" s="1"/>
  <c r="CB141" i="123" s="1"/>
  <c r="CC141" i="123" s="1"/>
  <c r="CD141" i="123" s="1"/>
  <c r="CE141" i="123" s="1"/>
  <c r="CF141" i="123" s="1"/>
  <c r="CG141" i="123" s="1"/>
  <c r="CH141" i="123" s="1"/>
  <c r="CI141" i="123" s="1"/>
  <c r="CJ141" i="123" s="1"/>
  <c r="CK141" i="123" s="1"/>
  <c r="CL141" i="123" s="1"/>
  <c r="CM141" i="123" s="1"/>
  <c r="CN141" i="123" s="1"/>
  <c r="CO141" i="123" s="1"/>
  <c r="CP141" i="123" s="1"/>
  <c r="CQ141" i="123" s="1"/>
  <c r="CR141" i="123" s="1"/>
  <c r="CS141" i="123" s="1"/>
  <c r="CT141" i="123" s="1"/>
  <c r="CU141" i="123" s="1"/>
  <c r="CV141" i="123" s="1"/>
  <c r="CW141" i="123" s="1"/>
  <c r="CX141" i="123" s="1"/>
  <c r="CY141" i="123" s="1"/>
  <c r="CZ141" i="123" s="1"/>
  <c r="DA141" i="123" s="1"/>
  <c r="DB141" i="123" s="1"/>
  <c r="DC141" i="123" s="1"/>
  <c r="DD141" i="123" s="1"/>
  <c r="DE141" i="123" s="1"/>
  <c r="DF141" i="123" s="1"/>
  <c r="DG141" i="123" s="1"/>
  <c r="DH141" i="123" s="1"/>
  <c r="DI141" i="123" s="1"/>
  <c r="DJ141" i="123" s="1"/>
  <c r="DK141" i="123" s="1"/>
  <c r="DL141" i="123" s="1"/>
  <c r="DM141" i="123" s="1"/>
  <c r="DN141" i="123" s="1"/>
  <c r="DO141" i="123" s="1"/>
  <c r="DP141" i="123" s="1"/>
  <c r="DQ141" i="123" s="1"/>
  <c r="DR141" i="123" s="1"/>
  <c r="DS141" i="123" s="1"/>
  <c r="DT141" i="123" s="1"/>
  <c r="DU141" i="123" s="1"/>
  <c r="DV141" i="123" s="1"/>
  <c r="DW141" i="123" s="1"/>
  <c r="DX141" i="123" s="1"/>
  <c r="DY141" i="123" s="1"/>
  <c r="DZ141" i="123" s="1"/>
  <c r="EA141" i="123" s="1"/>
  <c r="EB141" i="123" s="1"/>
  <c r="EC141" i="123" s="1"/>
  <c r="ED141" i="123" s="1"/>
  <c r="EE141" i="123" s="1"/>
  <c r="EF141" i="123" s="1"/>
  <c r="EG141" i="123" s="1"/>
  <c r="EH141" i="123" s="1"/>
  <c r="EI141" i="123" s="1"/>
  <c r="EJ141" i="123" s="1"/>
  <c r="EK141" i="123" s="1"/>
  <c r="EL141" i="123" s="1"/>
  <c r="EM141" i="123" s="1"/>
  <c r="EN141" i="123" s="1"/>
  <c r="EO141" i="123" s="1"/>
  <c r="EP141" i="123" s="1"/>
  <c r="EQ141" i="123" s="1"/>
  <c r="ER141" i="123" s="1"/>
  <c r="ES141" i="123" s="1"/>
  <c r="ET141" i="123" s="1"/>
  <c r="EU141" i="123" s="1"/>
  <c r="EV141" i="123" s="1"/>
  <c r="EW141" i="123" s="1"/>
  <c r="EX141" i="123" s="1"/>
  <c r="EY141" i="123" s="1"/>
  <c r="EZ141" i="123" s="1"/>
  <c r="FA141" i="123" s="1"/>
  <c r="FB141" i="123" s="1"/>
  <c r="FC141" i="123" s="1"/>
  <c r="FD141" i="123" s="1"/>
  <c r="FE141" i="123" s="1"/>
  <c r="FF141" i="123" s="1"/>
  <c r="FG141" i="123" s="1"/>
  <c r="FH141" i="123" s="1"/>
  <c r="FI141" i="123" s="1"/>
  <c r="FJ141" i="123" s="1"/>
  <c r="FK141" i="123" s="1"/>
  <c r="FL141" i="123" s="1"/>
  <c r="FM141" i="123" s="1"/>
  <c r="FN141" i="123" s="1"/>
  <c r="FO141" i="123" s="1"/>
  <c r="FP141" i="123" s="1"/>
  <c r="FQ141" i="123" s="1"/>
  <c r="FR141" i="123" s="1"/>
  <c r="FS141" i="123" s="1"/>
  <c r="FT141" i="123" s="1"/>
  <c r="FU141" i="123" s="1"/>
  <c r="FV141" i="123" s="1"/>
  <c r="FW141" i="123" s="1"/>
  <c r="FX141" i="123" s="1"/>
  <c r="FY141" i="123" s="1"/>
  <c r="FZ141" i="123" s="1"/>
  <c r="GA141" i="123" s="1"/>
  <c r="GB141" i="123" s="1"/>
  <c r="GC141" i="123" s="1"/>
  <c r="GD141" i="123" s="1"/>
  <c r="GE141" i="123" s="1"/>
  <c r="GF141" i="123" s="1"/>
  <c r="GG141" i="123" s="1"/>
  <c r="GH141" i="123" s="1"/>
  <c r="GI141" i="123" s="1"/>
  <c r="GJ141" i="123" s="1"/>
  <c r="GK141" i="123" s="1"/>
  <c r="GL141" i="123" s="1"/>
  <c r="GM141" i="123" s="1"/>
  <c r="GN141" i="123" s="1"/>
  <c r="GO141" i="123" s="1"/>
  <c r="GP141" i="123" s="1"/>
  <c r="GQ141" i="123" s="1"/>
  <c r="GR141" i="123" s="1"/>
  <c r="GS141" i="123" s="1"/>
  <c r="GT141" i="123" s="1"/>
  <c r="GU141" i="123" s="1"/>
  <c r="GV141" i="123" s="1"/>
  <c r="GW141" i="123" s="1"/>
  <c r="GX141" i="123" s="1"/>
  <c r="GY141" i="123" s="1"/>
  <c r="GZ141" i="123" s="1"/>
  <c r="HA141" i="123" s="1"/>
  <c r="HB141" i="123" s="1"/>
  <c r="HC141" i="123" s="1"/>
  <c r="HD141" i="123" s="1"/>
  <c r="HE141" i="123" s="1"/>
  <c r="HF141" i="123" s="1"/>
  <c r="HG141" i="123" s="1"/>
  <c r="HH141" i="123" s="1"/>
  <c r="HI141" i="123" s="1"/>
  <c r="HJ141" i="123" s="1"/>
  <c r="HK141" i="123" s="1"/>
  <c r="HL141" i="123" s="1"/>
  <c r="HM141" i="123" s="1"/>
  <c r="HN141" i="123" s="1"/>
  <c r="HO141" i="123" s="1"/>
  <c r="HP141" i="123" s="1"/>
  <c r="HQ141" i="123" s="1"/>
  <c r="HR141" i="123" s="1"/>
  <c r="HS141" i="123" s="1"/>
  <c r="HT141" i="123" s="1"/>
  <c r="HU141" i="123" s="1"/>
  <c r="HV141" i="123" s="1"/>
  <c r="HW141" i="123" s="1"/>
  <c r="HX141" i="123" s="1"/>
  <c r="HY141" i="123" s="1"/>
  <c r="HZ141" i="123" s="1"/>
  <c r="IA141" i="123" s="1"/>
  <c r="IB141" i="123" s="1"/>
  <c r="IC141" i="123" s="1"/>
  <c r="ID141" i="123" s="1"/>
  <c r="IE141" i="123" s="1"/>
  <c r="IF141" i="123" s="1"/>
  <c r="IG141" i="123" s="1"/>
  <c r="IH141" i="123" s="1"/>
  <c r="II141" i="123" s="1"/>
  <c r="IJ141" i="123" s="1"/>
  <c r="IK141" i="123" s="1"/>
  <c r="IL141" i="123" s="1"/>
  <c r="IM141" i="123" s="1"/>
  <c r="IN141" i="123" s="1"/>
  <c r="IO141" i="123" s="1"/>
  <c r="IP141" i="123" s="1"/>
  <c r="IQ141" i="123" s="1"/>
  <c r="IR141" i="123" s="1"/>
  <c r="IS141" i="123" s="1"/>
  <c r="IT141" i="123" s="1"/>
  <c r="IU141" i="123" s="1"/>
  <c r="IV141" i="123" s="1"/>
  <c r="IW141" i="123" s="1"/>
  <c r="IX141" i="123" s="1"/>
  <c r="IY141" i="123" s="1"/>
  <c r="IZ141" i="123" s="1"/>
  <c r="JA141" i="123" s="1"/>
  <c r="JB141" i="123" s="1"/>
  <c r="JC141" i="123" s="1"/>
  <c r="JD141" i="123" s="1"/>
  <c r="JE141" i="123" s="1"/>
  <c r="JF141" i="123" s="1"/>
  <c r="JG141" i="123" s="1"/>
  <c r="JH141" i="123" s="1"/>
  <c r="JI141" i="123" s="1"/>
  <c r="JJ141" i="123" s="1"/>
  <c r="JK141" i="123" s="1"/>
  <c r="JL141" i="123" s="1"/>
  <c r="JM141" i="123" s="1"/>
  <c r="JN141" i="123" s="1"/>
  <c r="JO141" i="123" s="1"/>
  <c r="JP141" i="123" s="1"/>
  <c r="JQ141" i="123" s="1"/>
  <c r="JR141" i="123" s="1"/>
  <c r="JS141" i="123" s="1"/>
  <c r="JT141" i="123" s="1"/>
  <c r="JU141" i="123" s="1"/>
  <c r="JV141" i="123" s="1"/>
  <c r="JW141" i="123" s="1"/>
  <c r="JX141" i="123" s="1"/>
  <c r="JY141" i="123" s="1"/>
  <c r="JZ141" i="123" s="1"/>
  <c r="KA141" i="123" s="1"/>
  <c r="KB141" i="123" s="1"/>
  <c r="KC141" i="123" s="1"/>
  <c r="KD141" i="123" s="1"/>
  <c r="KE141" i="123" s="1"/>
  <c r="KF141" i="123" s="1"/>
  <c r="KG141" i="123" s="1"/>
  <c r="KH141" i="123" s="1"/>
  <c r="KI141" i="123" s="1"/>
  <c r="KJ141" i="123" s="1"/>
  <c r="KK141" i="123" s="1"/>
  <c r="KL141" i="123" s="1"/>
  <c r="KM141" i="123" s="1"/>
  <c r="KN141" i="123" s="1"/>
  <c r="KO141" i="123" s="1"/>
  <c r="KP141" i="123" s="1"/>
  <c r="KQ141" i="123" s="1"/>
  <c r="KR141" i="123" s="1"/>
  <c r="KS141" i="123" s="1"/>
  <c r="KT141" i="123" s="1"/>
  <c r="KU141" i="123" s="1"/>
  <c r="KV141" i="123" s="1"/>
  <c r="KW141" i="123" s="1"/>
  <c r="KX141" i="123" s="1"/>
  <c r="KY141" i="123" s="1"/>
  <c r="KZ141" i="123" s="1"/>
  <c r="LA141" i="123" s="1"/>
  <c r="LB141" i="123" s="1"/>
  <c r="LC141" i="123" s="1"/>
  <c r="LD141" i="123" s="1"/>
  <c r="LE141" i="123" s="1"/>
  <c r="LF141" i="123" s="1"/>
  <c r="LG141" i="123" s="1"/>
  <c r="LH141" i="123" s="1"/>
  <c r="LI141" i="123" s="1"/>
  <c r="LJ141" i="123" s="1"/>
  <c r="LK141" i="123" s="1"/>
  <c r="LL141" i="123" s="1"/>
  <c r="LM141" i="123" s="1"/>
  <c r="LN141" i="123" s="1"/>
  <c r="LO141" i="123" s="1"/>
  <c r="LP141" i="123" s="1"/>
  <c r="LQ141" i="123" s="1"/>
  <c r="LR141" i="123" s="1"/>
  <c r="LS141" i="123" s="1"/>
  <c r="LT141" i="123" s="1"/>
  <c r="LU141" i="123" s="1"/>
  <c r="LV141" i="123" s="1"/>
  <c r="LW141" i="123" s="1"/>
  <c r="LX141" i="123" s="1"/>
  <c r="LY141" i="123" s="1"/>
  <c r="LZ141" i="123" s="1"/>
  <c r="MA141" i="123" s="1"/>
  <c r="MB141" i="123" s="1"/>
  <c r="MC141" i="123" s="1"/>
  <c r="MD141" i="123" s="1"/>
  <c r="ME141" i="123" s="1"/>
  <c r="MF141" i="123" s="1"/>
  <c r="MG141" i="123" s="1"/>
  <c r="MH141" i="123" s="1"/>
  <c r="MI141" i="123" s="1"/>
  <c r="MJ141" i="123" s="1"/>
  <c r="MK141" i="123" s="1"/>
  <c r="ML141" i="123" s="1"/>
  <c r="MM141" i="123" s="1"/>
  <c r="MN141" i="123" s="1"/>
  <c r="MO141" i="123" s="1"/>
  <c r="MP141" i="123" s="1"/>
  <c r="MQ141" i="123" s="1"/>
  <c r="MR141" i="123" s="1"/>
  <c r="MS141" i="123" s="1"/>
  <c r="MT141" i="123" s="1"/>
  <c r="MU141" i="123" s="1"/>
  <c r="MU139" i="123"/>
  <c r="MR139" i="123"/>
  <c r="MQ139" i="123"/>
  <c r="NC137" i="123"/>
  <c r="MY137" i="123"/>
  <c r="NC136" i="123"/>
  <c r="MY136" i="123"/>
  <c r="NC135" i="123"/>
  <c r="MY135" i="123"/>
  <c r="NC134" i="123"/>
  <c r="MY134" i="123"/>
  <c r="NC133" i="123"/>
  <c r="MY133" i="123"/>
  <c r="NC132" i="123"/>
  <c r="MY132" i="123"/>
  <c r="NC131" i="123"/>
  <c r="MY131" i="123"/>
  <c r="NC130" i="123"/>
  <c r="MY130" i="123"/>
  <c r="B130" i="123"/>
  <c r="NC129" i="123"/>
  <c r="MY129" i="123"/>
  <c r="B129" i="123"/>
  <c r="NC128" i="123"/>
  <c r="MY128" i="123"/>
  <c r="NC127" i="123"/>
  <c r="MY127" i="123"/>
  <c r="NC126" i="123"/>
  <c r="MY126" i="123"/>
  <c r="NC125" i="123"/>
  <c r="MY125" i="123"/>
  <c r="NC124" i="123"/>
  <c r="MY124" i="123"/>
  <c r="NC123" i="123"/>
  <c r="MY123" i="123"/>
  <c r="NC122" i="123"/>
  <c r="MY122" i="123"/>
  <c r="NC121" i="123"/>
  <c r="MY121" i="123"/>
  <c r="NC120" i="123"/>
  <c r="MY120" i="123"/>
  <c r="NC119" i="123"/>
  <c r="MY119" i="123"/>
  <c r="NC118" i="123"/>
  <c r="MY118" i="123"/>
  <c r="NC117" i="123"/>
  <c r="MY117" i="123"/>
  <c r="NC116" i="123"/>
  <c r="MY116" i="123"/>
  <c r="NC115" i="123"/>
  <c r="MY115" i="123"/>
  <c r="NC114" i="123"/>
  <c r="MY114" i="123"/>
  <c r="NC113" i="123"/>
  <c r="MY113" i="123"/>
  <c r="NC112" i="123"/>
  <c r="MY112" i="123"/>
  <c r="NC111" i="123"/>
  <c r="MY111" i="123"/>
  <c r="NC110" i="123"/>
  <c r="MY110" i="123"/>
  <c r="NC109" i="123"/>
  <c r="MY109" i="123"/>
  <c r="NC108" i="123"/>
  <c r="MY108" i="123"/>
  <c r="NC107" i="123"/>
  <c r="MY107" i="123"/>
  <c r="NC106" i="123"/>
  <c r="MY106" i="123"/>
  <c r="NC105" i="123"/>
  <c r="MY105" i="123"/>
  <c r="NC104" i="123"/>
  <c r="MY104" i="123"/>
  <c r="NC103" i="123"/>
  <c r="MY103" i="123"/>
  <c r="NC102" i="123"/>
  <c r="MY102" i="123"/>
  <c r="NC101" i="123"/>
  <c r="MY101" i="123"/>
  <c r="NC100" i="123"/>
  <c r="MY100" i="123"/>
  <c r="NC99" i="123"/>
  <c r="MY99" i="123"/>
  <c r="NC98" i="123"/>
  <c r="MY98" i="123"/>
  <c r="NC97" i="123"/>
  <c r="MY97" i="123"/>
  <c r="B97" i="123"/>
  <c r="B140" i="123" s="1"/>
  <c r="NC96" i="123"/>
  <c r="MY96" i="123"/>
  <c r="NC95" i="123"/>
  <c r="MY95" i="123"/>
  <c r="NC94" i="123"/>
  <c r="MY94" i="123"/>
  <c r="NC93" i="123"/>
  <c r="MY93" i="123"/>
  <c r="NC92" i="123"/>
  <c r="MY92" i="123"/>
  <c r="NC91" i="123"/>
  <c r="MY91" i="123"/>
  <c r="NC90" i="123"/>
  <c r="MY90" i="123"/>
  <c r="NC89" i="123"/>
  <c r="MY89" i="123"/>
  <c r="NC88" i="123"/>
  <c r="MY88" i="123"/>
  <c r="NC87" i="123"/>
  <c r="MY87" i="123"/>
  <c r="NC86" i="123"/>
  <c r="MY86" i="123"/>
  <c r="NC85" i="123"/>
  <c r="MY85" i="123"/>
  <c r="NC84" i="123"/>
  <c r="MY84" i="123"/>
  <c r="NC83" i="123"/>
  <c r="MY83" i="123"/>
  <c r="NC82" i="123"/>
  <c r="MY82" i="123"/>
  <c r="NC81" i="123"/>
  <c r="MY81" i="123"/>
  <c r="NC80" i="123"/>
  <c r="MY80" i="123"/>
  <c r="NC79" i="123"/>
  <c r="MY79" i="123"/>
  <c r="NC78" i="123"/>
  <c r="MY78" i="123"/>
  <c r="NC77" i="123"/>
  <c r="MY77" i="123"/>
  <c r="NC76" i="123"/>
  <c r="MY76" i="123"/>
  <c r="NC75" i="123"/>
  <c r="MY75" i="123"/>
  <c r="NC74" i="123"/>
  <c r="MY74" i="123"/>
  <c r="NC73" i="123"/>
  <c r="MY73" i="123"/>
  <c r="NC72" i="123"/>
  <c r="MY72" i="123"/>
  <c r="NC71" i="123"/>
  <c r="MY71" i="123"/>
  <c r="NC70" i="123"/>
  <c r="MY70" i="123"/>
  <c r="NC69" i="123"/>
  <c r="MY69" i="123"/>
  <c r="NC68" i="123"/>
  <c r="MY68" i="123"/>
  <c r="NC67" i="123"/>
  <c r="MY67" i="123"/>
  <c r="NC66" i="123"/>
  <c r="MY66" i="123"/>
  <c r="NC65" i="123"/>
  <c r="MY65" i="123"/>
  <c r="NC64" i="123"/>
  <c r="MY64" i="123"/>
  <c r="NC63" i="123"/>
  <c r="MY63" i="123"/>
  <c r="NC62" i="123"/>
  <c r="MY62" i="123"/>
  <c r="NC61" i="123"/>
  <c r="MY61" i="123"/>
  <c r="NC60" i="123"/>
  <c r="MY60" i="123"/>
  <c r="NC59" i="123"/>
  <c r="MY59" i="123"/>
  <c r="NC58" i="123"/>
  <c r="MY58" i="123"/>
  <c r="NC57" i="123"/>
  <c r="MY57" i="123"/>
  <c r="NC56" i="123"/>
  <c r="MY56" i="123"/>
  <c r="NC55" i="123"/>
  <c r="MY55" i="123"/>
  <c r="NC54" i="123"/>
  <c r="MY54" i="123"/>
  <c r="NC53" i="123"/>
  <c r="MY53" i="123"/>
  <c r="NC52" i="123"/>
  <c r="MY52" i="123"/>
  <c r="NC51" i="123"/>
  <c r="MY51" i="123"/>
  <c r="NC50" i="123"/>
  <c r="MY50" i="123"/>
  <c r="NC49" i="123"/>
  <c r="MY49" i="123"/>
  <c r="NC48" i="123"/>
  <c r="MY48" i="123"/>
  <c r="NC47" i="123"/>
  <c r="MY47" i="123"/>
  <c r="NC46" i="123"/>
  <c r="MY46" i="123"/>
  <c r="NC45" i="123"/>
  <c r="MY45" i="123"/>
  <c r="NC44" i="123"/>
  <c r="MY44" i="123"/>
  <c r="NC43" i="123"/>
  <c r="MY43" i="123"/>
  <c r="NC42" i="123"/>
  <c r="MY42" i="123"/>
  <c r="NC41" i="123"/>
  <c r="MY41" i="123"/>
  <c r="NC40" i="123"/>
  <c r="MY40" i="123"/>
  <c r="NC39" i="123"/>
  <c r="MY39" i="123"/>
  <c r="NC38" i="123"/>
  <c r="MY38" i="123"/>
  <c r="NC37" i="123"/>
  <c r="MY37" i="123"/>
  <c r="NC36" i="123"/>
  <c r="MY36" i="123"/>
  <c r="NC35" i="123"/>
  <c r="MY35" i="123"/>
  <c r="NC34" i="123"/>
  <c r="MY34" i="123"/>
  <c r="NC33" i="123"/>
  <c r="MY33" i="123"/>
  <c r="NC32" i="123"/>
  <c r="MY32" i="123"/>
  <c r="NC31" i="123"/>
  <c r="MY31" i="123"/>
  <c r="NC30" i="123"/>
  <c r="MY30" i="123"/>
  <c r="NC29" i="123"/>
  <c r="MY29" i="123"/>
  <c r="NC28" i="123"/>
  <c r="MY28" i="123"/>
  <c r="NC27" i="123"/>
  <c r="MY27" i="123"/>
  <c r="NC26" i="123"/>
  <c r="MY26" i="123"/>
  <c r="NC25" i="123"/>
  <c r="MY25" i="123"/>
  <c r="NC24" i="123"/>
  <c r="MY24" i="123"/>
  <c r="NC23" i="123"/>
  <c r="MY23" i="123"/>
  <c r="NC22" i="123"/>
  <c r="MY22" i="123"/>
  <c r="NC21" i="123"/>
  <c r="MY21" i="123"/>
  <c r="NC20" i="123"/>
  <c r="MY20" i="123"/>
  <c r="NC19" i="123"/>
  <c r="MY19" i="123"/>
  <c r="NC18" i="123"/>
  <c r="MY18" i="123"/>
  <c r="NC17" i="123"/>
  <c r="MY17" i="123"/>
  <c r="NC16" i="123"/>
  <c r="MY16" i="123"/>
  <c r="NA75" i="110" l="1"/>
  <c r="NA120" i="110"/>
  <c r="NA119" i="110"/>
  <c r="NA67" i="110"/>
  <c r="NA65" i="110"/>
  <c r="JU41" i="4" l="1"/>
  <c r="JW41" i="4"/>
  <c r="Q3" i="102" l="1"/>
  <c r="Q4" i="102"/>
  <c r="Q5" i="102"/>
  <c r="Q6" i="102"/>
  <c r="Q7" i="102"/>
  <c r="Q8" i="102"/>
  <c r="Q9" i="102"/>
  <c r="Q10" i="102"/>
  <c r="Q11" i="102"/>
  <c r="Q12" i="102"/>
  <c r="Q13" i="102"/>
  <c r="Q14" i="102"/>
  <c r="Q15" i="102"/>
  <c r="Q16" i="102"/>
  <c r="Q17" i="102"/>
  <c r="Q18" i="102"/>
  <c r="Q19" i="102"/>
  <c r="Q20" i="102"/>
  <c r="Q21" i="102"/>
  <c r="Q22" i="102"/>
  <c r="Q23" i="102"/>
  <c r="Q24" i="102"/>
  <c r="Q25" i="102"/>
  <c r="Q26" i="102"/>
  <c r="Q27" i="102"/>
  <c r="Q28" i="102"/>
  <c r="Q29" i="102"/>
  <c r="Q30" i="102"/>
  <c r="Q31" i="102"/>
  <c r="Q32" i="102"/>
  <c r="Q33" i="102"/>
  <c r="Q34" i="102"/>
  <c r="Q35" i="102"/>
  <c r="Q36" i="102"/>
  <c r="Q37" i="102"/>
  <c r="Q38" i="102"/>
  <c r="Q39" i="102"/>
  <c r="Q40" i="102"/>
  <c r="Q41" i="102"/>
  <c r="Q42" i="102"/>
  <c r="Q43" i="102"/>
  <c r="Q44" i="102"/>
  <c r="Q45" i="102"/>
  <c r="Q46" i="102"/>
  <c r="Q47" i="102"/>
  <c r="Q48" i="102"/>
  <c r="Q49" i="102"/>
  <c r="Q50" i="102"/>
  <c r="Q51" i="102"/>
  <c r="Q52" i="102"/>
  <c r="Q53" i="102"/>
  <c r="Q54" i="102"/>
  <c r="Q55" i="102"/>
  <c r="Q56" i="102"/>
  <c r="Q57" i="102"/>
  <c r="Q58" i="102"/>
  <c r="Q59" i="102"/>
  <c r="Q60" i="102"/>
  <c r="Q61" i="102"/>
  <c r="Q62" i="102"/>
  <c r="Q63" i="102"/>
  <c r="Q64" i="102"/>
  <c r="Q65" i="102"/>
  <c r="Q66" i="102"/>
  <c r="Q67" i="102"/>
  <c r="Q68" i="102"/>
  <c r="Q69" i="102"/>
  <c r="Q70" i="102"/>
  <c r="Q71" i="102"/>
  <c r="Q72" i="102"/>
  <c r="Q73" i="102"/>
  <c r="Q74" i="102"/>
  <c r="Q75" i="102"/>
  <c r="Q76" i="102"/>
  <c r="Q77" i="102"/>
  <c r="Q78" i="102"/>
  <c r="Q79" i="102"/>
  <c r="Q80" i="102"/>
  <c r="Q81" i="102"/>
  <c r="Q82" i="102"/>
  <c r="Q83" i="102"/>
  <c r="Q84" i="102"/>
  <c r="Q85" i="102"/>
  <c r="Q86" i="102"/>
  <c r="Q87" i="102"/>
  <c r="Q88" i="102"/>
  <c r="Q89" i="102"/>
  <c r="Q90" i="102"/>
  <c r="Q91" i="102"/>
  <c r="Q92" i="102"/>
  <c r="Q93" i="102"/>
  <c r="Q94" i="102"/>
  <c r="Q95" i="102"/>
  <c r="Q96" i="102"/>
  <c r="Q97" i="102"/>
  <c r="Q98" i="102"/>
  <c r="Q99" i="102"/>
  <c r="Q100" i="102"/>
  <c r="Q101" i="102"/>
  <c r="Q102" i="102"/>
  <c r="Q103" i="102"/>
  <c r="Q104" i="102"/>
  <c r="Q105" i="102"/>
  <c r="Q106" i="102"/>
  <c r="Q107" i="102"/>
  <c r="Q108" i="102"/>
  <c r="Q109" i="102"/>
  <c r="Q110" i="102"/>
  <c r="Q111" i="102"/>
  <c r="Q112" i="102"/>
  <c r="Q113" i="102"/>
  <c r="Q114" i="102"/>
  <c r="Q115" i="102"/>
  <c r="Q116" i="102"/>
  <c r="Q117" i="102"/>
  <c r="Q118" i="102"/>
  <c r="Q119" i="102"/>
  <c r="Q120" i="102"/>
  <c r="Q121" i="102"/>
  <c r="Q122" i="102"/>
  <c r="Q123" i="102"/>
  <c r="Q2" i="102"/>
  <c r="Q125" i="102" l="1"/>
  <c r="MY75" i="110" l="1"/>
  <c r="FQ119" i="4" l="1"/>
  <c r="FQ74" i="4"/>
  <c r="FQ65" i="4"/>
  <c r="FQ62" i="4"/>
  <c r="FQ48" i="4"/>
  <c r="FQ37" i="4"/>
  <c r="NC37" i="110" l="1"/>
  <c r="MY37" i="110"/>
  <c r="LH148" i="111"/>
  <c r="Q148" i="111"/>
  <c r="MQ145" i="111"/>
  <c r="D141" i="111"/>
  <c r="E141" i="111" s="1"/>
  <c r="F141" i="111" s="1"/>
  <c r="G141" i="111" s="1"/>
  <c r="H141" i="111" s="1"/>
  <c r="I141" i="111" s="1"/>
  <c r="J141" i="111" s="1"/>
  <c r="K141" i="111" s="1"/>
  <c r="L141" i="111" s="1"/>
  <c r="M141" i="111" s="1"/>
  <c r="N141" i="111" s="1"/>
  <c r="O141" i="111" s="1"/>
  <c r="P141" i="111" s="1"/>
  <c r="Q141" i="111" s="1"/>
  <c r="R141" i="111" s="1"/>
  <c r="S141" i="111" s="1"/>
  <c r="T141" i="111" s="1"/>
  <c r="U141" i="111" s="1"/>
  <c r="V141" i="111" s="1"/>
  <c r="W141" i="111" s="1"/>
  <c r="X141" i="111" s="1"/>
  <c r="Y141" i="111" s="1"/>
  <c r="Z141" i="111" s="1"/>
  <c r="AA141" i="111" s="1"/>
  <c r="AB141" i="111" s="1"/>
  <c r="AC141" i="111" s="1"/>
  <c r="AD141" i="111" s="1"/>
  <c r="AE141" i="111" s="1"/>
  <c r="AF141" i="111" s="1"/>
  <c r="AG141" i="111" s="1"/>
  <c r="AH141" i="111" s="1"/>
  <c r="AI141" i="111" s="1"/>
  <c r="AJ141" i="111" s="1"/>
  <c r="AK141" i="111" s="1"/>
  <c r="AL141" i="111" s="1"/>
  <c r="AM141" i="111" s="1"/>
  <c r="AN141" i="111" s="1"/>
  <c r="AO141" i="111" s="1"/>
  <c r="AP141" i="111" s="1"/>
  <c r="AQ141" i="111" s="1"/>
  <c r="AR141" i="111" s="1"/>
  <c r="AS141" i="111" s="1"/>
  <c r="AT141" i="111" s="1"/>
  <c r="AU141" i="111" s="1"/>
  <c r="AV141" i="111" s="1"/>
  <c r="AW141" i="111" s="1"/>
  <c r="AX141" i="111" s="1"/>
  <c r="AY141" i="111" s="1"/>
  <c r="AZ141" i="111" s="1"/>
  <c r="BA141" i="111" s="1"/>
  <c r="BB141" i="111" s="1"/>
  <c r="BC141" i="111" s="1"/>
  <c r="BD141" i="111" s="1"/>
  <c r="BE141" i="111" s="1"/>
  <c r="BF141" i="111" s="1"/>
  <c r="BG141" i="111" s="1"/>
  <c r="BH141" i="111" s="1"/>
  <c r="BI141" i="111" s="1"/>
  <c r="BJ141" i="111" s="1"/>
  <c r="BK141" i="111" s="1"/>
  <c r="BL141" i="111" s="1"/>
  <c r="BM141" i="111" s="1"/>
  <c r="BN141" i="111" s="1"/>
  <c r="BO141" i="111" s="1"/>
  <c r="BP141" i="111" s="1"/>
  <c r="BQ141" i="111" s="1"/>
  <c r="BR141" i="111" s="1"/>
  <c r="BS141" i="111" s="1"/>
  <c r="BT141" i="111" s="1"/>
  <c r="BU141" i="111" s="1"/>
  <c r="BV141" i="111" s="1"/>
  <c r="BW141" i="111" s="1"/>
  <c r="BX141" i="111" s="1"/>
  <c r="BY141" i="111" s="1"/>
  <c r="BZ141" i="111" s="1"/>
  <c r="CA141" i="111" s="1"/>
  <c r="CB141" i="111" s="1"/>
  <c r="CC141" i="111" s="1"/>
  <c r="CD141" i="111" s="1"/>
  <c r="CE141" i="111" s="1"/>
  <c r="CF141" i="111" s="1"/>
  <c r="CG141" i="111" s="1"/>
  <c r="CH141" i="111" s="1"/>
  <c r="CI141" i="111" s="1"/>
  <c r="CJ141" i="111" s="1"/>
  <c r="CK141" i="111" s="1"/>
  <c r="CL141" i="111" s="1"/>
  <c r="CM141" i="111" s="1"/>
  <c r="CN141" i="111" s="1"/>
  <c r="CO141" i="111" s="1"/>
  <c r="CP141" i="111" s="1"/>
  <c r="CQ141" i="111" s="1"/>
  <c r="CR141" i="111" s="1"/>
  <c r="CS141" i="111" s="1"/>
  <c r="CT141" i="111" s="1"/>
  <c r="CU141" i="111" s="1"/>
  <c r="CV141" i="111" s="1"/>
  <c r="CW141" i="111" s="1"/>
  <c r="CX141" i="111" s="1"/>
  <c r="CY141" i="111" s="1"/>
  <c r="CZ141" i="111" s="1"/>
  <c r="DA141" i="111" s="1"/>
  <c r="DB141" i="111" s="1"/>
  <c r="DC141" i="111" s="1"/>
  <c r="DD141" i="111" s="1"/>
  <c r="DE141" i="111" s="1"/>
  <c r="DF141" i="111" s="1"/>
  <c r="DG141" i="111" s="1"/>
  <c r="DH141" i="111" s="1"/>
  <c r="DI141" i="111" s="1"/>
  <c r="DJ141" i="111" s="1"/>
  <c r="DK141" i="111" s="1"/>
  <c r="DL141" i="111" s="1"/>
  <c r="DM141" i="111" s="1"/>
  <c r="DN141" i="111" s="1"/>
  <c r="DO141" i="111" s="1"/>
  <c r="DP141" i="111" s="1"/>
  <c r="DQ141" i="111" s="1"/>
  <c r="DR141" i="111" s="1"/>
  <c r="DS141" i="111" s="1"/>
  <c r="DT141" i="111" s="1"/>
  <c r="DU141" i="111" s="1"/>
  <c r="DV141" i="111" s="1"/>
  <c r="DW141" i="111" s="1"/>
  <c r="DX141" i="111" s="1"/>
  <c r="DY141" i="111" s="1"/>
  <c r="DZ141" i="111" s="1"/>
  <c r="EA141" i="111" s="1"/>
  <c r="EB141" i="111" s="1"/>
  <c r="EC141" i="111" s="1"/>
  <c r="ED141" i="111" s="1"/>
  <c r="EE141" i="111" s="1"/>
  <c r="EF141" i="111" s="1"/>
  <c r="EG141" i="111" s="1"/>
  <c r="EH141" i="111" s="1"/>
  <c r="EI141" i="111" s="1"/>
  <c r="EJ141" i="111" s="1"/>
  <c r="EK141" i="111" s="1"/>
  <c r="EL141" i="111" s="1"/>
  <c r="EM141" i="111" s="1"/>
  <c r="EN141" i="111" s="1"/>
  <c r="EO141" i="111" s="1"/>
  <c r="EP141" i="111" s="1"/>
  <c r="EQ141" i="111" s="1"/>
  <c r="ER141" i="111" s="1"/>
  <c r="ES141" i="111" s="1"/>
  <c r="ET141" i="111" s="1"/>
  <c r="EU141" i="111" s="1"/>
  <c r="EV141" i="111" s="1"/>
  <c r="EW141" i="111" s="1"/>
  <c r="EX141" i="111" s="1"/>
  <c r="EY141" i="111" s="1"/>
  <c r="EZ141" i="111" s="1"/>
  <c r="FA141" i="111" s="1"/>
  <c r="FB141" i="111" s="1"/>
  <c r="FC141" i="111" s="1"/>
  <c r="FD141" i="111" s="1"/>
  <c r="FE141" i="111" s="1"/>
  <c r="FF141" i="111" s="1"/>
  <c r="FG141" i="111" s="1"/>
  <c r="FH141" i="111" s="1"/>
  <c r="FI141" i="111" s="1"/>
  <c r="FJ141" i="111" s="1"/>
  <c r="FK141" i="111" s="1"/>
  <c r="FL141" i="111" s="1"/>
  <c r="FM141" i="111" s="1"/>
  <c r="FN141" i="111" s="1"/>
  <c r="FO141" i="111" s="1"/>
  <c r="FP141" i="111" s="1"/>
  <c r="FQ141" i="111" s="1"/>
  <c r="FR141" i="111" s="1"/>
  <c r="FS141" i="111" s="1"/>
  <c r="FT141" i="111" s="1"/>
  <c r="FU141" i="111" s="1"/>
  <c r="FV141" i="111" s="1"/>
  <c r="FW141" i="111" s="1"/>
  <c r="FX141" i="111" s="1"/>
  <c r="FY141" i="111" s="1"/>
  <c r="FZ141" i="111" s="1"/>
  <c r="GA141" i="111" s="1"/>
  <c r="GB141" i="111" s="1"/>
  <c r="GC141" i="111" s="1"/>
  <c r="GD141" i="111" s="1"/>
  <c r="GE141" i="111" s="1"/>
  <c r="GF141" i="111" s="1"/>
  <c r="GG141" i="111" s="1"/>
  <c r="GH141" i="111" s="1"/>
  <c r="GI141" i="111" s="1"/>
  <c r="GJ141" i="111" s="1"/>
  <c r="GK141" i="111" s="1"/>
  <c r="GL141" i="111" s="1"/>
  <c r="GM141" i="111" s="1"/>
  <c r="GN141" i="111" s="1"/>
  <c r="GO141" i="111" s="1"/>
  <c r="GP141" i="111" s="1"/>
  <c r="GQ141" i="111" s="1"/>
  <c r="GR141" i="111" s="1"/>
  <c r="GS141" i="111" s="1"/>
  <c r="GT141" i="111" s="1"/>
  <c r="GU141" i="111" s="1"/>
  <c r="GV141" i="111" s="1"/>
  <c r="GW141" i="111" s="1"/>
  <c r="GX141" i="111" s="1"/>
  <c r="GY141" i="111" s="1"/>
  <c r="GZ141" i="111" s="1"/>
  <c r="HA141" i="111" s="1"/>
  <c r="HB141" i="111" s="1"/>
  <c r="HC141" i="111" s="1"/>
  <c r="HD141" i="111" s="1"/>
  <c r="HE141" i="111" s="1"/>
  <c r="HF141" i="111" s="1"/>
  <c r="HG141" i="111" s="1"/>
  <c r="HH141" i="111" s="1"/>
  <c r="HI141" i="111" s="1"/>
  <c r="HJ141" i="111" s="1"/>
  <c r="HK141" i="111" s="1"/>
  <c r="HL141" i="111" s="1"/>
  <c r="HM141" i="111" s="1"/>
  <c r="HN141" i="111" s="1"/>
  <c r="HO141" i="111" s="1"/>
  <c r="HP141" i="111" s="1"/>
  <c r="HQ141" i="111" s="1"/>
  <c r="HR141" i="111" s="1"/>
  <c r="HS141" i="111" s="1"/>
  <c r="HT141" i="111" s="1"/>
  <c r="HU141" i="111" s="1"/>
  <c r="HV141" i="111" s="1"/>
  <c r="HW141" i="111" s="1"/>
  <c r="HX141" i="111" s="1"/>
  <c r="HY141" i="111" s="1"/>
  <c r="HZ141" i="111" s="1"/>
  <c r="IA141" i="111" s="1"/>
  <c r="IB141" i="111" s="1"/>
  <c r="IC141" i="111" s="1"/>
  <c r="ID141" i="111" s="1"/>
  <c r="IE141" i="111" s="1"/>
  <c r="IF141" i="111" s="1"/>
  <c r="IG141" i="111" s="1"/>
  <c r="IH141" i="111" s="1"/>
  <c r="II141" i="111" s="1"/>
  <c r="IJ141" i="111" s="1"/>
  <c r="IK141" i="111" s="1"/>
  <c r="IL141" i="111" s="1"/>
  <c r="IM141" i="111" s="1"/>
  <c r="IN141" i="111" s="1"/>
  <c r="IO141" i="111" s="1"/>
  <c r="IP141" i="111" s="1"/>
  <c r="IQ141" i="111" s="1"/>
  <c r="IR141" i="111" s="1"/>
  <c r="IS141" i="111" s="1"/>
  <c r="IT141" i="111" s="1"/>
  <c r="IU141" i="111" s="1"/>
  <c r="IV141" i="111" s="1"/>
  <c r="IW141" i="111" s="1"/>
  <c r="IX141" i="111" s="1"/>
  <c r="IY141" i="111" s="1"/>
  <c r="IZ141" i="111" s="1"/>
  <c r="JA141" i="111" s="1"/>
  <c r="JB141" i="111" s="1"/>
  <c r="JC141" i="111" s="1"/>
  <c r="JD141" i="111" s="1"/>
  <c r="JE141" i="111" s="1"/>
  <c r="JF141" i="111" s="1"/>
  <c r="JG141" i="111" s="1"/>
  <c r="JH141" i="111" s="1"/>
  <c r="JI141" i="111" s="1"/>
  <c r="JJ141" i="111" s="1"/>
  <c r="JK141" i="111" s="1"/>
  <c r="JL141" i="111" s="1"/>
  <c r="JM141" i="111" s="1"/>
  <c r="JN141" i="111" s="1"/>
  <c r="JO141" i="111" s="1"/>
  <c r="JP141" i="111" s="1"/>
  <c r="JQ141" i="111" s="1"/>
  <c r="JR141" i="111" s="1"/>
  <c r="JS141" i="111" s="1"/>
  <c r="JT141" i="111" s="1"/>
  <c r="JU141" i="111" s="1"/>
  <c r="JV141" i="111" s="1"/>
  <c r="JW141" i="111" s="1"/>
  <c r="JX141" i="111" s="1"/>
  <c r="JY141" i="111" s="1"/>
  <c r="JZ141" i="111" s="1"/>
  <c r="KA141" i="111" s="1"/>
  <c r="KB141" i="111" s="1"/>
  <c r="KC141" i="111" s="1"/>
  <c r="KD141" i="111" s="1"/>
  <c r="KE141" i="111" s="1"/>
  <c r="KF141" i="111" s="1"/>
  <c r="KG141" i="111" s="1"/>
  <c r="KH141" i="111" s="1"/>
  <c r="KI141" i="111" s="1"/>
  <c r="KJ141" i="111" s="1"/>
  <c r="KK141" i="111" s="1"/>
  <c r="KL141" i="111" s="1"/>
  <c r="KM141" i="111" s="1"/>
  <c r="KN141" i="111" s="1"/>
  <c r="KO141" i="111" s="1"/>
  <c r="KP141" i="111" s="1"/>
  <c r="KQ141" i="111" s="1"/>
  <c r="KR141" i="111" s="1"/>
  <c r="KS141" i="111" s="1"/>
  <c r="KT141" i="111" s="1"/>
  <c r="KU141" i="111" s="1"/>
  <c r="KV141" i="111" s="1"/>
  <c r="KW141" i="111" s="1"/>
  <c r="KX141" i="111" s="1"/>
  <c r="KY141" i="111" s="1"/>
  <c r="KZ141" i="111" s="1"/>
  <c r="LA141" i="111" s="1"/>
  <c r="LB141" i="111" s="1"/>
  <c r="LC141" i="111" s="1"/>
  <c r="LD141" i="111" s="1"/>
  <c r="LE141" i="111" s="1"/>
  <c r="LF141" i="111" s="1"/>
  <c r="LG141" i="111" s="1"/>
  <c r="LH141" i="111" s="1"/>
  <c r="LI141" i="111" s="1"/>
  <c r="LJ141" i="111" s="1"/>
  <c r="LK141" i="111" s="1"/>
  <c r="LL141" i="111" s="1"/>
  <c r="LM141" i="111" s="1"/>
  <c r="LN141" i="111" s="1"/>
  <c r="LO141" i="111" s="1"/>
  <c r="LP141" i="111" s="1"/>
  <c r="LQ141" i="111" s="1"/>
  <c r="LR141" i="111" s="1"/>
  <c r="LS141" i="111" s="1"/>
  <c r="LT141" i="111" s="1"/>
  <c r="LU141" i="111" s="1"/>
  <c r="LV141" i="111" s="1"/>
  <c r="LW141" i="111" s="1"/>
  <c r="LX141" i="111" s="1"/>
  <c r="LY141" i="111" s="1"/>
  <c r="LZ141" i="111" s="1"/>
  <c r="MA141" i="111" s="1"/>
  <c r="MB141" i="111" s="1"/>
  <c r="MC141" i="111" s="1"/>
  <c r="MD141" i="111" s="1"/>
  <c r="ME141" i="111" s="1"/>
  <c r="MF141" i="111" s="1"/>
  <c r="MG141" i="111" s="1"/>
  <c r="MH141" i="111" s="1"/>
  <c r="MI141" i="111" s="1"/>
  <c r="MJ141" i="111" s="1"/>
  <c r="MK141" i="111" s="1"/>
  <c r="ML141" i="111" s="1"/>
  <c r="MM141" i="111" s="1"/>
  <c r="MN141" i="111" s="1"/>
  <c r="MO141" i="111" s="1"/>
  <c r="MP141" i="111" s="1"/>
  <c r="MQ141" i="111" s="1"/>
  <c r="MR141" i="111" s="1"/>
  <c r="MS141" i="111" s="1"/>
  <c r="MT141" i="111" s="1"/>
  <c r="MU141" i="111" s="1"/>
  <c r="MU139" i="111"/>
  <c r="MR139" i="111"/>
  <c r="MQ139" i="111"/>
  <c r="NC137" i="111"/>
  <c r="MY137" i="111"/>
  <c r="NC136" i="111"/>
  <c r="MY136" i="111"/>
  <c r="NC135" i="111"/>
  <c r="MY135" i="111"/>
  <c r="NC134" i="111"/>
  <c r="MY134" i="111"/>
  <c r="NC133" i="111"/>
  <c r="MY133" i="111"/>
  <c r="NC132" i="111"/>
  <c r="MY132" i="111"/>
  <c r="NC131" i="111"/>
  <c r="MY131" i="111"/>
  <c r="NC130" i="111"/>
  <c r="MY130" i="111"/>
  <c r="B130" i="111"/>
  <c r="NC129" i="111"/>
  <c r="MY129" i="111"/>
  <c r="B129" i="111"/>
  <c r="NC128" i="111"/>
  <c r="MY128" i="111"/>
  <c r="NC127" i="111"/>
  <c r="MY127" i="111"/>
  <c r="NC126" i="111"/>
  <c r="MY126" i="111"/>
  <c r="NC125" i="111"/>
  <c r="MY125" i="111"/>
  <c r="NC124" i="111"/>
  <c r="MY124" i="111"/>
  <c r="NC123" i="111"/>
  <c r="MY123" i="111"/>
  <c r="NC122" i="111"/>
  <c r="MY122" i="111"/>
  <c r="NC121" i="111"/>
  <c r="MY121" i="111"/>
  <c r="NC120" i="111"/>
  <c r="MY120" i="111"/>
  <c r="NC119" i="111"/>
  <c r="MY119" i="111"/>
  <c r="NC118" i="111"/>
  <c r="MY118" i="111"/>
  <c r="NC117" i="111"/>
  <c r="MY117" i="111"/>
  <c r="NC116" i="111"/>
  <c r="MY116" i="111"/>
  <c r="NC115" i="111"/>
  <c r="MY115" i="111"/>
  <c r="NC114" i="111"/>
  <c r="MY114" i="111"/>
  <c r="NC113" i="111"/>
  <c r="MY113" i="111"/>
  <c r="NC112" i="111"/>
  <c r="MY112" i="111"/>
  <c r="NC111" i="111"/>
  <c r="MY111" i="111"/>
  <c r="NC110" i="111"/>
  <c r="MY110" i="111"/>
  <c r="NC109" i="111"/>
  <c r="MY109" i="111"/>
  <c r="NC108" i="111"/>
  <c r="MY108" i="111"/>
  <c r="NC107" i="111"/>
  <c r="MY107" i="111"/>
  <c r="NC106" i="111"/>
  <c r="MY106" i="111"/>
  <c r="NC105" i="111"/>
  <c r="MY105" i="111"/>
  <c r="NC104" i="111"/>
  <c r="MY104" i="111"/>
  <c r="NC103" i="111"/>
  <c r="MY103" i="111"/>
  <c r="NC102" i="111"/>
  <c r="MY102" i="111"/>
  <c r="NC101" i="111"/>
  <c r="MY101" i="111"/>
  <c r="NC100" i="111"/>
  <c r="MY100" i="111"/>
  <c r="NC99" i="111"/>
  <c r="MY99" i="111"/>
  <c r="NC98" i="111"/>
  <c r="MY98" i="111"/>
  <c r="NC97" i="111"/>
  <c r="MY97" i="111"/>
  <c r="B97" i="111"/>
  <c r="B140" i="111" s="1"/>
  <c r="NC96" i="111"/>
  <c r="MY96" i="111"/>
  <c r="NC95" i="111"/>
  <c r="MY95" i="111"/>
  <c r="NC94" i="111"/>
  <c r="MY94" i="111"/>
  <c r="NC93" i="111"/>
  <c r="MY93" i="111"/>
  <c r="NC92" i="111"/>
  <c r="MY92" i="111"/>
  <c r="NC91" i="111"/>
  <c r="MY91" i="111"/>
  <c r="NC90" i="111"/>
  <c r="MY90" i="111"/>
  <c r="NC89" i="111"/>
  <c r="MY89" i="111"/>
  <c r="NC88" i="111"/>
  <c r="MY88" i="111"/>
  <c r="NC87" i="111"/>
  <c r="MY87" i="111"/>
  <c r="NC86" i="111"/>
  <c r="MY86" i="111"/>
  <c r="NC85" i="111"/>
  <c r="MY85" i="111"/>
  <c r="NC84" i="111"/>
  <c r="MY84" i="111"/>
  <c r="NC83" i="111"/>
  <c r="MY83" i="111"/>
  <c r="NC82" i="111"/>
  <c r="MY82" i="111"/>
  <c r="NC81" i="111"/>
  <c r="MY81" i="111"/>
  <c r="NC80" i="111"/>
  <c r="MY80" i="111"/>
  <c r="NC79" i="111"/>
  <c r="MY79" i="111"/>
  <c r="NC78" i="111"/>
  <c r="MY78" i="111"/>
  <c r="NC77" i="111"/>
  <c r="MY77" i="111"/>
  <c r="NC76" i="111"/>
  <c r="MY76" i="111"/>
  <c r="NC75" i="111"/>
  <c r="MY75" i="111"/>
  <c r="NC74" i="111"/>
  <c r="MY74" i="111"/>
  <c r="NC73" i="111"/>
  <c r="MY73" i="111"/>
  <c r="NC72" i="111"/>
  <c r="MY72" i="111"/>
  <c r="NC71" i="111"/>
  <c r="MY71" i="111"/>
  <c r="NC70" i="111"/>
  <c r="MY70" i="111"/>
  <c r="NC69" i="111"/>
  <c r="MY69" i="111"/>
  <c r="NC68" i="111"/>
  <c r="MY68" i="111"/>
  <c r="NC67" i="111"/>
  <c r="MY67" i="111"/>
  <c r="NC66" i="111"/>
  <c r="MY66" i="111"/>
  <c r="NC65" i="111"/>
  <c r="MY65" i="111"/>
  <c r="NC64" i="111"/>
  <c r="MY64" i="111"/>
  <c r="NC63" i="111"/>
  <c r="MY63" i="111"/>
  <c r="NC62" i="111"/>
  <c r="MY62" i="111"/>
  <c r="NC61" i="111"/>
  <c r="MY61" i="111"/>
  <c r="NC60" i="111"/>
  <c r="MY60" i="111"/>
  <c r="NC59" i="111"/>
  <c r="MY59" i="111"/>
  <c r="NC58" i="111"/>
  <c r="MY58" i="111"/>
  <c r="NC57" i="111"/>
  <c r="MY57" i="111"/>
  <c r="NC56" i="111"/>
  <c r="MY56" i="111"/>
  <c r="NC55" i="111"/>
  <c r="MY55" i="111"/>
  <c r="NC54" i="111"/>
  <c r="MY54" i="111"/>
  <c r="NC53" i="111"/>
  <c r="MY53" i="111"/>
  <c r="NC52" i="111"/>
  <c r="MY52" i="111"/>
  <c r="NC51" i="111"/>
  <c r="MY51" i="111"/>
  <c r="NC50" i="111"/>
  <c r="MY50" i="111"/>
  <c r="NC49" i="111"/>
  <c r="MY49" i="111"/>
  <c r="NC48" i="111"/>
  <c r="MY48" i="111"/>
  <c r="NC47" i="111"/>
  <c r="MY47" i="111"/>
  <c r="NC46" i="111"/>
  <c r="MY46" i="111"/>
  <c r="NC45" i="111"/>
  <c r="MY45" i="111"/>
  <c r="NC44" i="111"/>
  <c r="MY44" i="111"/>
  <c r="NC43" i="111"/>
  <c r="MY43" i="111"/>
  <c r="NC42" i="111"/>
  <c r="MY42" i="111"/>
  <c r="NC41" i="111"/>
  <c r="MY41" i="111"/>
  <c r="NC40" i="111"/>
  <c r="MY40" i="111"/>
  <c r="NC39" i="111"/>
  <c r="MY39" i="111"/>
  <c r="NC38" i="111"/>
  <c r="MY38" i="111"/>
  <c r="NC37" i="111"/>
  <c r="MY37" i="111"/>
  <c r="NC36" i="111"/>
  <c r="MY36" i="111"/>
  <c r="NC35" i="111"/>
  <c r="MY35" i="111"/>
  <c r="NC34" i="111"/>
  <c r="MY34" i="111"/>
  <c r="NC33" i="111"/>
  <c r="MY33" i="111"/>
  <c r="NC32" i="111"/>
  <c r="MY32" i="111"/>
  <c r="NC31" i="111"/>
  <c r="MY31" i="111"/>
  <c r="NC30" i="111"/>
  <c r="MY30" i="111"/>
  <c r="NC29" i="111"/>
  <c r="MY29" i="111"/>
  <c r="NC28" i="111"/>
  <c r="MY28" i="111"/>
  <c r="NC27" i="111"/>
  <c r="MY27" i="111"/>
  <c r="NC26" i="111"/>
  <c r="MY26" i="111"/>
  <c r="NC25" i="111"/>
  <c r="MY25" i="111"/>
  <c r="NC24" i="111"/>
  <c r="MY24" i="111"/>
  <c r="NC23" i="111"/>
  <c r="MY23" i="111"/>
  <c r="NC22" i="111"/>
  <c r="MY22" i="111"/>
  <c r="NC21" i="111"/>
  <c r="MY21" i="111"/>
  <c r="NC20" i="111"/>
  <c r="MY20" i="111"/>
  <c r="NC19" i="111"/>
  <c r="MY19" i="111"/>
  <c r="NC18" i="111"/>
  <c r="MY18" i="111"/>
  <c r="NC17" i="111"/>
  <c r="MY17" i="111"/>
  <c r="NC16" i="111"/>
  <c r="MY16" i="111"/>
  <c r="NC16" i="110"/>
  <c r="NC17" i="110"/>
  <c r="NC18" i="110"/>
  <c r="NC19" i="110"/>
  <c r="NC20" i="110"/>
  <c r="NC21" i="110"/>
  <c r="NC22" i="110"/>
  <c r="NC23" i="110"/>
  <c r="NC24" i="110"/>
  <c r="NC25" i="110"/>
  <c r="NC26" i="110"/>
  <c r="NC27" i="110"/>
  <c r="NC28" i="110"/>
  <c r="NC29" i="110"/>
  <c r="NC30" i="110"/>
  <c r="NC31" i="110"/>
  <c r="NC32" i="110"/>
  <c r="NC33" i="110"/>
  <c r="NC34" i="110"/>
  <c r="NC35" i="110"/>
  <c r="NC36" i="110"/>
  <c r="NC38" i="110"/>
  <c r="NC39" i="110"/>
  <c r="NC40" i="110"/>
  <c r="NC41" i="110"/>
  <c r="NC42" i="110"/>
  <c r="NC43" i="110"/>
  <c r="NC44" i="110"/>
  <c r="NC45" i="110"/>
  <c r="NC46" i="110"/>
  <c r="NC47" i="110"/>
  <c r="NC48" i="110"/>
  <c r="NC49" i="110"/>
  <c r="NC50" i="110"/>
  <c r="NC51" i="110"/>
  <c r="NC52" i="110"/>
  <c r="NC53" i="110"/>
  <c r="NC54" i="110"/>
  <c r="NC55" i="110"/>
  <c r="NC56" i="110"/>
  <c r="NC57" i="110"/>
  <c r="NC58" i="110"/>
  <c r="NC59" i="110"/>
  <c r="NC60" i="110"/>
  <c r="NC61" i="110"/>
  <c r="NC62" i="110"/>
  <c r="NC63" i="110"/>
  <c r="NC64" i="110"/>
  <c r="NC65" i="110"/>
  <c r="NC66" i="110"/>
  <c r="NC67" i="110"/>
  <c r="NC68" i="110"/>
  <c r="NC69" i="110"/>
  <c r="NC70" i="110"/>
  <c r="NC71" i="110"/>
  <c r="NC72" i="110"/>
  <c r="NC73" i="110"/>
  <c r="NC74" i="110"/>
  <c r="NC75" i="110"/>
  <c r="NC76" i="110"/>
  <c r="NC77" i="110"/>
  <c r="NC78" i="110"/>
  <c r="NC79" i="110"/>
  <c r="NC80" i="110"/>
  <c r="NC81" i="110"/>
  <c r="NC82" i="110"/>
  <c r="NC83" i="110"/>
  <c r="NC84" i="110"/>
  <c r="NC85" i="110"/>
  <c r="NC86" i="110"/>
  <c r="NC87" i="110"/>
  <c r="NC88" i="110"/>
  <c r="NC89" i="110"/>
  <c r="NC90" i="110"/>
  <c r="NC91" i="110"/>
  <c r="NC92" i="110"/>
  <c r="NC93" i="110"/>
  <c r="NC94" i="110"/>
  <c r="NC95" i="110"/>
  <c r="NC96" i="110"/>
  <c r="NC97" i="110"/>
  <c r="NC98" i="110"/>
  <c r="NC99" i="110"/>
  <c r="NC100" i="110"/>
  <c r="NC101" i="110"/>
  <c r="NC102" i="110"/>
  <c r="NC103" i="110"/>
  <c r="NC104" i="110"/>
  <c r="NC105" i="110"/>
  <c r="NC106" i="110"/>
  <c r="NC107" i="110"/>
  <c r="NC108" i="110"/>
  <c r="NC109" i="110"/>
  <c r="NC110" i="110"/>
  <c r="NC111" i="110"/>
  <c r="NC112" i="110"/>
  <c r="NC113" i="110"/>
  <c r="NC114" i="110"/>
  <c r="NC115" i="110"/>
  <c r="NC116" i="110"/>
  <c r="NC117" i="110"/>
  <c r="NC118" i="110"/>
  <c r="NC119" i="110"/>
  <c r="NC120" i="110"/>
  <c r="NC121" i="110"/>
  <c r="NC122" i="110"/>
  <c r="NC123" i="110"/>
  <c r="NC124" i="110"/>
  <c r="NC125" i="110"/>
  <c r="NC126" i="110"/>
  <c r="NC127" i="110"/>
  <c r="NC128" i="110"/>
  <c r="NC129" i="110"/>
  <c r="NC130" i="110"/>
  <c r="NC131" i="110"/>
  <c r="NC132" i="110"/>
  <c r="NC133" i="110"/>
  <c r="NC134" i="110"/>
  <c r="NC135" i="110"/>
  <c r="NC136" i="110"/>
  <c r="NC137" i="110"/>
  <c r="MY17" i="110" l="1"/>
  <c r="MY18" i="110"/>
  <c r="MY19" i="110"/>
  <c r="MY20" i="110"/>
  <c r="MY21" i="110"/>
  <c r="MY22" i="110"/>
  <c r="MY23" i="110"/>
  <c r="MY24" i="110"/>
  <c r="MY25" i="110"/>
  <c r="MY26" i="110"/>
  <c r="MY27" i="110"/>
  <c r="MY28" i="110"/>
  <c r="MY29" i="110"/>
  <c r="MY30" i="110"/>
  <c r="MY31" i="110"/>
  <c r="MY32" i="110"/>
  <c r="MY33" i="110"/>
  <c r="MY34" i="110"/>
  <c r="MY35" i="110"/>
  <c r="MY36" i="110"/>
  <c r="MY38" i="110"/>
  <c r="MY39" i="110"/>
  <c r="MY40" i="110"/>
  <c r="MY41" i="110"/>
  <c r="MY42" i="110"/>
  <c r="MY43" i="110"/>
  <c r="MY44" i="110"/>
  <c r="MY45" i="110"/>
  <c r="MY46" i="110"/>
  <c r="MY47" i="110"/>
  <c r="MY48" i="110"/>
  <c r="MY49" i="110"/>
  <c r="MY50" i="110"/>
  <c r="MY51" i="110"/>
  <c r="MY52" i="110"/>
  <c r="MY53" i="110"/>
  <c r="MY54" i="110"/>
  <c r="MY55" i="110"/>
  <c r="MY56" i="110"/>
  <c r="MY57" i="110"/>
  <c r="MY58" i="110"/>
  <c r="MY59" i="110"/>
  <c r="MY60" i="110"/>
  <c r="MY61" i="110"/>
  <c r="MY62" i="110"/>
  <c r="MY63" i="110"/>
  <c r="MY64" i="110"/>
  <c r="MY65" i="110"/>
  <c r="MY66" i="110"/>
  <c r="MY67" i="110"/>
  <c r="MY68" i="110"/>
  <c r="MY69" i="110"/>
  <c r="MY70" i="110"/>
  <c r="MY71" i="110"/>
  <c r="MY72" i="110"/>
  <c r="MY73" i="110"/>
  <c r="MY74" i="110"/>
  <c r="MY76" i="110"/>
  <c r="MY77" i="110"/>
  <c r="MY78" i="110"/>
  <c r="MY79" i="110"/>
  <c r="MY80" i="110"/>
  <c r="MY81" i="110"/>
  <c r="MY82" i="110"/>
  <c r="MY83" i="110"/>
  <c r="MY84" i="110"/>
  <c r="MY85" i="110"/>
  <c r="MY86" i="110"/>
  <c r="MY87" i="110"/>
  <c r="MY88" i="110"/>
  <c r="MY89" i="110"/>
  <c r="MY90" i="110"/>
  <c r="MY91" i="110"/>
  <c r="MY92" i="110"/>
  <c r="MY93" i="110"/>
  <c r="MY94" i="110"/>
  <c r="MY95" i="110"/>
  <c r="MY96" i="110"/>
  <c r="MY97" i="110"/>
  <c r="MY98" i="110"/>
  <c r="MY99" i="110"/>
  <c r="MY100" i="110"/>
  <c r="MY101" i="110"/>
  <c r="MY102" i="110"/>
  <c r="MY103" i="110"/>
  <c r="MY104" i="110"/>
  <c r="MY105" i="110"/>
  <c r="MY106" i="110"/>
  <c r="MY107" i="110"/>
  <c r="MY108" i="110"/>
  <c r="MY109" i="110"/>
  <c r="MY110" i="110"/>
  <c r="MY111" i="110"/>
  <c r="MY112" i="110"/>
  <c r="MY113" i="110"/>
  <c r="MY114" i="110"/>
  <c r="MY115" i="110"/>
  <c r="MY116" i="110"/>
  <c r="MY117" i="110"/>
  <c r="MY118" i="110"/>
  <c r="MY119" i="110"/>
  <c r="MY120" i="110"/>
  <c r="MY121" i="110"/>
  <c r="MY122" i="110"/>
  <c r="MY123" i="110"/>
  <c r="MY124" i="110"/>
  <c r="MY125" i="110"/>
  <c r="MY126" i="110"/>
  <c r="MY127" i="110"/>
  <c r="MY128" i="110"/>
  <c r="MY129" i="110"/>
  <c r="MY130" i="110"/>
  <c r="MY131" i="110"/>
  <c r="MY132" i="110"/>
  <c r="MY133" i="110"/>
  <c r="MY134" i="110"/>
  <c r="MY135" i="110"/>
  <c r="MY136" i="110"/>
  <c r="MY137" i="110"/>
  <c r="MY16" i="110"/>
  <c r="LH148" i="110"/>
  <c r="Q148" i="110"/>
  <c r="MQ145" i="110"/>
  <c r="E141" i="110"/>
  <c r="F141" i="110" s="1"/>
  <c r="G141" i="110" s="1"/>
  <c r="H141" i="110" s="1"/>
  <c r="I141" i="110" s="1"/>
  <c r="J141" i="110" s="1"/>
  <c r="K141" i="110" s="1"/>
  <c r="L141" i="110" s="1"/>
  <c r="M141" i="110" s="1"/>
  <c r="N141" i="110" s="1"/>
  <c r="O141" i="110" s="1"/>
  <c r="P141" i="110" s="1"/>
  <c r="Q141" i="110" s="1"/>
  <c r="R141" i="110" s="1"/>
  <c r="S141" i="110" s="1"/>
  <c r="T141" i="110" s="1"/>
  <c r="U141" i="110" s="1"/>
  <c r="V141" i="110" s="1"/>
  <c r="W141" i="110" s="1"/>
  <c r="X141" i="110" s="1"/>
  <c r="Y141" i="110" s="1"/>
  <c r="Z141" i="110" s="1"/>
  <c r="AA141" i="110" s="1"/>
  <c r="AB141" i="110" s="1"/>
  <c r="AC141" i="110" s="1"/>
  <c r="AD141" i="110" s="1"/>
  <c r="AE141" i="110" s="1"/>
  <c r="AF141" i="110" s="1"/>
  <c r="AG141" i="110" s="1"/>
  <c r="AH141" i="110" s="1"/>
  <c r="AI141" i="110" s="1"/>
  <c r="AJ141" i="110" s="1"/>
  <c r="AK141" i="110" s="1"/>
  <c r="AL141" i="110" s="1"/>
  <c r="AM141" i="110" s="1"/>
  <c r="AN141" i="110" s="1"/>
  <c r="AO141" i="110" s="1"/>
  <c r="AP141" i="110" s="1"/>
  <c r="AQ141" i="110" s="1"/>
  <c r="AR141" i="110" s="1"/>
  <c r="AS141" i="110" s="1"/>
  <c r="AT141" i="110" s="1"/>
  <c r="AU141" i="110" s="1"/>
  <c r="AV141" i="110" s="1"/>
  <c r="AW141" i="110" s="1"/>
  <c r="AX141" i="110" s="1"/>
  <c r="AY141" i="110" s="1"/>
  <c r="AZ141" i="110" s="1"/>
  <c r="BA141" i="110" s="1"/>
  <c r="BB141" i="110" s="1"/>
  <c r="BC141" i="110" s="1"/>
  <c r="BD141" i="110" s="1"/>
  <c r="BE141" i="110" s="1"/>
  <c r="BF141" i="110" s="1"/>
  <c r="BG141" i="110" s="1"/>
  <c r="BH141" i="110" s="1"/>
  <c r="BI141" i="110" s="1"/>
  <c r="BJ141" i="110" s="1"/>
  <c r="BK141" i="110" s="1"/>
  <c r="BL141" i="110" s="1"/>
  <c r="BM141" i="110" s="1"/>
  <c r="BN141" i="110" s="1"/>
  <c r="BO141" i="110" s="1"/>
  <c r="BP141" i="110" s="1"/>
  <c r="BQ141" i="110" s="1"/>
  <c r="BR141" i="110" s="1"/>
  <c r="BS141" i="110" s="1"/>
  <c r="BT141" i="110" s="1"/>
  <c r="BU141" i="110" s="1"/>
  <c r="BV141" i="110" s="1"/>
  <c r="BW141" i="110" s="1"/>
  <c r="BX141" i="110" s="1"/>
  <c r="BY141" i="110" s="1"/>
  <c r="BZ141" i="110" s="1"/>
  <c r="CA141" i="110" s="1"/>
  <c r="CB141" i="110" s="1"/>
  <c r="CC141" i="110" s="1"/>
  <c r="CD141" i="110" s="1"/>
  <c r="CE141" i="110" s="1"/>
  <c r="CF141" i="110" s="1"/>
  <c r="CG141" i="110" s="1"/>
  <c r="CH141" i="110" s="1"/>
  <c r="CI141" i="110" s="1"/>
  <c r="CJ141" i="110" s="1"/>
  <c r="CK141" i="110" s="1"/>
  <c r="CL141" i="110" s="1"/>
  <c r="CM141" i="110" s="1"/>
  <c r="CN141" i="110" s="1"/>
  <c r="CO141" i="110" s="1"/>
  <c r="CP141" i="110" s="1"/>
  <c r="CQ141" i="110" s="1"/>
  <c r="CR141" i="110" s="1"/>
  <c r="CS141" i="110" s="1"/>
  <c r="CT141" i="110" s="1"/>
  <c r="CU141" i="110" s="1"/>
  <c r="CV141" i="110" s="1"/>
  <c r="CW141" i="110" s="1"/>
  <c r="CX141" i="110" s="1"/>
  <c r="CY141" i="110" s="1"/>
  <c r="CZ141" i="110" s="1"/>
  <c r="DA141" i="110" s="1"/>
  <c r="DB141" i="110" s="1"/>
  <c r="DC141" i="110" s="1"/>
  <c r="DD141" i="110" s="1"/>
  <c r="DE141" i="110" s="1"/>
  <c r="DF141" i="110" s="1"/>
  <c r="DG141" i="110" s="1"/>
  <c r="DH141" i="110" s="1"/>
  <c r="DI141" i="110" s="1"/>
  <c r="DJ141" i="110" s="1"/>
  <c r="DK141" i="110" s="1"/>
  <c r="DL141" i="110" s="1"/>
  <c r="DM141" i="110" s="1"/>
  <c r="DN141" i="110" s="1"/>
  <c r="DO141" i="110" s="1"/>
  <c r="DP141" i="110" s="1"/>
  <c r="DQ141" i="110" s="1"/>
  <c r="DR141" i="110" s="1"/>
  <c r="DS141" i="110" s="1"/>
  <c r="DT141" i="110" s="1"/>
  <c r="DU141" i="110" s="1"/>
  <c r="DV141" i="110" s="1"/>
  <c r="DW141" i="110" s="1"/>
  <c r="DX141" i="110" s="1"/>
  <c r="DY141" i="110" s="1"/>
  <c r="DZ141" i="110" s="1"/>
  <c r="EA141" i="110" s="1"/>
  <c r="EB141" i="110" s="1"/>
  <c r="EC141" i="110" s="1"/>
  <c r="ED141" i="110" s="1"/>
  <c r="EE141" i="110" s="1"/>
  <c r="EF141" i="110" s="1"/>
  <c r="EG141" i="110" s="1"/>
  <c r="EH141" i="110" s="1"/>
  <c r="EI141" i="110" s="1"/>
  <c r="EJ141" i="110" s="1"/>
  <c r="EK141" i="110" s="1"/>
  <c r="EL141" i="110" s="1"/>
  <c r="EM141" i="110" s="1"/>
  <c r="EN141" i="110" s="1"/>
  <c r="EO141" i="110" s="1"/>
  <c r="EP141" i="110" s="1"/>
  <c r="EQ141" i="110" s="1"/>
  <c r="ER141" i="110" s="1"/>
  <c r="ES141" i="110" s="1"/>
  <c r="ET141" i="110" s="1"/>
  <c r="EU141" i="110" s="1"/>
  <c r="EV141" i="110" s="1"/>
  <c r="EW141" i="110" s="1"/>
  <c r="EX141" i="110" s="1"/>
  <c r="EY141" i="110" s="1"/>
  <c r="EZ141" i="110" s="1"/>
  <c r="FA141" i="110" s="1"/>
  <c r="FB141" i="110" s="1"/>
  <c r="FC141" i="110" s="1"/>
  <c r="FD141" i="110" s="1"/>
  <c r="FE141" i="110" s="1"/>
  <c r="FF141" i="110" s="1"/>
  <c r="FG141" i="110" s="1"/>
  <c r="FH141" i="110" s="1"/>
  <c r="FI141" i="110" s="1"/>
  <c r="FJ141" i="110" s="1"/>
  <c r="FK141" i="110" s="1"/>
  <c r="FL141" i="110" s="1"/>
  <c r="FM141" i="110" s="1"/>
  <c r="FN141" i="110" s="1"/>
  <c r="FO141" i="110" s="1"/>
  <c r="FP141" i="110" s="1"/>
  <c r="FQ141" i="110" s="1"/>
  <c r="FR141" i="110" s="1"/>
  <c r="FS141" i="110" s="1"/>
  <c r="FT141" i="110" s="1"/>
  <c r="FU141" i="110" s="1"/>
  <c r="FV141" i="110" s="1"/>
  <c r="FW141" i="110" s="1"/>
  <c r="FX141" i="110" s="1"/>
  <c r="FY141" i="110" s="1"/>
  <c r="FZ141" i="110" s="1"/>
  <c r="GA141" i="110" s="1"/>
  <c r="GB141" i="110" s="1"/>
  <c r="GC141" i="110" s="1"/>
  <c r="GD141" i="110" s="1"/>
  <c r="GE141" i="110" s="1"/>
  <c r="GF141" i="110" s="1"/>
  <c r="GG141" i="110" s="1"/>
  <c r="GH141" i="110" s="1"/>
  <c r="GI141" i="110" s="1"/>
  <c r="GJ141" i="110" s="1"/>
  <c r="GK141" i="110" s="1"/>
  <c r="GL141" i="110" s="1"/>
  <c r="GM141" i="110" s="1"/>
  <c r="GN141" i="110" s="1"/>
  <c r="GO141" i="110" s="1"/>
  <c r="GP141" i="110" s="1"/>
  <c r="GQ141" i="110" s="1"/>
  <c r="GR141" i="110" s="1"/>
  <c r="GS141" i="110" s="1"/>
  <c r="GT141" i="110" s="1"/>
  <c r="GU141" i="110" s="1"/>
  <c r="GV141" i="110" s="1"/>
  <c r="GW141" i="110" s="1"/>
  <c r="GX141" i="110" s="1"/>
  <c r="GY141" i="110" s="1"/>
  <c r="GZ141" i="110" s="1"/>
  <c r="HA141" i="110" s="1"/>
  <c r="HB141" i="110" s="1"/>
  <c r="HC141" i="110" s="1"/>
  <c r="HD141" i="110" s="1"/>
  <c r="HE141" i="110" s="1"/>
  <c r="HF141" i="110" s="1"/>
  <c r="HG141" i="110" s="1"/>
  <c r="HH141" i="110" s="1"/>
  <c r="HI141" i="110" s="1"/>
  <c r="HJ141" i="110" s="1"/>
  <c r="HK141" i="110" s="1"/>
  <c r="HL141" i="110" s="1"/>
  <c r="HM141" i="110" s="1"/>
  <c r="HN141" i="110" s="1"/>
  <c r="HO141" i="110" s="1"/>
  <c r="HP141" i="110" s="1"/>
  <c r="HQ141" i="110" s="1"/>
  <c r="HR141" i="110" s="1"/>
  <c r="HS141" i="110" s="1"/>
  <c r="HT141" i="110" s="1"/>
  <c r="HU141" i="110" s="1"/>
  <c r="HV141" i="110" s="1"/>
  <c r="HW141" i="110" s="1"/>
  <c r="HX141" i="110" s="1"/>
  <c r="HY141" i="110" s="1"/>
  <c r="HZ141" i="110" s="1"/>
  <c r="IA141" i="110" s="1"/>
  <c r="IB141" i="110" s="1"/>
  <c r="IC141" i="110" s="1"/>
  <c r="ID141" i="110" s="1"/>
  <c r="IE141" i="110" s="1"/>
  <c r="IF141" i="110" s="1"/>
  <c r="IG141" i="110" s="1"/>
  <c r="IH141" i="110" s="1"/>
  <c r="II141" i="110" s="1"/>
  <c r="IJ141" i="110" s="1"/>
  <c r="IK141" i="110" s="1"/>
  <c r="IL141" i="110" s="1"/>
  <c r="IM141" i="110" s="1"/>
  <c r="IN141" i="110" s="1"/>
  <c r="IO141" i="110" s="1"/>
  <c r="IP141" i="110" s="1"/>
  <c r="IQ141" i="110" s="1"/>
  <c r="IR141" i="110" s="1"/>
  <c r="IS141" i="110" s="1"/>
  <c r="IT141" i="110" s="1"/>
  <c r="IU141" i="110" s="1"/>
  <c r="IV141" i="110" s="1"/>
  <c r="IW141" i="110" s="1"/>
  <c r="IX141" i="110" s="1"/>
  <c r="IY141" i="110" s="1"/>
  <c r="IZ141" i="110" s="1"/>
  <c r="JA141" i="110" s="1"/>
  <c r="JB141" i="110" s="1"/>
  <c r="JC141" i="110" s="1"/>
  <c r="JD141" i="110" s="1"/>
  <c r="JE141" i="110" s="1"/>
  <c r="JF141" i="110" s="1"/>
  <c r="JG141" i="110" s="1"/>
  <c r="JH141" i="110" s="1"/>
  <c r="JI141" i="110" s="1"/>
  <c r="JJ141" i="110" s="1"/>
  <c r="JK141" i="110" s="1"/>
  <c r="JL141" i="110" s="1"/>
  <c r="JM141" i="110" s="1"/>
  <c r="JN141" i="110" s="1"/>
  <c r="JO141" i="110" s="1"/>
  <c r="JP141" i="110" s="1"/>
  <c r="JQ141" i="110" s="1"/>
  <c r="JR141" i="110" s="1"/>
  <c r="JS141" i="110" s="1"/>
  <c r="JT141" i="110" s="1"/>
  <c r="JU141" i="110" s="1"/>
  <c r="JV141" i="110" s="1"/>
  <c r="JW141" i="110" s="1"/>
  <c r="JX141" i="110" s="1"/>
  <c r="JY141" i="110" s="1"/>
  <c r="JZ141" i="110" s="1"/>
  <c r="KA141" i="110" s="1"/>
  <c r="KB141" i="110" s="1"/>
  <c r="KC141" i="110" s="1"/>
  <c r="KD141" i="110" s="1"/>
  <c r="KE141" i="110" s="1"/>
  <c r="KF141" i="110" s="1"/>
  <c r="KG141" i="110" s="1"/>
  <c r="KH141" i="110" s="1"/>
  <c r="KI141" i="110" s="1"/>
  <c r="KJ141" i="110" s="1"/>
  <c r="KK141" i="110" s="1"/>
  <c r="KL141" i="110" s="1"/>
  <c r="KM141" i="110" s="1"/>
  <c r="KN141" i="110" s="1"/>
  <c r="KO141" i="110" s="1"/>
  <c r="KP141" i="110" s="1"/>
  <c r="KQ141" i="110" s="1"/>
  <c r="KR141" i="110" s="1"/>
  <c r="KS141" i="110" s="1"/>
  <c r="KT141" i="110" s="1"/>
  <c r="KU141" i="110" s="1"/>
  <c r="KV141" i="110" s="1"/>
  <c r="KW141" i="110" s="1"/>
  <c r="KX141" i="110" s="1"/>
  <c r="KY141" i="110" s="1"/>
  <c r="KZ141" i="110" s="1"/>
  <c r="LA141" i="110" s="1"/>
  <c r="LB141" i="110" s="1"/>
  <c r="LC141" i="110" s="1"/>
  <c r="LD141" i="110" s="1"/>
  <c r="LE141" i="110" s="1"/>
  <c r="LF141" i="110" s="1"/>
  <c r="LG141" i="110" s="1"/>
  <c r="LH141" i="110" s="1"/>
  <c r="LI141" i="110" s="1"/>
  <c r="LJ141" i="110" s="1"/>
  <c r="LK141" i="110" s="1"/>
  <c r="LL141" i="110" s="1"/>
  <c r="LM141" i="110" s="1"/>
  <c r="LN141" i="110" s="1"/>
  <c r="LO141" i="110" s="1"/>
  <c r="LP141" i="110" s="1"/>
  <c r="LQ141" i="110" s="1"/>
  <c r="LR141" i="110" s="1"/>
  <c r="LS141" i="110" s="1"/>
  <c r="LT141" i="110" s="1"/>
  <c r="LU141" i="110" s="1"/>
  <c r="LV141" i="110" s="1"/>
  <c r="LW141" i="110" s="1"/>
  <c r="LX141" i="110" s="1"/>
  <c r="LY141" i="110" s="1"/>
  <c r="LZ141" i="110" s="1"/>
  <c r="MA141" i="110" s="1"/>
  <c r="MB141" i="110" s="1"/>
  <c r="MC141" i="110" s="1"/>
  <c r="MD141" i="110" s="1"/>
  <c r="ME141" i="110" s="1"/>
  <c r="MF141" i="110" s="1"/>
  <c r="MG141" i="110" s="1"/>
  <c r="MH141" i="110" s="1"/>
  <c r="MI141" i="110" s="1"/>
  <c r="MJ141" i="110" s="1"/>
  <c r="MK141" i="110" s="1"/>
  <c r="ML141" i="110" s="1"/>
  <c r="MM141" i="110" s="1"/>
  <c r="MN141" i="110" s="1"/>
  <c r="MO141" i="110" s="1"/>
  <c r="MP141" i="110" s="1"/>
  <c r="MQ141" i="110" s="1"/>
  <c r="MR141" i="110" s="1"/>
  <c r="MS141" i="110" s="1"/>
  <c r="MT141" i="110" s="1"/>
  <c r="MU141" i="110" s="1"/>
  <c r="D141" i="110"/>
  <c r="MU139" i="110"/>
  <c r="MR139" i="110"/>
  <c r="MQ139" i="110"/>
  <c r="B130" i="110"/>
  <c r="B129" i="110"/>
  <c r="B97" i="110"/>
  <c r="B140" i="110" s="1"/>
  <c r="MT141" i="4"/>
  <c r="MU141" i="4" s="1"/>
  <c r="MU38" i="4"/>
  <c r="MU39" i="4"/>
  <c r="MU40" i="4"/>
  <c r="MU41" i="4"/>
  <c r="MU42" i="4"/>
  <c r="MU43" i="4"/>
  <c r="MU44" i="4"/>
  <c r="MU45" i="4"/>
  <c r="MU46" i="4"/>
  <c r="MU47" i="4"/>
  <c r="MU48" i="4"/>
  <c r="MU49" i="4"/>
  <c r="MU50" i="4"/>
  <c r="MU51" i="4"/>
  <c r="MU52" i="4"/>
  <c r="MU53" i="4"/>
  <c r="MU54" i="4"/>
  <c r="MU55" i="4"/>
  <c r="MU56" i="4"/>
  <c r="MU57" i="4"/>
  <c r="MU58" i="4"/>
  <c r="MU59" i="4"/>
  <c r="MU60" i="4"/>
  <c r="MU61" i="4"/>
  <c r="MU62" i="4"/>
  <c r="MU63" i="4"/>
  <c r="MU64" i="4"/>
  <c r="MU65" i="4"/>
  <c r="MU66" i="4"/>
  <c r="MU67" i="4"/>
  <c r="MU68" i="4"/>
  <c r="MU69" i="4"/>
  <c r="MU70" i="4"/>
  <c r="MU71" i="4"/>
  <c r="MU72" i="4"/>
  <c r="MU73" i="4"/>
  <c r="MU74" i="4"/>
  <c r="MU75" i="4"/>
  <c r="MU76" i="4"/>
  <c r="MU77" i="4"/>
  <c r="MU78" i="4"/>
  <c r="MU79" i="4"/>
  <c r="MU80" i="4"/>
  <c r="MU81" i="4"/>
  <c r="MU82" i="4"/>
  <c r="MU83" i="4"/>
  <c r="MU84" i="4"/>
  <c r="MU85" i="4"/>
  <c r="MU86" i="4"/>
  <c r="MU87" i="4"/>
  <c r="MU88" i="4"/>
  <c r="MU89" i="4"/>
  <c r="MU90" i="4"/>
  <c r="MU91" i="4"/>
  <c r="MU92" i="4"/>
  <c r="MU93" i="4"/>
  <c r="MU94" i="4"/>
  <c r="MU95" i="4"/>
  <c r="MU96" i="4"/>
  <c r="MU97" i="4"/>
  <c r="MU98" i="4"/>
  <c r="MU99" i="4"/>
  <c r="MU100" i="4"/>
  <c r="MU101" i="4"/>
  <c r="MU102" i="4"/>
  <c r="MU103" i="4"/>
  <c r="MU104" i="4"/>
  <c r="MU105" i="4"/>
  <c r="MU106" i="4"/>
  <c r="MU107" i="4"/>
  <c r="MU108" i="4"/>
  <c r="MU109" i="4"/>
  <c r="MU110" i="4"/>
  <c r="MU111" i="4"/>
  <c r="MU112" i="4"/>
  <c r="MU113" i="4"/>
  <c r="MU114" i="4"/>
  <c r="MU115" i="4"/>
  <c r="MU116" i="4"/>
  <c r="MU117" i="4"/>
  <c r="MU118" i="4"/>
  <c r="MU119" i="4"/>
  <c r="MU120" i="4"/>
  <c r="MU121" i="4"/>
  <c r="MU122" i="4"/>
  <c r="MU123" i="4"/>
  <c r="MU124" i="4"/>
  <c r="MU125" i="4"/>
  <c r="MU126" i="4"/>
  <c r="MU127" i="4"/>
  <c r="MU128" i="4"/>
  <c r="MU129" i="4"/>
  <c r="MU130" i="4"/>
  <c r="MU131" i="4"/>
  <c r="MU132" i="4"/>
  <c r="MU133" i="4"/>
  <c r="MU134" i="4"/>
  <c r="MU135" i="4"/>
  <c r="MU136" i="4"/>
  <c r="MU137" i="4"/>
  <c r="MU139" i="4"/>
  <c r="MU31" i="4"/>
  <c r="MU32" i="4"/>
  <c r="MU33" i="4"/>
  <c r="MU34" i="4"/>
  <c r="MU35" i="4"/>
  <c r="MU36" i="4"/>
  <c r="MU37" i="4"/>
  <c r="MU16" i="4"/>
  <c r="MU17" i="4"/>
  <c r="MU18" i="4"/>
  <c r="MU19" i="4"/>
  <c r="MU20" i="4"/>
  <c r="MU21" i="4"/>
  <c r="MU22" i="4"/>
  <c r="MU23" i="4"/>
  <c r="MU24" i="4"/>
  <c r="MU25" i="4"/>
  <c r="MU26" i="4"/>
  <c r="MU27" i="4"/>
  <c r="MU28" i="4"/>
  <c r="MU29" i="4"/>
  <c r="MU30" i="4"/>
  <c r="B140" i="4" l="1"/>
  <c r="G46" i="102" l="1"/>
  <c r="D46" i="102" s="1"/>
  <c r="C46" i="102" s="1"/>
  <c r="D42" i="102"/>
  <c r="MS40" i="4" l="1"/>
  <c r="FI62" i="4"/>
  <c r="MS62" i="4"/>
  <c r="MS65" i="4"/>
  <c r="FM79" i="4"/>
  <c r="FN80" i="4"/>
  <c r="MS85" i="4"/>
  <c r="LP116" i="4"/>
  <c r="LJ117" i="4"/>
  <c r="LQ117" i="4"/>
  <c r="LK118" i="4"/>
  <c r="LR118" i="4"/>
  <c r="LL119" i="4"/>
  <c r="LS119" i="4"/>
  <c r="LM120" i="4"/>
  <c r="LT120" i="4"/>
  <c r="LN121" i="4"/>
  <c r="LU121" i="4"/>
  <c r="LO126" i="4"/>
  <c r="LV126" i="4"/>
  <c r="P87" i="63" l="1"/>
  <c r="P88" i="63"/>
  <c r="P89" i="63"/>
  <c r="P90" i="63"/>
  <c r="P91" i="63"/>
  <c r="P92" i="63"/>
  <c r="P93" i="63"/>
  <c r="P94" i="63"/>
  <c r="P95" i="63"/>
  <c r="P96" i="63"/>
  <c r="P86" i="63"/>
  <c r="D96" i="102" l="1"/>
  <c r="F96" i="102" s="1"/>
  <c r="L96" i="102" s="1"/>
  <c r="D89" i="102"/>
  <c r="F89" i="102" s="1"/>
  <c r="L89" i="102" s="1"/>
  <c r="F84" i="102"/>
  <c r="D84" i="102"/>
  <c r="D75" i="102"/>
  <c r="D30" i="102"/>
  <c r="F30" i="102" s="1"/>
  <c r="L30" i="102" s="1"/>
  <c r="D23" i="102"/>
  <c r="D24" i="102"/>
  <c r="F25" i="102"/>
  <c r="L25" i="102" s="1"/>
  <c r="F26" i="102"/>
  <c r="L26" i="102" s="1"/>
  <c r="F23" i="102"/>
  <c r="F24" i="102"/>
  <c r="L24" i="102" s="1"/>
  <c r="F27" i="102"/>
  <c r="L27" i="102" s="1"/>
  <c r="F21" i="102"/>
  <c r="L21" i="102" s="1"/>
  <c r="D18" i="102"/>
  <c r="F18" i="102" s="1"/>
  <c r="L18" i="102" s="1"/>
  <c r="D19" i="102"/>
  <c r="F19" i="102" s="1"/>
  <c r="L19" i="102" s="1"/>
  <c r="F75" i="102"/>
  <c r="L75" i="102" s="1"/>
  <c r="F77" i="102"/>
  <c r="L77" i="102" s="1"/>
  <c r="F79" i="102"/>
  <c r="D82" i="102"/>
  <c r="F82" i="102" s="1"/>
  <c r="L82" i="102" s="1"/>
  <c r="L34" i="102"/>
  <c r="L43" i="102"/>
  <c r="L44" i="102"/>
  <c r="L45" i="102"/>
  <c r="L48" i="102"/>
  <c r="L49" i="102"/>
  <c r="L50" i="102"/>
  <c r="L51" i="102"/>
  <c r="L53" i="102"/>
  <c r="L58" i="102"/>
  <c r="L68" i="102"/>
  <c r="L70" i="102"/>
  <c r="L71" i="102"/>
  <c r="L79" i="102"/>
  <c r="L84" i="102"/>
  <c r="L88" i="102"/>
  <c r="L92" i="102"/>
  <c r="L93" i="102"/>
  <c r="L94" i="102"/>
  <c r="L95" i="102"/>
  <c r="L97" i="102"/>
  <c r="L98" i="102"/>
  <c r="D101" i="102"/>
  <c r="D102" i="102"/>
  <c r="F102" i="102" s="1"/>
  <c r="D103" i="102"/>
  <c r="F103" i="102" s="1"/>
  <c r="D104" i="102"/>
  <c r="F104" i="102" s="1"/>
  <c r="D105" i="102"/>
  <c r="F105" i="102" s="1"/>
  <c r="D106" i="102"/>
  <c r="F106" i="102" s="1"/>
  <c r="D107" i="102"/>
  <c r="F107" i="102" s="1"/>
  <c r="D108" i="102"/>
  <c r="F108" i="102" s="1"/>
  <c r="D109" i="102"/>
  <c r="F109" i="102" s="1"/>
  <c r="D110" i="102"/>
  <c r="F110" i="102" s="1"/>
  <c r="D111" i="102"/>
  <c r="F111" i="102" s="1"/>
  <c r="D112" i="102"/>
  <c r="F112" i="102" s="1"/>
  <c r="L87" i="63"/>
  <c r="L88" i="63"/>
  <c r="L89" i="63"/>
  <c r="L90" i="63"/>
  <c r="L91" i="63"/>
  <c r="L92" i="63"/>
  <c r="L93" i="63"/>
  <c r="L94" i="63"/>
  <c r="L95" i="63"/>
  <c r="L96" i="63"/>
  <c r="L86" i="63"/>
  <c r="C86" i="63"/>
  <c r="M86" i="63"/>
  <c r="C87" i="63"/>
  <c r="E141" i="4" l="1"/>
  <c r="F141" i="4"/>
  <c r="G141" i="4"/>
  <c r="H141" i="4"/>
  <c r="I141" i="4" s="1"/>
  <c r="J141" i="4" s="1"/>
  <c r="K141" i="4" s="1"/>
  <c r="L141" i="4" s="1"/>
  <c r="M141" i="4" s="1"/>
  <c r="N141" i="4" s="1"/>
  <c r="O141" i="4" s="1"/>
  <c r="P141" i="4" s="1"/>
  <c r="Q141" i="4" s="1"/>
  <c r="R141" i="4" s="1"/>
  <c r="S141" i="4" s="1"/>
  <c r="T141" i="4" s="1"/>
  <c r="U141" i="4" s="1"/>
  <c r="V141" i="4" s="1"/>
  <c r="W141" i="4" s="1"/>
  <c r="X141" i="4" s="1"/>
  <c r="Y141" i="4" s="1"/>
  <c r="Z141" i="4" s="1"/>
  <c r="AA141" i="4" s="1"/>
  <c r="AB141" i="4" s="1"/>
  <c r="AC141" i="4" s="1"/>
  <c r="AD141" i="4" s="1"/>
  <c r="AE141" i="4" s="1"/>
  <c r="AF141" i="4" s="1"/>
  <c r="AG141" i="4" s="1"/>
  <c r="AH141" i="4" s="1"/>
  <c r="AI141" i="4" s="1"/>
  <c r="AJ141" i="4" s="1"/>
  <c r="AK141" i="4" s="1"/>
  <c r="AL141" i="4" s="1"/>
  <c r="AM141" i="4" s="1"/>
  <c r="AN141" i="4" s="1"/>
  <c r="AO141" i="4" s="1"/>
  <c r="AP141" i="4" s="1"/>
  <c r="AQ141" i="4" s="1"/>
  <c r="AR141" i="4" s="1"/>
  <c r="AS141" i="4" s="1"/>
  <c r="AT141" i="4" s="1"/>
  <c r="AU141" i="4" s="1"/>
  <c r="AV141" i="4" s="1"/>
  <c r="AW141" i="4" s="1"/>
  <c r="AX141" i="4" s="1"/>
  <c r="AY141" i="4" s="1"/>
  <c r="AZ141" i="4" s="1"/>
  <c r="BA141" i="4" s="1"/>
  <c r="BB141" i="4" s="1"/>
  <c r="BC141" i="4" s="1"/>
  <c r="BD141" i="4" s="1"/>
  <c r="BE141" i="4" s="1"/>
  <c r="BF141" i="4" s="1"/>
  <c r="BG141" i="4" s="1"/>
  <c r="BH141" i="4" s="1"/>
  <c r="BI141" i="4" s="1"/>
  <c r="BJ141" i="4" s="1"/>
  <c r="BK141" i="4" s="1"/>
  <c r="BL141" i="4" s="1"/>
  <c r="BM141" i="4" s="1"/>
  <c r="BN141" i="4" s="1"/>
  <c r="BO141" i="4" s="1"/>
  <c r="BP141" i="4" s="1"/>
  <c r="BQ141" i="4" s="1"/>
  <c r="BR141" i="4" s="1"/>
  <c r="BS141" i="4" s="1"/>
  <c r="BT141" i="4" s="1"/>
  <c r="BU141" i="4" s="1"/>
  <c r="BV141" i="4" s="1"/>
  <c r="BW141" i="4" s="1"/>
  <c r="BX141" i="4" s="1"/>
  <c r="BY141" i="4" s="1"/>
  <c r="BZ141" i="4" s="1"/>
  <c r="CA141" i="4" s="1"/>
  <c r="CB141" i="4" s="1"/>
  <c r="CC141" i="4" s="1"/>
  <c r="CD141" i="4" s="1"/>
  <c r="CE141" i="4" s="1"/>
  <c r="CF141" i="4" s="1"/>
  <c r="CG141" i="4" s="1"/>
  <c r="CH141" i="4" s="1"/>
  <c r="CI141" i="4" s="1"/>
  <c r="CJ141" i="4" s="1"/>
  <c r="CK141" i="4" s="1"/>
  <c r="CL141" i="4" s="1"/>
  <c r="CM141" i="4" s="1"/>
  <c r="CN141" i="4" s="1"/>
  <c r="CO141" i="4" s="1"/>
  <c r="CP141" i="4" s="1"/>
  <c r="CQ141" i="4" s="1"/>
  <c r="CR141" i="4" s="1"/>
  <c r="CS141" i="4" s="1"/>
  <c r="CT141" i="4" s="1"/>
  <c r="CU141" i="4" s="1"/>
  <c r="CV141" i="4" s="1"/>
  <c r="CW141" i="4" s="1"/>
  <c r="CX141" i="4" s="1"/>
  <c r="CY141" i="4" s="1"/>
  <c r="CZ141" i="4" s="1"/>
  <c r="DA141" i="4" s="1"/>
  <c r="DB141" i="4" s="1"/>
  <c r="DC141" i="4" s="1"/>
  <c r="DD141" i="4" s="1"/>
  <c r="DE141" i="4" s="1"/>
  <c r="DF141" i="4" s="1"/>
  <c r="DG141" i="4" s="1"/>
  <c r="DH141" i="4" s="1"/>
  <c r="DI141" i="4" s="1"/>
  <c r="DJ141" i="4" s="1"/>
  <c r="DK141" i="4" s="1"/>
  <c r="DL141" i="4" s="1"/>
  <c r="DM141" i="4" s="1"/>
  <c r="DN141" i="4" s="1"/>
  <c r="DO141" i="4" s="1"/>
  <c r="DP141" i="4" s="1"/>
  <c r="DQ141" i="4" s="1"/>
  <c r="DR141" i="4" s="1"/>
  <c r="DS141" i="4" s="1"/>
  <c r="DT141" i="4" s="1"/>
  <c r="DU141" i="4" s="1"/>
  <c r="DV141" i="4" s="1"/>
  <c r="DW141" i="4" s="1"/>
  <c r="DX141" i="4" s="1"/>
  <c r="DY141" i="4" s="1"/>
  <c r="DZ141" i="4" s="1"/>
  <c r="EA141" i="4" s="1"/>
  <c r="EB141" i="4" s="1"/>
  <c r="EC141" i="4" s="1"/>
  <c r="ED141" i="4" s="1"/>
  <c r="EE141" i="4" s="1"/>
  <c r="EF141" i="4" s="1"/>
  <c r="EG141" i="4" s="1"/>
  <c r="EH141" i="4" s="1"/>
  <c r="EI141" i="4" s="1"/>
  <c r="EJ141" i="4" s="1"/>
  <c r="EK141" i="4" s="1"/>
  <c r="EL141" i="4" s="1"/>
  <c r="EM141" i="4" s="1"/>
  <c r="EN141" i="4" s="1"/>
  <c r="EO141" i="4" s="1"/>
  <c r="EP141" i="4" s="1"/>
  <c r="EQ141" i="4" s="1"/>
  <c r="ER141" i="4" s="1"/>
  <c r="ES141" i="4" s="1"/>
  <c r="ET141" i="4" s="1"/>
  <c r="EU141" i="4" s="1"/>
  <c r="EV141" i="4" s="1"/>
  <c r="EW141" i="4" s="1"/>
  <c r="EX141" i="4" s="1"/>
  <c r="EY141" i="4" s="1"/>
  <c r="EZ141" i="4" s="1"/>
  <c r="FA141" i="4" s="1"/>
  <c r="FB141" i="4" s="1"/>
  <c r="FC141" i="4" s="1"/>
  <c r="FD141" i="4" s="1"/>
  <c r="FE141" i="4" s="1"/>
  <c r="FF141" i="4" s="1"/>
  <c r="FG141" i="4" s="1"/>
  <c r="FH141" i="4" s="1"/>
  <c r="FI141" i="4" s="1"/>
  <c r="FJ141" i="4" s="1"/>
  <c r="FK141" i="4" s="1"/>
  <c r="FL141" i="4" s="1"/>
  <c r="FM141" i="4" s="1"/>
  <c r="FN141" i="4" s="1"/>
  <c r="FO141" i="4" s="1"/>
  <c r="FP141" i="4" s="1"/>
  <c r="FQ141" i="4" s="1"/>
  <c r="FR141" i="4" s="1"/>
  <c r="FS141" i="4" s="1"/>
  <c r="FT141" i="4" s="1"/>
  <c r="FU141" i="4" s="1"/>
  <c r="FV141" i="4" s="1"/>
  <c r="FW141" i="4" s="1"/>
  <c r="FX141" i="4" s="1"/>
  <c r="FY141" i="4" s="1"/>
  <c r="FZ141" i="4" s="1"/>
  <c r="GA141" i="4" s="1"/>
  <c r="GB141" i="4" s="1"/>
  <c r="GC141" i="4" s="1"/>
  <c r="GD141" i="4" s="1"/>
  <c r="GE141" i="4" s="1"/>
  <c r="GF141" i="4" s="1"/>
  <c r="GG141" i="4" s="1"/>
  <c r="GH141" i="4" s="1"/>
  <c r="GI141" i="4" s="1"/>
  <c r="GJ141" i="4" s="1"/>
  <c r="GK141" i="4" s="1"/>
  <c r="GL141" i="4" s="1"/>
  <c r="GM141" i="4" s="1"/>
  <c r="GN141" i="4" s="1"/>
  <c r="GO141" i="4" s="1"/>
  <c r="GP141" i="4" s="1"/>
  <c r="GQ141" i="4" s="1"/>
  <c r="GR141" i="4" s="1"/>
  <c r="GS141" i="4" s="1"/>
  <c r="GT141" i="4" s="1"/>
  <c r="GU141" i="4" s="1"/>
  <c r="GV141" i="4" s="1"/>
  <c r="GW141" i="4" s="1"/>
  <c r="GX141" i="4" s="1"/>
  <c r="GY141" i="4" s="1"/>
  <c r="GZ141" i="4" s="1"/>
  <c r="HA141" i="4" s="1"/>
  <c r="HB141" i="4" s="1"/>
  <c r="HC141" i="4" s="1"/>
  <c r="HD141" i="4" s="1"/>
  <c r="HE141" i="4" s="1"/>
  <c r="HF141" i="4" s="1"/>
  <c r="HG141" i="4" s="1"/>
  <c r="HH141" i="4" s="1"/>
  <c r="HI141" i="4" s="1"/>
  <c r="HJ141" i="4" s="1"/>
  <c r="HK141" i="4" s="1"/>
  <c r="HL141" i="4" s="1"/>
  <c r="HM141" i="4" s="1"/>
  <c r="HN141" i="4" s="1"/>
  <c r="HO141" i="4" s="1"/>
  <c r="HP141" i="4" s="1"/>
  <c r="HQ141" i="4" s="1"/>
  <c r="HR141" i="4" s="1"/>
  <c r="HS141" i="4" s="1"/>
  <c r="HT141" i="4" s="1"/>
  <c r="HU141" i="4" s="1"/>
  <c r="HV141" i="4" s="1"/>
  <c r="HW141" i="4" s="1"/>
  <c r="HX141" i="4" s="1"/>
  <c r="HY141" i="4" s="1"/>
  <c r="HZ141" i="4" s="1"/>
  <c r="IA141" i="4" s="1"/>
  <c r="IB141" i="4" s="1"/>
  <c r="IC141" i="4" s="1"/>
  <c r="ID141" i="4" s="1"/>
  <c r="IE141" i="4" s="1"/>
  <c r="IF141" i="4" s="1"/>
  <c r="IG141" i="4" s="1"/>
  <c r="IH141" i="4" s="1"/>
  <c r="II141" i="4" s="1"/>
  <c r="IJ141" i="4" s="1"/>
  <c r="IK141" i="4" s="1"/>
  <c r="IL141" i="4" s="1"/>
  <c r="IM141" i="4" s="1"/>
  <c r="IN141" i="4" s="1"/>
  <c r="IO141" i="4" s="1"/>
  <c r="IP141" i="4" s="1"/>
  <c r="IQ141" i="4" s="1"/>
  <c r="IR141" i="4" s="1"/>
  <c r="IS141" i="4" s="1"/>
  <c r="IT141" i="4" s="1"/>
  <c r="IU141" i="4" s="1"/>
  <c r="IV141" i="4" s="1"/>
  <c r="IW141" i="4" s="1"/>
  <c r="IX141" i="4" s="1"/>
  <c r="IY141" i="4" s="1"/>
  <c r="IZ141" i="4" s="1"/>
  <c r="JA141" i="4" s="1"/>
  <c r="JB141" i="4" s="1"/>
  <c r="JC141" i="4" s="1"/>
  <c r="JD141" i="4" s="1"/>
  <c r="JE141" i="4" s="1"/>
  <c r="JF141" i="4" s="1"/>
  <c r="JG141" i="4" s="1"/>
  <c r="JH141" i="4" s="1"/>
  <c r="JI141" i="4" s="1"/>
  <c r="JJ141" i="4" s="1"/>
  <c r="JK141" i="4" s="1"/>
  <c r="JL141" i="4" s="1"/>
  <c r="JM141" i="4" s="1"/>
  <c r="JN141" i="4" s="1"/>
  <c r="JO141" i="4" s="1"/>
  <c r="JP141" i="4" s="1"/>
  <c r="JQ141" i="4" s="1"/>
  <c r="JR141" i="4" s="1"/>
  <c r="JS141" i="4" s="1"/>
  <c r="JT141" i="4" s="1"/>
  <c r="JU141" i="4" s="1"/>
  <c r="JV141" i="4" s="1"/>
  <c r="JW141" i="4" s="1"/>
  <c r="JX141" i="4" s="1"/>
  <c r="JY141" i="4" s="1"/>
  <c r="JZ141" i="4" s="1"/>
  <c r="KA141" i="4" s="1"/>
  <c r="KB141" i="4" s="1"/>
  <c r="KC141" i="4" s="1"/>
  <c r="KD141" i="4" s="1"/>
  <c r="KE141" i="4" s="1"/>
  <c r="KF141" i="4" s="1"/>
  <c r="KG141" i="4" s="1"/>
  <c r="KH141" i="4" s="1"/>
  <c r="KI141" i="4" s="1"/>
  <c r="KJ141" i="4" s="1"/>
  <c r="KK141" i="4" s="1"/>
  <c r="KL141" i="4" s="1"/>
  <c r="KM141" i="4" s="1"/>
  <c r="KN141" i="4" s="1"/>
  <c r="KO141" i="4" s="1"/>
  <c r="KP141" i="4" s="1"/>
  <c r="KQ141" i="4" s="1"/>
  <c r="KR141" i="4" s="1"/>
  <c r="KS141" i="4" s="1"/>
  <c r="KT141" i="4" s="1"/>
  <c r="KU141" i="4" s="1"/>
  <c r="KV141" i="4" s="1"/>
  <c r="KW141" i="4" s="1"/>
  <c r="KX141" i="4" s="1"/>
  <c r="KY141" i="4" s="1"/>
  <c r="KZ141" i="4" s="1"/>
  <c r="LA141" i="4" s="1"/>
  <c r="LB141" i="4" s="1"/>
  <c r="LC141" i="4" s="1"/>
  <c r="LD141" i="4" s="1"/>
  <c r="LE141" i="4" s="1"/>
  <c r="LF141" i="4" s="1"/>
  <c r="LG141" i="4" s="1"/>
  <c r="LH141" i="4" s="1"/>
  <c r="LI141" i="4" s="1"/>
  <c r="LJ141" i="4" s="1"/>
  <c r="LK141" i="4" s="1"/>
  <c r="LL141" i="4" s="1"/>
  <c r="LM141" i="4" s="1"/>
  <c r="LN141" i="4" s="1"/>
  <c r="LO141" i="4" s="1"/>
  <c r="LP141" i="4" s="1"/>
  <c r="LQ141" i="4" s="1"/>
  <c r="LR141" i="4" s="1"/>
  <c r="LS141" i="4" s="1"/>
  <c r="LT141" i="4" s="1"/>
  <c r="LU141" i="4" s="1"/>
  <c r="LV141" i="4" s="1"/>
  <c r="LW141" i="4" s="1"/>
  <c r="LX141" i="4" s="1"/>
  <c r="LY141" i="4" s="1"/>
  <c r="LZ141" i="4" s="1"/>
  <c r="MA141" i="4" s="1"/>
  <c r="MB141" i="4" s="1"/>
  <c r="MC141" i="4" s="1"/>
  <c r="MD141" i="4" s="1"/>
  <c r="ME141" i="4" s="1"/>
  <c r="MF141" i="4" s="1"/>
  <c r="MG141" i="4" s="1"/>
  <c r="MH141" i="4" s="1"/>
  <c r="MI141" i="4" s="1"/>
  <c r="MJ141" i="4" s="1"/>
  <c r="MK141" i="4" s="1"/>
  <c r="ML141" i="4" s="1"/>
  <c r="MM141" i="4" s="1"/>
  <c r="MN141" i="4" s="1"/>
  <c r="MO141" i="4" s="1"/>
  <c r="MP141" i="4" s="1"/>
  <c r="MQ141" i="4" s="1"/>
  <c r="MR141" i="4" s="1"/>
  <c r="MS141" i="4" s="1"/>
  <c r="AI87" i="63"/>
  <c r="AI88" i="63"/>
  <c r="AI89" i="63"/>
  <c r="AI90" i="63"/>
  <c r="AI91" i="63"/>
  <c r="AI93" i="63"/>
  <c r="AI86" i="63"/>
  <c r="AE87" i="63"/>
  <c r="AH87" i="63"/>
  <c r="AH88" i="63"/>
  <c r="AH89" i="63"/>
  <c r="AH90" i="63"/>
  <c r="AH91" i="63"/>
  <c r="AH93" i="63"/>
  <c r="AH86" i="63"/>
  <c r="AD87" i="63"/>
  <c r="AG87" i="63"/>
  <c r="AG88" i="63"/>
  <c r="AG89" i="63"/>
  <c r="AG90" i="63"/>
  <c r="AG91" i="63"/>
  <c r="AG93" i="63"/>
  <c r="AC87" i="63"/>
  <c r="AG86" i="63"/>
  <c r="AE88" i="63"/>
  <c r="AE89" i="63"/>
  <c r="AE90" i="63"/>
  <c r="AE91" i="63"/>
  <c r="AE93" i="63"/>
  <c r="AD88" i="63"/>
  <c r="AD89" i="63"/>
  <c r="AD90" i="63"/>
  <c r="AD91" i="63"/>
  <c r="AD93" i="63"/>
  <c r="AC88" i="63"/>
  <c r="AC89" i="63"/>
  <c r="AC90" i="63"/>
  <c r="AC91" i="63"/>
  <c r="AC93" i="63"/>
  <c r="LH148" i="4" l="1"/>
  <c r="C86" i="102" l="1"/>
  <c r="D86" i="102" s="1"/>
  <c r="F86" i="102" s="1"/>
  <c r="L86" i="102" s="1"/>
  <c r="F67" i="102"/>
  <c r="L67" i="102" s="1"/>
  <c r="F59" i="102"/>
  <c r="G59" i="102"/>
  <c r="F46" i="102"/>
  <c r="L46" i="102" s="1"/>
  <c r="F42" i="102"/>
  <c r="L42" i="102" s="1"/>
  <c r="D35" i="102"/>
  <c r="D36" i="102"/>
  <c r="D37" i="102"/>
  <c r="F37" i="102" s="1"/>
  <c r="L37" i="102" s="1"/>
  <c r="D38" i="102"/>
  <c r="F38" i="102" s="1"/>
  <c r="L38" i="102" s="1"/>
  <c r="D39" i="102"/>
  <c r="F39" i="102" s="1"/>
  <c r="L39" i="102" s="1"/>
  <c r="D40" i="102"/>
  <c r="D41" i="102"/>
  <c r="F41" i="102" s="1"/>
  <c r="L41" i="102" s="1"/>
  <c r="D52" i="102"/>
  <c r="F52" i="102" s="1"/>
  <c r="L52" i="102" s="1"/>
  <c r="D54" i="102"/>
  <c r="D55" i="102"/>
  <c r="D56" i="102"/>
  <c r="D60" i="102"/>
  <c r="F60" i="102" s="1"/>
  <c r="L60" i="102" s="1"/>
  <c r="D61" i="102"/>
  <c r="F61" i="102" s="1"/>
  <c r="L61" i="102" s="1"/>
  <c r="D62" i="102"/>
  <c r="D63" i="102"/>
  <c r="D64" i="102"/>
  <c r="F64" i="102" s="1"/>
  <c r="L64" i="102" s="1"/>
  <c r="D72" i="102"/>
  <c r="F72" i="102" s="1"/>
  <c r="L72" i="102" s="1"/>
  <c r="D73" i="102"/>
  <c r="F73" i="102" s="1"/>
  <c r="L73" i="102" s="1"/>
  <c r="D74" i="102"/>
  <c r="F74" i="102" s="1"/>
  <c r="L74" i="102" s="1"/>
  <c r="D76" i="102"/>
  <c r="F76" i="102" s="1"/>
  <c r="L76" i="102" s="1"/>
  <c r="D78" i="102"/>
  <c r="F78" i="102" s="1"/>
  <c r="L78" i="102" s="1"/>
  <c r="D80" i="102"/>
  <c r="F80" i="102" s="1"/>
  <c r="L80" i="102" s="1"/>
  <c r="D81" i="102"/>
  <c r="F81" i="102" s="1"/>
  <c r="L81" i="102" s="1"/>
  <c r="D85" i="102"/>
  <c r="F85" i="102" s="1"/>
  <c r="L85" i="102" s="1"/>
  <c r="D87" i="102"/>
  <c r="D90" i="102"/>
  <c r="F90" i="102" s="1"/>
  <c r="L90" i="102" s="1"/>
  <c r="D91" i="102"/>
  <c r="F91" i="102" s="1"/>
  <c r="L91" i="102" s="1"/>
  <c r="D99" i="102"/>
  <c r="D100" i="102"/>
  <c r="F100" i="102" s="1"/>
  <c r="L100" i="102" s="1"/>
  <c r="F101" i="102"/>
  <c r="L101" i="102" s="1"/>
  <c r="D113" i="102"/>
  <c r="F113" i="102" s="1"/>
  <c r="L113" i="102" s="1"/>
  <c r="D114" i="102"/>
  <c r="F114" i="102" s="1"/>
  <c r="L114" i="102" s="1"/>
  <c r="D117" i="102"/>
  <c r="F117" i="102" s="1"/>
  <c r="L117" i="102" s="1"/>
  <c r="D118" i="102"/>
  <c r="F118" i="102" s="1"/>
  <c r="L118" i="102" s="1"/>
  <c r="D122" i="102"/>
  <c r="F122" i="102" s="1"/>
  <c r="L122" i="102" s="1"/>
  <c r="D123" i="102"/>
  <c r="F123" i="102" s="1"/>
  <c r="L123" i="102" s="1"/>
  <c r="F35" i="102"/>
  <c r="L35" i="102" s="1"/>
  <c r="F36" i="102"/>
  <c r="L36" i="102" s="1"/>
  <c r="F40" i="102"/>
  <c r="L40" i="102" s="1"/>
  <c r="F54" i="102"/>
  <c r="L54" i="102" s="1"/>
  <c r="F55" i="102"/>
  <c r="L55" i="102" s="1"/>
  <c r="F56" i="102"/>
  <c r="L56" i="102" s="1"/>
  <c r="F62" i="102"/>
  <c r="L62" i="102" s="1"/>
  <c r="F63" i="102"/>
  <c r="L63" i="102" s="1"/>
  <c r="F87" i="102"/>
  <c r="L87" i="102" s="1"/>
  <c r="F99" i="102"/>
  <c r="L99" i="102" s="1"/>
  <c r="D3" i="102"/>
  <c r="F3" i="102" s="1"/>
  <c r="L3" i="102" s="1"/>
  <c r="D4" i="102"/>
  <c r="F4" i="102" s="1"/>
  <c r="L4" i="102" s="1"/>
  <c r="D5" i="102"/>
  <c r="F5" i="102" s="1"/>
  <c r="L5" i="102" s="1"/>
  <c r="D6" i="102"/>
  <c r="F6" i="102" s="1"/>
  <c r="L6" i="102" s="1"/>
  <c r="D7" i="102"/>
  <c r="F7" i="102" s="1"/>
  <c r="L7" i="102" s="1"/>
  <c r="D8" i="102"/>
  <c r="F8" i="102" s="1"/>
  <c r="L8" i="102" s="1"/>
  <c r="D9" i="102"/>
  <c r="F9" i="102" s="1"/>
  <c r="L9" i="102" s="1"/>
  <c r="D10" i="102"/>
  <c r="F10" i="102" s="1"/>
  <c r="L10" i="102" s="1"/>
  <c r="D11" i="102"/>
  <c r="F11" i="102" s="1"/>
  <c r="L11" i="102" s="1"/>
  <c r="D12" i="102"/>
  <c r="F12" i="102" s="1"/>
  <c r="L12" i="102" s="1"/>
  <c r="D13" i="102"/>
  <c r="F13" i="102" s="1"/>
  <c r="L13" i="102" s="1"/>
  <c r="D14" i="102"/>
  <c r="F14" i="102" s="1"/>
  <c r="L14" i="102" s="1"/>
  <c r="D15" i="102"/>
  <c r="F15" i="102" s="1"/>
  <c r="L15" i="102" s="1"/>
  <c r="D16" i="102"/>
  <c r="F16" i="102" s="1"/>
  <c r="L16" i="102" s="1"/>
  <c r="D17" i="102"/>
  <c r="F17" i="102" s="1"/>
  <c r="L17" i="102" s="1"/>
  <c r="D20" i="102"/>
  <c r="F20" i="102" s="1"/>
  <c r="L20" i="102" s="1"/>
  <c r="D22" i="102"/>
  <c r="F22" i="102" s="1"/>
  <c r="L22" i="102" s="1"/>
  <c r="D28" i="102"/>
  <c r="F28" i="102" s="1"/>
  <c r="L28" i="102" s="1"/>
  <c r="D29" i="102"/>
  <c r="F29" i="102" s="1"/>
  <c r="L29" i="102" s="1"/>
  <c r="D31" i="102"/>
  <c r="F31" i="102" s="1"/>
  <c r="L31" i="102" s="1"/>
  <c r="D32" i="102"/>
  <c r="F32" i="102" s="1"/>
  <c r="L32" i="102" s="1"/>
  <c r="D33" i="102"/>
  <c r="F33" i="102" s="1"/>
  <c r="L33" i="102" s="1"/>
  <c r="D2" i="102"/>
  <c r="F2" i="102" s="1"/>
  <c r="L2" i="102" s="1"/>
  <c r="G57" i="102"/>
  <c r="F57" i="102" s="1"/>
  <c r="L57" i="102" s="1"/>
  <c r="G47" i="102"/>
  <c r="F47" i="102" s="1"/>
  <c r="L47" i="102" s="1"/>
  <c r="B116" i="102"/>
  <c r="D116" i="102" s="1"/>
  <c r="F116" i="102" s="1"/>
  <c r="L116" i="102" s="1"/>
  <c r="B115" i="102"/>
  <c r="D115" i="102" s="1"/>
  <c r="F115" i="102" s="1"/>
  <c r="L115" i="102" s="1"/>
  <c r="B83" i="102"/>
  <c r="D83" i="102" s="1"/>
  <c r="F83" i="102" s="1"/>
  <c r="L83" i="102" s="1"/>
  <c r="H44" i="48"/>
  <c r="H40" i="48"/>
  <c r="H41" i="48"/>
  <c r="H42" i="48"/>
  <c r="F44" i="48"/>
  <c r="D44" i="48"/>
  <c r="H15" i="48"/>
  <c r="H14" i="48"/>
  <c r="H12" i="48"/>
  <c r="H13" i="48"/>
  <c r="H16" i="48"/>
  <c r="H17" i="48"/>
  <c r="H18" i="48"/>
  <c r="H19" i="48"/>
  <c r="H20" i="48"/>
  <c r="H21" i="48"/>
  <c r="H22" i="48"/>
  <c r="H23" i="48"/>
  <c r="H24" i="48"/>
  <c r="H26" i="48"/>
  <c r="H27" i="48"/>
  <c r="H28" i="48"/>
  <c r="H29" i="48"/>
  <c r="H30" i="48"/>
  <c r="H32" i="48"/>
  <c r="H33" i="48"/>
  <c r="H35" i="48"/>
  <c r="H36" i="48"/>
  <c r="H37" i="48"/>
  <c r="H39" i="48"/>
  <c r="H3" i="48"/>
  <c r="H4" i="48"/>
  <c r="H5" i="48"/>
  <c r="H6" i="48"/>
  <c r="H7" i="48"/>
  <c r="H8" i="48"/>
  <c r="H9" i="48"/>
  <c r="H10" i="48"/>
  <c r="H11" i="48"/>
  <c r="F127" i="102" l="1"/>
  <c r="F125" i="102"/>
  <c r="F128" i="102" s="1"/>
  <c r="J67" i="60" l="1"/>
  <c r="D66" i="60"/>
  <c r="D65" i="60"/>
  <c r="H66" i="60"/>
  <c r="I65" i="60"/>
  <c r="J66" i="60"/>
  <c r="J65" i="60"/>
  <c r="D67" i="60"/>
  <c r="B67" i="60" s="1"/>
  <c r="B69" i="60" s="1"/>
  <c r="B66" i="60"/>
  <c r="B65" i="60"/>
  <c r="H62" i="60"/>
  <c r="I62" i="60"/>
  <c r="J62" i="60"/>
  <c r="H63" i="60"/>
  <c r="I63" i="60"/>
  <c r="J63" i="60"/>
  <c r="J61" i="60"/>
  <c r="I61" i="60"/>
  <c r="H61" i="60"/>
  <c r="D62" i="60"/>
  <c r="D63" i="60"/>
  <c r="D61" i="60"/>
  <c r="B55" i="60" l="1"/>
  <c r="D55" i="60"/>
  <c r="B58" i="60"/>
  <c r="B54" i="60"/>
  <c r="D56" i="60"/>
  <c r="B56" i="60" s="1"/>
  <c r="D54" i="60"/>
  <c r="N54" i="60"/>
  <c r="N53" i="60"/>
  <c r="J56" i="60"/>
  <c r="H56" i="60"/>
  <c r="I54" i="60"/>
  <c r="J54" i="60"/>
  <c r="I53" i="60"/>
  <c r="H53" i="60"/>
  <c r="I52" i="60"/>
  <c r="D52" i="60"/>
  <c r="D53" i="60"/>
  <c r="J53" i="60" s="1"/>
  <c r="K45" i="60"/>
  <c r="K47" i="60"/>
  <c r="Q47" i="60"/>
  <c r="Q45" i="60"/>
  <c r="R45" i="60"/>
  <c r="S45" i="60"/>
  <c r="S44" i="60"/>
  <c r="R44" i="60"/>
  <c r="Q44" i="60"/>
  <c r="M44" i="60"/>
  <c r="M45" i="60"/>
  <c r="G43" i="60"/>
  <c r="G44" i="60"/>
  <c r="F44" i="60"/>
  <c r="B47" i="60"/>
  <c r="D47" i="60"/>
  <c r="F47" i="60"/>
  <c r="D44" i="60"/>
  <c r="D43" i="60"/>
  <c r="G45" i="60" s="1"/>
  <c r="D45" i="60" s="1"/>
  <c r="B45" i="60" s="1"/>
  <c r="B49" i="60" s="1"/>
  <c r="B40" i="60"/>
  <c r="B32" i="60"/>
  <c r="G31" i="60"/>
  <c r="Q148" i="4"/>
  <c r="F42" i="48" l="1"/>
  <c r="D42" i="48"/>
  <c r="R43" i="60" l="1"/>
  <c r="M43" i="60" s="1"/>
  <c r="K43" i="60" s="1"/>
  <c r="L38" i="60"/>
  <c r="L37" i="60"/>
  <c r="F39" i="60"/>
  <c r="G37" i="60"/>
  <c r="C37" i="60"/>
  <c r="D37" i="60" s="1"/>
  <c r="F37" i="60" s="1"/>
  <c r="J41" i="48"/>
  <c r="F41" i="48"/>
  <c r="D41" i="48"/>
  <c r="B34" i="60"/>
  <c r="G29" i="60"/>
  <c r="G28" i="60"/>
  <c r="G27" i="60"/>
  <c r="G25" i="60"/>
  <c r="B31" i="60"/>
  <c r="D31" i="60"/>
  <c r="K31" i="60"/>
  <c r="F31" i="60"/>
  <c r="F26" i="60"/>
  <c r="F27" i="60"/>
  <c r="F28" i="60"/>
  <c r="F29" i="60"/>
  <c r="F25" i="60"/>
  <c r="D26" i="60"/>
  <c r="D27" i="60"/>
  <c r="D28" i="60"/>
  <c r="D29" i="60"/>
  <c r="D25" i="60"/>
  <c r="C29" i="60"/>
  <c r="C28" i="60"/>
  <c r="C27" i="60"/>
  <c r="C26" i="60"/>
  <c r="C25" i="60"/>
  <c r="P31" i="60"/>
  <c r="Q31" i="60"/>
  <c r="R31" i="60"/>
  <c r="O31" i="60"/>
  <c r="R30" i="60"/>
  <c r="Q30" i="60"/>
  <c r="P30" i="60"/>
  <c r="O30" i="60"/>
  <c r="C21" i="60"/>
  <c r="D21" i="60"/>
  <c r="E21" i="60"/>
  <c r="B21" i="60"/>
  <c r="C20" i="60"/>
  <c r="D20" i="60"/>
  <c r="E20" i="60"/>
  <c r="B20" i="60"/>
  <c r="MQ139" i="4"/>
  <c r="MQ145" i="4"/>
  <c r="D39" i="60" l="1"/>
  <c r="B39" i="60" s="1"/>
  <c r="L33" i="60"/>
  <c r="L31" i="60" s="1"/>
  <c r="K33" i="60"/>
  <c r="B130" i="4"/>
  <c r="B129" i="4"/>
  <c r="B97" i="4"/>
  <c r="MR139" i="4" l="1"/>
  <c r="E32" i="68" l="1"/>
  <c r="E42" i="68"/>
  <c r="E62" i="68"/>
  <c r="E61" i="68"/>
  <c r="B117" i="68"/>
  <c r="B116" i="68"/>
  <c r="B84" i="68"/>
  <c r="S14" i="49" l="1"/>
  <c r="S16" i="49" s="1"/>
  <c r="S17" i="49" s="1"/>
  <c r="S15" i="49"/>
  <c r="R17" i="49"/>
  <c r="R16" i="49"/>
  <c r="R15" i="49"/>
  <c r="R14" i="49"/>
  <c r="F40" i="48"/>
  <c r="D40" i="48"/>
  <c r="M96" i="63" l="1"/>
  <c r="M95" i="63"/>
  <c r="M94" i="63"/>
  <c r="M93" i="63"/>
  <c r="M92" i="63"/>
  <c r="M91" i="63"/>
  <c r="M90" i="63"/>
  <c r="M89" i="63"/>
  <c r="M88" i="63"/>
  <c r="M87" i="63"/>
  <c r="C107" i="63" l="1"/>
  <c r="C106" i="63"/>
  <c r="C105" i="63"/>
  <c r="C104" i="63"/>
  <c r="C103" i="63"/>
  <c r="C102" i="63"/>
  <c r="C101" i="63"/>
  <c r="C100" i="63"/>
  <c r="C99" i="63"/>
  <c r="C98" i="63"/>
  <c r="C97" i="63"/>
  <c r="E96" i="63"/>
  <c r="C96" i="63" s="1"/>
  <c r="E95" i="63"/>
  <c r="C95" i="63" s="1"/>
  <c r="E94" i="63"/>
  <c r="C94" i="63" s="1"/>
  <c r="E93" i="63"/>
  <c r="C93" i="63" s="1"/>
  <c r="E92" i="63"/>
  <c r="C92" i="63" s="1"/>
  <c r="E91" i="63"/>
  <c r="C91" i="63" s="1"/>
  <c r="C90" i="63"/>
  <c r="E89" i="63"/>
  <c r="C89" i="63" s="1"/>
  <c r="E88" i="63"/>
  <c r="C88" i="63" s="1"/>
  <c r="E87" i="63"/>
  <c r="C85" i="63"/>
  <c r="C84" i="63"/>
  <c r="C83" i="63"/>
  <c r="C82" i="63"/>
  <c r="C81" i="63"/>
  <c r="C80" i="63"/>
  <c r="C79" i="63"/>
  <c r="C78" i="63"/>
  <c r="C77" i="63"/>
  <c r="C76" i="63"/>
  <c r="C75" i="63"/>
  <c r="C74" i="63"/>
  <c r="C73" i="63"/>
  <c r="C72" i="63"/>
  <c r="C71" i="63"/>
  <c r="C70" i="63"/>
  <c r="C69" i="63"/>
  <c r="C68" i="63"/>
  <c r="C67" i="63"/>
  <c r="C66" i="63"/>
  <c r="C65" i="63"/>
  <c r="C64" i="63"/>
  <c r="C63" i="63"/>
  <c r="C62" i="63"/>
  <c r="C61" i="63"/>
  <c r="C60" i="63"/>
  <c r="C59" i="63"/>
  <c r="C58" i="63"/>
  <c r="C57" i="63"/>
  <c r="C56" i="63"/>
  <c r="C55" i="63"/>
  <c r="C54" i="63"/>
  <c r="C53" i="63"/>
  <c r="C52" i="63"/>
  <c r="C51" i="63"/>
  <c r="C50" i="63"/>
  <c r="C49" i="63"/>
  <c r="C48" i="63"/>
  <c r="C47" i="63"/>
  <c r="C46" i="63"/>
  <c r="C45" i="63"/>
  <c r="C44" i="63"/>
  <c r="C43" i="63"/>
  <c r="C42" i="63"/>
  <c r="C41" i="63"/>
  <c r="C40" i="63"/>
  <c r="C39" i="63"/>
  <c r="C38" i="63"/>
  <c r="C37" i="63"/>
  <c r="C36" i="63"/>
  <c r="C35" i="63"/>
  <c r="C34" i="63"/>
  <c r="C33" i="63"/>
  <c r="C32" i="63"/>
  <c r="C31" i="63"/>
  <c r="C30" i="63"/>
  <c r="C29" i="63"/>
  <c r="C28" i="63"/>
  <c r="C27" i="63"/>
  <c r="C26" i="63"/>
  <c r="C25" i="63"/>
  <c r="C24" i="63"/>
  <c r="C23" i="63"/>
  <c r="C22" i="63"/>
  <c r="C21" i="63"/>
  <c r="C20" i="63"/>
  <c r="C19" i="63"/>
  <c r="C18" i="63"/>
  <c r="C17" i="63"/>
  <c r="C16" i="63"/>
  <c r="C15" i="63"/>
  <c r="C14" i="63"/>
  <c r="C13" i="63"/>
  <c r="C12" i="63"/>
  <c r="C11" i="63"/>
  <c r="C10" i="63"/>
  <c r="C9" i="63"/>
  <c r="C8" i="63"/>
  <c r="C7" i="63"/>
  <c r="C6" i="63"/>
  <c r="C5" i="63"/>
  <c r="C4" i="63"/>
  <c r="C3" i="63"/>
  <c r="D6" i="48" l="1"/>
  <c r="F6" i="48" s="1"/>
  <c r="D39" i="48" l="1"/>
  <c r="F39" i="48" s="1"/>
  <c r="D38" i="48"/>
  <c r="F38" i="48" s="1"/>
  <c r="D37" i="48"/>
  <c r="F37" i="48" s="1"/>
  <c r="D36" i="48"/>
  <c r="F36" i="48" s="1"/>
  <c r="D35" i="48"/>
  <c r="F35" i="48" s="1"/>
  <c r="D34" i="48"/>
  <c r="F34" i="48" s="1"/>
  <c r="D33" i="48"/>
  <c r="F33" i="48" s="1"/>
  <c r="D32" i="48"/>
  <c r="F32" i="48" s="1"/>
  <c r="D31" i="48"/>
  <c r="F31" i="48" s="1"/>
  <c r="D30" i="48"/>
  <c r="F30" i="48" s="1"/>
  <c r="D29" i="48"/>
  <c r="F29" i="48" s="1"/>
  <c r="D28" i="48"/>
  <c r="F28" i="48" s="1"/>
  <c r="D27" i="48"/>
  <c r="F27" i="48" s="1"/>
  <c r="D26" i="48"/>
  <c r="F26" i="48" s="1"/>
  <c r="D3" i="48"/>
  <c r="F3" i="48" s="1"/>
  <c r="F15" i="48" l="1"/>
  <c r="F14" i="48"/>
  <c r="D4" i="48"/>
  <c r="F4" i="48" s="1"/>
  <c r="D5" i="48"/>
  <c r="F5" i="48" s="1"/>
  <c r="D7" i="48"/>
  <c r="F7" i="48" s="1"/>
  <c r="D8" i="48"/>
  <c r="F8" i="48" s="1"/>
  <c r="D9" i="48"/>
  <c r="F9" i="48" s="1"/>
  <c r="D10" i="48"/>
  <c r="F10" i="48" s="1"/>
  <c r="D11" i="48"/>
  <c r="D12" i="48"/>
  <c r="F12" i="48" s="1"/>
  <c r="D13" i="48"/>
  <c r="F13" i="48" s="1"/>
  <c r="D16" i="48"/>
  <c r="F16" i="48" s="1"/>
  <c r="D17" i="48"/>
  <c r="F17" i="48" s="1"/>
  <c r="D18" i="48"/>
  <c r="F18" i="48" s="1"/>
  <c r="D19" i="48"/>
  <c r="F19" i="48" s="1"/>
  <c r="D20" i="48"/>
  <c r="F20" i="48" s="1"/>
  <c r="D21" i="48"/>
  <c r="F21" i="48" s="1"/>
  <c r="D22" i="48"/>
  <c r="F22" i="48" s="1"/>
  <c r="D23" i="48"/>
  <c r="F23" i="48" s="1"/>
  <c r="D24" i="48"/>
  <c r="F24" i="48" s="1"/>
  <c r="F11" i="48" l="1"/>
  <c r="D141" i="4" l="1"/>
  <c r="M47" i="60"/>
  <c r="K49" i="6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tc={3E948768-0682-4D6A-971E-2CCE434AB3AD}</author>
    <author>Johanna Kleinekorte</author>
    <author>tc={15B87FF2-A44C-4351-A385-F03C6DB14277}</author>
    <author>tc={96999419-247B-469C-A43B-9F8CD64905C8}</author>
    <author>Kerstin Brökelmann</author>
    <author>tc={4395D8DE-679D-4728-870D-AC61250BBA7A}</author>
    <author>tc={325CB959-8BA4-4BF8-9486-A5FD9CC86378}</author>
    <author>tc={98488DCD-96BC-4FAB-976D-EDE0E86C9D6B}</author>
    <author>tc={9DFBDC01-FD89-49B2-B4F6-4EDF37D494DB}</author>
    <author>tc={50A1D939-4235-4FA2-883C-E19840141FBE}</author>
    <author>tc={51924674-0800-4143-91BC-42A5D3DCC157}</author>
    <author>tc={75D1FC30-6B56-488C-83E2-7CA3876DCC7E}</author>
    <author>tc={C109D5AC-B356-4779-BC7C-BB16D9A6F36E}</author>
    <author>tc={B75688F5-D550-4037-B15A-116D1AF393F1}</author>
    <author>tc={447A8051-8C1A-40A1-A097-E7973C7F828B}</author>
    <author>tc={3D490E86-F977-4F3E-AEB3-3DCC4509538D}</author>
    <author>tc={5A768179-F583-40EA-92C4-64283B720A3C}</author>
    <author>tc={5E7A0141-67BF-4867-99CE-28F3234D8DFE}</author>
    <author>tc={5494B182-989D-4B8F-8790-76E9F5B574D0}</author>
    <author>tc={C4C6554A-DA20-4E86-B054-03EA066B80CD}</author>
    <author>tc={D7FE402D-8AE7-47B8-B3CE-757ECCAF0A8F}</author>
  </authors>
  <commentList>
    <comment ref="R3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00000000-0006-0000-0000-000004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00000000-0006-0000-0000-000005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00000000-0006-0000-0000-000006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00000000-0006-0000-0000-000007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00000000-0006-0000-0000-000008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00000000-0006-0000-0000-000009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00000000-0006-0000-0000-00000A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00000000-0006-0000-0000-00000B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00000000-0006-0000-0000-00000C0000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MS29" authorId="2" shapeId="0" xr:uid="{F1AC4D9B-1B02-45DF-9B73-8FA64BB06B58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B30" authorId="3" shapeId="0" xr:uid="{15B87FF2-A44C-4351-A385-F03C6DB142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4" shapeId="0" xr:uid="{96999419-247B-469C-A43B-9F8CD64905C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5" shapeId="0" xr:uid="{00000000-0006-0000-0000-00000D00000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MS40" authorId="2" shapeId="0" xr:uid="{51BA3A29-E5D7-43CD-B3ED-FD06BFE6A60D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A46" authorId="0" shapeId="0" xr:uid="{00000000-0006-0000-0000-00000E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6" shapeId="0" xr:uid="{4395D8DE-679D-4728-870D-AC61250BBA7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7" shapeId="0" xr:uid="{325CB959-8BA4-4BF8-9486-A5FD9CC8637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AB48" authorId="0" shapeId="0" xr:uid="{0F7AAD14-9635-4FA6-B667-D6F16B86498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Daten aus Ramirez
CO2-based polyol</t>
        </r>
      </text>
    </comment>
    <comment ref="BF48" authorId="5" shapeId="0" xr:uid="{D7F94339-EB89-4DC6-90A3-A0FAEE2E89B3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Electricity [Electric power] =  3,42396367626539
RU: electricity, medium voltage [allocatable product] = 0,330430630249562
Electricity from waste incineration [System-dependent] =</t>
        </r>
        <r>
          <rPr>
            <b/>
            <sz val="9"/>
            <color indexed="81"/>
            <rFont val="Segoe UI"/>
            <family val="2"/>
          </rPr>
          <t xml:space="preserve"> + </t>
        </r>
        <r>
          <rPr>
            <sz val="9"/>
            <color indexed="81"/>
            <rFont val="Segoe UI"/>
            <family val="2"/>
          </rPr>
          <t xml:space="preserve">0,122423048084909
</t>
        </r>
        <r>
          <rPr>
            <b/>
            <sz val="9"/>
            <color indexed="81"/>
            <rFont val="Segoe UI"/>
            <family val="2"/>
          </rPr>
          <t>output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MS51" authorId="2" shapeId="0" xr:uid="{C514C53A-9DCF-4F11-9DB4-F4AC8DAD645E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0" authorId="8" shapeId="0" xr:uid="{98488DCD-96BC-4FAB-976D-EDE0E86C9D6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9" shapeId="0" xr:uid="{9DFBDC01-FD89-49B2-B4F6-4EDF37D494D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10" shapeId="0" xr:uid="{50A1D939-4235-4FA2-883C-E19840141FB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AA62" authorId="0" shapeId="0" xr:uid="{5DC25315-4BE2-4A77-B386-E6DA72E0AF3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Heat at 385K</t>
        </r>
      </text>
    </comment>
    <comment ref="BF62" authorId="5" shapeId="0" xr:uid="{F8F80034-27B9-4BDA-A60F-FB9D894888AA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RoW: heat, district or industrial, natural gas [allocatable product]
in  MJ = 0,432475383708985
Thermal Energy (credit in) [Thermal energy] = 1,29803547042117  MJ
Thermal energy (MJ) [Thermal energy] 0,160169215603282  MJ
</t>
        </r>
      </text>
    </comment>
    <comment ref="ID62" authorId="5" shapeId="0" xr:uid="{DECB7C59-8D6F-4893-BF26-9A8EC4DD0577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CA-QC: heat, district or industrial, natural gas [allocatable product]</t>
        </r>
      </text>
    </comment>
    <comment ref="MS62" authorId="2" shapeId="0" xr:uid="{FF32778F-1B5F-4330-96E8-2B03FF52A264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6" authorId="11" shapeId="0" xr:uid="{51924674-0800-4143-91BC-42A5D3DCC15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2" shapeId="0" xr:uid="{75D1FC30-6B56-488C-83E2-7CA3876DCC7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3" shapeId="0" xr:uid="{C109D5AC-B356-4779-BC7C-BB16D9A6F36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4" shapeId="0" xr:uid="{B75688F5-D550-4037-B15A-116D1AF393F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5" shapeId="0" xr:uid="{447A8051-8C1A-40A1-A097-E7973C7F828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6" shapeId="0" xr:uid="{3D490E86-F977-4F3E-AEB3-3DCC4509538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7" shapeId="0" xr:uid="{5A768179-F583-40EA-92C4-64283B720A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5" shapeId="0" xr:uid="{00000000-0006-0000-0000-00001600000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5" shapeId="0" xr:uid="{00000000-0006-0000-0000-00001700000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8" shapeId="0" xr:uid="{5E7A0141-67BF-4867-99CE-28F3234D8DF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00000000-0006-0000-0000-00001800000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F112" authorId="5" shapeId="0" xr:uid="{77EFD36F-D098-445F-B38B-8D5922FDFB76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 Process steam from waste incineration [Thermal energy] = + 0,369181032012998
output</t>
        </r>
      </text>
    </comment>
    <comment ref="B114" authorId="19" shapeId="0" xr:uid="{5494B182-989D-4B8F-8790-76E9F5B574D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20" shapeId="0" xr:uid="{C4C6554A-DA20-4E86-B054-03EA066B80C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" shapeId="0" xr:uid="{00000000-0006-0000-0000-00001A000000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D7FE402D-8AE7-47B8-B3CE-757ECCAF0A8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tc={1D7B31B5-F6A8-4337-A677-3226819C4FD6}</author>
    <author>Johanna Kleinekorte</author>
    <author>tc={C8B26BC0-C3C6-469D-AF4F-F58F7F5AC809}</author>
    <author>tc={3ACC060E-2C47-4A39-BF3E-129F82DFA777}</author>
    <author>Kerstin Brökelmann</author>
    <author>tc={E92CAFD5-9123-4F58-9FCB-CB71B0D2C6FF}</author>
    <author>tc={C68ACFC0-6EE7-4C73-A31A-5056E36AA8AC}</author>
    <author>tc={4E90DC70-2196-423A-BA0A-16E861D4A5AD}</author>
    <author>tc={D6D918A1-6FAA-484B-B890-05A70DFF2C59}</author>
    <author>tc={06FE8B9D-DBC8-45C8-9711-1A43A44C3537}</author>
    <author>tc={457EE150-2354-48B3-87F2-859A3227574E}</author>
    <author>tc={8236A5DA-5465-4962-88AF-A68DE78E9332}</author>
    <author>tc={44D3DC69-3423-4BCB-9213-31AF1C1C9C38}</author>
    <author>tc={DC77CAA0-408B-43B4-897F-981BE100D077}</author>
    <author>tc={D3D2A168-849E-4E1F-A18B-CB4CEB2E3B9B}</author>
    <author>tc={C168E9F6-E915-4D38-B78B-F5B64FDACF8C}</author>
    <author>tc={8F6F23FE-E43C-443C-B7B0-77944F3BA213}</author>
    <author>tc={1E86E03A-C57A-4DF5-9CE1-D8E1DCB650CE}</author>
    <author>tc={7FA6848B-8E72-44A5-8376-B09A89E3F248}</author>
    <author>tc={0A21EA92-6613-4736-B823-EBA9B413DD50}</author>
    <author>tc={43FB2DA8-635E-4B2C-AE3B-C4E361330CF7}</author>
  </authors>
  <commentList>
    <comment ref="R3" authorId="0" shapeId="0" xr:uid="{7D284531-8963-41D1-B645-E40235F3B93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2A8B065E-6984-4CA9-9AEF-70FEE3798F2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B5117C5E-BB76-401E-A456-342F70E7061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359AF9A6-CDDD-4F8F-AE85-7D9C4CCDCC5E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6173F892-72E6-44B1-8F7C-6D39D13F941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5B6737A1-BF2A-42C0-AF62-DE45506C5DD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8DFD5595-8E2D-4F10-9461-0B8B675E78E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CD1032C3-7FB5-4CAD-AAC0-51559A30515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3D3B4039-0199-4ADE-991D-3020410AFB7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B0363872-A699-4BAE-991F-A7896903E46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9CD733E3-61CE-4330-B13F-838CF04C18F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1D7B31B5-F6A8-4337-A677-3226819C4FD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MS29" authorId="2" shapeId="0" xr:uid="{30F3BD18-1BF0-4769-A28F-F4F771B5A10C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B30" authorId="3" shapeId="0" xr:uid="{C8B26BC0-C3C6-469D-AF4F-F58F7F5AC80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4" shapeId="0" xr:uid="{3ACC060E-2C47-4A39-BF3E-129F82DFA7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5" shapeId="0" xr:uid="{E96390DF-03C0-40E7-BDC2-517911B11DEF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MS40" authorId="2" shapeId="0" xr:uid="{577A47E9-5A5C-45E1-9B88-C13A573DA3D5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A46" authorId="0" shapeId="0" xr:uid="{0B619C5B-DB48-413F-AC4A-F968A28A0C2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6" shapeId="0" xr:uid="{E92CAFD5-9123-4F58-9FCB-CB71B0D2C6F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7" shapeId="0" xr:uid="{C68ACFC0-6EE7-4C73-A31A-5056E36AA8A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AB48" authorId="0" shapeId="0" xr:uid="{634BA2B2-F0CD-4A52-8C70-5D25ABD2F19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Daten aus Ramirez
CO2-based polyol</t>
        </r>
      </text>
    </comment>
    <comment ref="BF48" authorId="5" shapeId="0" xr:uid="{4C38564B-BA7A-4D00-B635-CACB3888CA23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Electricity [Electric power] =  3,42396367626539
RU: electricity, medium voltage [allocatable product] = 0,330430630249562
Electricity from waste incineration [System-dependent] =</t>
        </r>
        <r>
          <rPr>
            <b/>
            <sz val="9"/>
            <color indexed="81"/>
            <rFont val="Segoe UI"/>
            <family val="2"/>
          </rPr>
          <t xml:space="preserve"> + </t>
        </r>
        <r>
          <rPr>
            <sz val="9"/>
            <color indexed="81"/>
            <rFont val="Segoe UI"/>
            <family val="2"/>
          </rPr>
          <t xml:space="preserve">0,122423048084909
</t>
        </r>
        <r>
          <rPr>
            <b/>
            <sz val="9"/>
            <color indexed="81"/>
            <rFont val="Segoe UI"/>
            <family val="2"/>
          </rPr>
          <t>output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MS51" authorId="2" shapeId="0" xr:uid="{7F3410CD-7C7C-42EB-ADFA-8ECC9CC18BDB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0" authorId="8" shapeId="0" xr:uid="{4E90DC70-2196-423A-BA0A-16E861D4A5A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9" shapeId="0" xr:uid="{D6D918A1-6FAA-484B-B890-05A70DFF2C5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10" shapeId="0" xr:uid="{06FE8B9D-DBC8-45C8-9711-1A43A44C353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AA62" authorId="0" shapeId="0" xr:uid="{A89CE849-EF86-4D71-B79C-6D60036890D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Heat at 385K</t>
        </r>
      </text>
    </comment>
    <comment ref="BF62" authorId="5" shapeId="0" xr:uid="{A955A99B-4140-40C8-8B35-6BBCB6E45BC1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RoW: heat, district or industrial, natural gas [allocatable product]
in  MJ = 0,432475383708985
Thermal Energy (credit in) [Thermal energy] = 1,29803547042117  MJ
Thermal energy (MJ) [Thermal energy] 0,160169215603282  MJ
</t>
        </r>
      </text>
    </comment>
    <comment ref="ID62" authorId="5" shapeId="0" xr:uid="{F11BFE33-FD26-4927-9583-5EF13995C10F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CA-QC: heat, district or industrial, natural gas [allocatable product]</t>
        </r>
      </text>
    </comment>
    <comment ref="MS62" authorId="2" shapeId="0" xr:uid="{79717C86-C98B-4CFD-A279-86B27E6836C7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6" authorId="11" shapeId="0" xr:uid="{457EE150-2354-48B3-87F2-859A3227574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2" shapeId="0" xr:uid="{8236A5DA-5465-4962-88AF-A68DE78E933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3" shapeId="0" xr:uid="{44D3DC69-3423-4BCB-9213-31AF1C1C9C3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4" shapeId="0" xr:uid="{DC77CAA0-408B-43B4-897F-981BE100D0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5" shapeId="0" xr:uid="{D3D2A168-849E-4E1F-A18B-CB4CEB2E3B9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6" shapeId="0" xr:uid="{C168E9F6-E915-4D38-B78B-F5B64FDACF8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7" shapeId="0" xr:uid="{8F6F23FE-E43C-443C-B7B0-77944F3BA21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5" shapeId="0" xr:uid="{07C860B4-16C3-4FFB-B550-B19D158234FB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5" shapeId="0" xr:uid="{51E81C8F-52EF-427D-8806-1EE80556F37E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8" shapeId="0" xr:uid="{1E86E03A-C57A-4DF5-9CE1-D8E1DCB650C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25280482-CFF8-4776-948D-307F64D1A75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F112" authorId="5" shapeId="0" xr:uid="{C47FBA7B-3B83-4CA1-8957-5E1E5C1CB37B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 Process steam from waste incineration [Thermal energy] = + 0,369181032012998
output</t>
        </r>
      </text>
    </comment>
    <comment ref="B114" authorId="19" shapeId="0" xr:uid="{7FA6848B-8E72-44A5-8376-B09A89E3F2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20" shapeId="0" xr:uid="{0A21EA92-6613-4736-B823-EBA9B413DD5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" shapeId="0" xr:uid="{566A581D-9EA1-4A3E-B339-098FA36C0BB3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43FB2DA8-635E-4B2C-AE3B-C4E361330CF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Kerstin Brökelmann</author>
    <author>aline</author>
    <author>tc={6E7098B2-4032-4DF0-A7CA-07B29660CEB1}</author>
    <author>Johanna Kleinekorte</author>
  </authors>
  <commentList>
    <comment ref="A22" authorId="0" shapeId="0" xr:uid="{91E17A09-2D2E-462B-B228-D355488D9E95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A32" authorId="1" shapeId="0" xr:uid="{400FF586-43C5-4CD2-8EDD-D0C3CE6AB2A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52" authorId="2" shapeId="0" xr:uid="{6E7098B2-4032-4DF0-A7CA-07B29660CEB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A76" authorId="0" shapeId="0" xr:uid="{282CA6C3-9819-472E-8FFC-A155496ED97A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78" authorId="0" shapeId="0" xr:uid="{4A576FC7-60F8-4365-8F0C-1E463F0DD2C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A86" authorId="1" shapeId="0" xr:uid="{47933266-35C8-4A18-8E05-A96B1B00635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A119" authorId="3" shapeId="0" xr:uid="{E0DBB454-C944-4F7B-BE7D-87EFA61AEAC7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tc={A5F82DCD-303E-4171-A52E-B35B73DCB488}</author>
    <author>tc={E131FB87-86DE-471D-BDE0-5B48B823D215}</author>
    <author>tc={5EC9B12D-1DA0-435D-997B-733719359120}</author>
    <author>Kerstin Brökelmann</author>
    <author>tc={6B9129AE-A9A7-45DB-A408-82CA6D107136}</author>
    <author>tc={07E52734-C003-4BB5-A696-1735ECB67AE2}</author>
    <author>tc={9536E8C6-980B-48B1-A393-BF3426E483D5}</author>
    <author>tc={30ED47BD-B5DA-4468-B978-D52E7B10990A}</author>
    <author>tc={12ACFBB5-AD5F-4526-9FB1-538F22DA4259}</author>
    <author>tc={BA3177E5-346E-49E2-A09C-EAA2D6F9E424}</author>
    <author>tc={C6B8F729-DE03-4F5D-9185-F48E2B81C367}</author>
    <author>tc={4F499A80-C25B-4DB9-ABB2-E1EF582FA6D5}</author>
    <author>tc={6088897D-7A16-40B8-A722-6BCFFF1FA4FD}</author>
    <author>tc={239AB2E1-F4DF-4680-B50B-753956D20F59}</author>
    <author>tc={05551823-CBD9-46F1-A297-C7C43A7FD39F}</author>
    <author>tc={7C51BB26-DE3C-4858-8708-D49B384D8CEB}</author>
    <author>tc={E1850947-7BCA-47E9-90B5-8351FBA952D1}</author>
    <author>tc={DCEED83C-F514-4688-94E0-FE79020B5C6D}</author>
    <author>tc={D7ABBD00-5B54-4F7A-BAE2-12FBE3D66ED9}</author>
    <author>Johanna Kleinekorte</author>
    <author>tc={1B359682-41B8-4EB8-964E-80679B9EAED2}</author>
  </authors>
  <commentList>
    <comment ref="R3" authorId="0" shapeId="0" xr:uid="{3E350B2F-F14C-49E0-B234-E2F9B0D0C5E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06A18C4B-4EF7-48DC-AA52-C2DFBD355AD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5220219E-CBC5-4237-BB2D-DBC98657D9A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0499CF3D-5775-4E95-9C04-C5A842A677BE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4BE5D391-5D09-48B2-AC6E-EB6459EFCC2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45AB1C31-F87C-4C66-9947-D23D9117C8B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5EDCBD63-2B76-4CAB-9478-B192F1048F6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A3BCA7B0-0F48-4939-B6DB-014A1CB42DC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3520A4DE-B694-4D34-9E11-E54E0414CB7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2EF71FFD-B062-44DC-80F2-D38D4BB42D3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EEE378ED-3513-4579-8115-66761019572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A5F82DCD-303E-4171-A52E-B35B73DCB48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B30" authorId="2" shapeId="0" xr:uid="{E131FB87-86DE-471D-BDE0-5B48B823D21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3" shapeId="0" xr:uid="{5EC9B12D-1DA0-435D-997B-73371935912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4" shapeId="0" xr:uid="{BB042A13-F76D-4883-9488-00632BE1D7FA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A46" authorId="0" shapeId="0" xr:uid="{5792F55B-E7EF-43AB-AE94-C4D7CFA9121D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5" shapeId="0" xr:uid="{6B9129AE-A9A7-45DB-A408-82CA6D10713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6" shapeId="0" xr:uid="{07E52734-C003-4BB5-A696-1735ECB67AE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B60" authorId="7" shapeId="0" xr:uid="{9536E8C6-980B-48B1-A393-BF3426E483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8" shapeId="0" xr:uid="{30ED47BD-B5DA-4468-B978-D52E7B10990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9" shapeId="0" xr:uid="{12ACFBB5-AD5F-4526-9FB1-538F22DA425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B66" authorId="10" shapeId="0" xr:uid="{BA3177E5-346E-49E2-A09C-EAA2D6F9E42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1" shapeId="0" xr:uid="{C6B8F729-DE03-4F5D-9185-F48E2B81C36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2" shapeId="0" xr:uid="{4F499A80-C25B-4DB9-ABB2-E1EF582FA6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3" shapeId="0" xr:uid="{6088897D-7A16-40B8-A722-6BCFFF1FA4F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4" shapeId="0" xr:uid="{239AB2E1-F4DF-4680-B50B-753956D20F5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5" shapeId="0" xr:uid="{05551823-CBD9-46F1-A297-C7C43A7FD39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6" shapeId="0" xr:uid="{7C51BB26-DE3C-4858-8708-D49B384D8CE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4" shapeId="0" xr:uid="{08E32E52-BB2E-46FF-B564-C6C55E249E51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4" shapeId="0" xr:uid="{BE674EB6-3AC2-4BE7-A625-B39A9E0D447B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7" shapeId="0" xr:uid="{E1850947-7BCA-47E9-90B5-8351FBA952D1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446C48E5-6AAB-4FB1-81F2-7BF4919336C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114" authorId="18" shapeId="0" xr:uid="{DCEED83C-F514-4688-94E0-FE79020B5C6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19" shapeId="0" xr:uid="{D7ABBD00-5B54-4F7A-BAE2-12FBE3D66ED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0" shapeId="0" xr:uid="{F25052C0-7026-4359-A943-E43096A3E151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1B359682-41B8-4EB8-964E-80679B9EAED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tc={32DBAE65-075F-40FF-AFC6-99CF6FC7279C}</author>
    <author>Johanna Kleinekorte</author>
    <author>tc={F045E149-ED92-4C46-8961-D885EACCB910}</author>
    <author>tc={DEEDB53D-D698-4C17-AA31-A21D2681E789}</author>
    <author>Kerstin Brökelmann</author>
    <author>tc={DFB00806-AA0B-4148-A5FA-F00772275A74}</author>
    <author>tc={FDE02AF7-0FA9-4AE5-8D30-22F6080C5668}</author>
    <author>tc={FE793DF9-154D-4609-B6B4-D9C2A0A525AA}</author>
    <author>tc={0E0D338B-D260-4D6A-B4D9-FB83882A844F}</author>
    <author>tc={2802051F-4F75-4D3E-AEA8-266AA96F9C1A}</author>
    <author>tc={A6E232CF-AFB6-48DB-B30E-36997ADC8FDB}</author>
    <author>tc={C7CB9DB4-A38C-4AFE-B3F9-C3F1B91637B0}</author>
    <author>tc={AEEE95A5-63B9-4B41-AAB7-A6E2B7DEF46F}</author>
    <author>tc={CD4A0D7B-E587-4BCD-B30F-5BF1E726F4EA}</author>
    <author>tc={01D04EC9-B335-4BC1-9D15-1B460A492CEE}</author>
    <author>tc={326D9AF3-1891-4D2D-A7EA-9E5B08F60472}</author>
    <author>tc={51CD00C7-3FEA-4D89-8FE4-81E856B9B792}</author>
    <author>tc={4CB5AC0C-6AEF-4CBA-8553-029B76D3E96A}</author>
    <author>tc={153FC6E4-DB31-401A-B0B7-56439C36F9AA}</author>
    <author>tc={565B90DB-A013-46C6-895E-8DB6B1AB489A}</author>
    <author>tc={75400DE7-88CB-4C45-956A-6538B3A34874}</author>
  </authors>
  <commentList>
    <comment ref="R3" authorId="0" shapeId="0" xr:uid="{7E11FDA0-32B8-4E33-8E40-93A9B564E5B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D2605CDD-A01A-4C72-8936-90E645DBBC4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C2EE60B9-0CE8-4996-BC0A-713C9332BBA6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D627E6EB-DE4B-4344-94A3-EE62B73B782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042AEA16-FC0F-468C-994A-93CBB4BA7DA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9B43874E-757C-4277-867A-03251D5BB89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99010F7D-51BE-4719-A296-FBF6502782E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3EF9EF89-F207-4583-9175-C48591C8D1F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FECC15A1-83DA-4C4E-A00F-7BB5EA090F97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4AF0BA95-DFB0-4BB5-BB88-6FD0E4C689A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08909BB8-891E-4570-ADB2-7AC49915E81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32DBAE65-075F-40FF-AFC6-99CF6FC7279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MS29" authorId="2" shapeId="0" xr:uid="{311C5D2C-0649-40C3-B123-A06CC09E5508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B30" authorId="3" shapeId="0" xr:uid="{F045E149-ED92-4C46-8961-D885EACCB91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4" shapeId="0" xr:uid="{DEEDB53D-D698-4C17-AA31-A21D2681E78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5" shapeId="0" xr:uid="{52EFE722-C5AD-42CB-BF6F-7D45D6613232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MS40" authorId="2" shapeId="0" xr:uid="{D1633BAE-BA8E-49FC-8DEE-07D4F9F55F9A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A46" authorId="0" shapeId="0" xr:uid="{C2AF65FE-8511-48A9-A3C0-55DE63DFFB7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6" shapeId="0" xr:uid="{DFB00806-AA0B-4148-A5FA-F00772275A7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7" shapeId="0" xr:uid="{FDE02AF7-0FA9-4AE5-8D30-22F6080C566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AB48" authorId="0" shapeId="0" xr:uid="{266682B3-EA18-4E53-A1CF-0686F823FC8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Daten aus Ramirez
CO2-based polyol</t>
        </r>
      </text>
    </comment>
    <comment ref="BF48" authorId="5" shapeId="0" xr:uid="{A9B22444-3FC0-42DE-8E7C-D2569447A55C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Electricity [Electric power] =  3,42396367626539
RU: electricity, medium voltage [allocatable product] = 0,330430630249562
Electricity from waste incineration [System-dependent] =</t>
        </r>
        <r>
          <rPr>
            <b/>
            <sz val="9"/>
            <color indexed="81"/>
            <rFont val="Segoe UI"/>
            <family val="2"/>
          </rPr>
          <t xml:space="preserve"> + </t>
        </r>
        <r>
          <rPr>
            <sz val="9"/>
            <color indexed="81"/>
            <rFont val="Segoe UI"/>
            <family val="2"/>
          </rPr>
          <t xml:space="preserve">0,122423048084909
</t>
        </r>
        <r>
          <rPr>
            <b/>
            <sz val="9"/>
            <color indexed="81"/>
            <rFont val="Segoe UI"/>
            <family val="2"/>
          </rPr>
          <t>output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MS51" authorId="2" shapeId="0" xr:uid="{4D2B4C68-EDD7-46AA-B5CA-8A34E0CE1487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0" authorId="8" shapeId="0" xr:uid="{FE793DF9-154D-4609-B6B4-D9C2A0A525A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9" shapeId="0" xr:uid="{0E0D338B-D260-4D6A-B4D9-FB83882A844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10" shapeId="0" xr:uid="{2802051F-4F75-4D3E-AEA8-266AA96F9C1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AA62" authorId="0" shapeId="0" xr:uid="{E0AF9019-1D4D-4B74-9674-D08546CBEC3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Heat at 385K</t>
        </r>
      </text>
    </comment>
    <comment ref="BF62" authorId="5" shapeId="0" xr:uid="{5B74F8A5-C6CC-40C7-8677-C3F769AFE9C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RoW: heat, district or industrial, natural gas [allocatable product]
in  MJ = 0,432475383708985
Thermal Energy (credit in) [Thermal energy] = 1,29803547042117  MJ
Thermal energy (MJ) [Thermal energy] 0,160169215603282  MJ
</t>
        </r>
      </text>
    </comment>
    <comment ref="ID62" authorId="5" shapeId="0" xr:uid="{873958B1-AE01-4F8A-957C-476DC26A00FD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CA-QC: heat, district or industrial, natural gas [allocatable product]</t>
        </r>
      </text>
    </comment>
    <comment ref="MS62" authorId="2" shapeId="0" xr:uid="{A0CD8711-6B2F-4E51-A98E-DE462A204D46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6" authorId="11" shapeId="0" xr:uid="{A6E232CF-AFB6-48DB-B30E-36997ADC8FD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2" shapeId="0" xr:uid="{C7CB9DB4-A38C-4AFE-B3F9-C3F1B91637B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3" shapeId="0" xr:uid="{AEEE95A5-63B9-4B41-AAB7-A6E2B7DEF46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4" shapeId="0" xr:uid="{CD4A0D7B-E587-4BCD-B30F-5BF1E726F4E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5" shapeId="0" xr:uid="{01D04EC9-B335-4BC1-9D15-1B460A492CE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6" shapeId="0" xr:uid="{326D9AF3-1891-4D2D-A7EA-9E5B08F6047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7" shapeId="0" xr:uid="{51CD00C7-3FEA-4D89-8FE4-81E856B9B79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5" shapeId="0" xr:uid="{9A967337-EE6A-4C09-8FBD-EE9B1009A1D6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5" shapeId="0" xr:uid="{9DEE2136-52C1-42C8-A8E5-3B88AD64237A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8" shapeId="0" xr:uid="{4CB5AC0C-6AEF-4CBA-8553-029B76D3E96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F8FBA497-A8CF-49D5-B3C0-9CD9D2CD514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F112" authorId="5" shapeId="0" xr:uid="{348FA4F6-4E60-449D-BE73-4E5F7C83F60B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 Process steam from waste incineration [Thermal energy] = + 0,369181032012998
output</t>
        </r>
      </text>
    </comment>
    <comment ref="B114" authorId="19" shapeId="0" xr:uid="{153FC6E4-DB31-401A-B0B7-56439C36F9A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20" shapeId="0" xr:uid="{565B90DB-A013-46C6-895E-8DB6B1AB489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" shapeId="0" xr:uid="{572DFC3C-8ECC-48AB-85C6-4D5990D956C1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75400DE7-88CB-4C45-956A-6538B3A3487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tc={E48F5394-5C99-4BBC-BA26-504A26FC0F3F}</author>
    <author>tc={A69BED97-C675-46AD-AB7E-412D79F54B20}</author>
    <author>tc={FA0AC9DD-4D3B-4CD7-833C-502A072A5AA2}</author>
    <author>Kerstin Brökelmann</author>
    <author>tc={C09CD929-1AF6-40A4-A789-297C652BDDA9}</author>
    <author>tc={07ACCBFC-412B-4572-A356-7B815BB74E1C}</author>
    <author>tc={98586C75-7295-4907-B138-264A238EB07E}</author>
    <author>tc={CACDBDE9-E005-4EA5-A871-E30422769DCA}</author>
    <author>tc={BA11EF08-2DD5-4239-A1B5-2FA4DD68B447}</author>
    <author>tc={CBBDB993-8E6A-4192-9F12-5652C2D38EAF}</author>
    <author>tc={9E33E6F0-CD62-4E30-BA37-AE43A488DA38}</author>
    <author>tc={7B65457E-898B-422F-A141-900B984A43E6}</author>
    <author>tc={1EFD6FE7-5124-41EF-919D-B16E7663E81F}</author>
    <author>tc={D210C35B-0E33-485D-8E34-20D6FDB05D8A}</author>
    <author>tc={E149CB58-B8FF-47AD-99D0-D089B8AC59B9}</author>
    <author>tc={B281AA65-9800-4F08-8ABD-C5E2AF294638}</author>
    <author>tc={913534D2-D217-4655-A224-CA886590430E}</author>
    <author>tc={98A354AC-DF2C-4C05-ABE1-A605C07FEA4B}</author>
    <author>tc={1C3FB508-C539-43AD-B596-6D4F2A6AD48F}</author>
    <author>Johanna Kleinekorte</author>
    <author>tc={77EB22A4-497F-4EDA-BDF1-C7D9CC526FAE}</author>
  </authors>
  <commentList>
    <comment ref="R3" authorId="0" shapeId="0" xr:uid="{41AD6535-FCDE-4233-A4D8-25A5586CC67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E3AC7A96-7892-4CA9-B777-8473EB513DE3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77DC52E7-600C-4368-8AEF-51A15750D5E7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EBEE1DAB-C6FA-46E7-9327-35B42DF78D8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EB458785-3A34-4B59-B958-87C95CB6917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08D76989-86BC-4613-8003-6AE80BAAC24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76DC8C36-4D7F-499E-B607-D94D976AC5A3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2008B5EF-FC88-4311-BB0A-07A9D7DBED2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7FE28415-5309-4981-BF90-B47BBDA2CDB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292EFDB9-FD64-45D7-9E96-824884B4422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07320BD7-B62F-4AD6-8BC8-25DBFF738F7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E48F5394-5C99-4BBC-BA26-504A26FC0F3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B30" authorId="2" shapeId="0" xr:uid="{A69BED97-C675-46AD-AB7E-412D79F54B2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3" shapeId="0" xr:uid="{FA0AC9DD-4D3B-4CD7-833C-502A072A5AA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4" shapeId="0" xr:uid="{E511B859-C064-4592-8830-9EE872A0C96C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A46" authorId="0" shapeId="0" xr:uid="{34B9D69B-6362-41C5-891D-ADE33D404C51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5" shapeId="0" xr:uid="{C09CD929-1AF6-40A4-A789-297C652BDDA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6" shapeId="0" xr:uid="{07ACCBFC-412B-4572-A356-7B815BB74E1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B60" authorId="7" shapeId="0" xr:uid="{98586C75-7295-4907-B138-264A238EB07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8" shapeId="0" xr:uid="{CACDBDE9-E005-4EA5-A871-E30422769D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9" shapeId="0" xr:uid="{BA11EF08-2DD5-4239-A1B5-2FA4DD68B44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B66" authorId="10" shapeId="0" xr:uid="{CBBDB993-8E6A-4192-9F12-5652C2D38EA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1" shapeId="0" xr:uid="{9E33E6F0-CD62-4E30-BA37-AE43A488DA3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2" shapeId="0" xr:uid="{7B65457E-898B-422F-A141-900B984A43E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3" shapeId="0" xr:uid="{1EFD6FE7-5124-41EF-919D-B16E7663E81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4" shapeId="0" xr:uid="{D210C35B-0E33-485D-8E34-20D6FDB05D8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5" shapeId="0" xr:uid="{E149CB58-B8FF-47AD-99D0-D089B8AC59B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6" shapeId="0" xr:uid="{B281AA65-9800-4F08-8ABD-C5E2AF29463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4" shapeId="0" xr:uid="{19993D91-134B-46B8-8C66-2B9303E1C221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4" shapeId="0" xr:uid="{665A88BD-1DA5-4A11-8985-62E24DF05FC7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7" shapeId="0" xr:uid="{913534D2-D217-4655-A224-CA886590430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43057991-2707-4AA7-9277-A1028962051E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114" authorId="18" shapeId="0" xr:uid="{98A354AC-DF2C-4C05-ABE1-A605C07FEA4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19" shapeId="0" xr:uid="{1C3FB508-C539-43AD-B596-6D4F2A6AD48F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0" shapeId="0" xr:uid="{87668272-D891-4A9F-B846-B722A65A3882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77EB22A4-497F-4EDA-BDF1-C7D9CC526FA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tc={21664ECB-6C13-4692-B1FC-3590E24BA450}</author>
    <author>Johanna Kleinekorte</author>
    <author>tc={1CED8CC4-545A-4B57-A21C-14C5B6D7335E}</author>
    <author>tc={04D7D21D-9644-4554-8093-9C34732493F3}</author>
    <author>Kerstin Brökelmann</author>
    <author>tc={FBBB1C79-E9ED-4020-9663-286801E4FE0C}</author>
    <author>tc={A775E0E8-7D0B-4C89-97E2-4EC90FD4C2B9}</author>
    <author>tc={EE855862-00DD-4221-8B0E-3D418C7F7248}</author>
    <author>tc={5C70414A-BB75-478A-B028-00F60305BB30}</author>
    <author>tc={98FD0F6F-D7DD-4A06-B320-128B23174EA7}</author>
    <author>tc={93481295-98FA-411E-9986-F872DD230E02}</author>
    <author>tc={5768060E-4ABA-4769-8C68-84596623964D}</author>
    <author>tc={F4563363-28A9-484A-BB01-8F974FCC450D}</author>
    <author>tc={2848342D-E29A-47E8-8581-CD420E20B6F6}</author>
    <author>tc={88E31E47-9EED-477F-9614-6260C016FA3C}</author>
    <author>tc={7CFF7B94-4D17-4503-AFCF-2E810A2423CA}</author>
    <author>tc={EB5E3AC4-B977-4D49-9A51-52D14ED37A20}</author>
    <author>tc={6BAA6297-E045-4067-9016-0F4FBE943C40}</author>
    <author>tc={0CC7BF5E-355B-452F-9C99-93E613874723}</author>
    <author>tc={8A9D263B-8C20-4642-829A-98675448342D}</author>
    <author>tc={9226FA1E-FCDA-4CB3-9FE0-E46C98AC72A0}</author>
  </authors>
  <commentList>
    <comment ref="R3" authorId="0" shapeId="0" xr:uid="{401EBCF3-BA06-4D5E-B5B4-D1C98A9726D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932E9050-9405-4BE7-BB18-914098638DBD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CEEEB271-D807-4F9F-A0E9-EBE777D2D57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C29F0110-23AE-483F-A3A9-73CD51D87658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3CEA112E-7583-41A9-A66D-ECC4E757D22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BADB3498-3C04-4B99-9D20-B6F0BCFCB67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5EEF41F8-7C00-4284-9277-D1C992F7FB0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60113072-DDDF-436E-AA5B-7ECD13D773D6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D3330AEA-6448-44E7-8775-8170D8541386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65E675B1-F4AA-4420-BBE4-365C644BD9B7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07C75BE4-57E5-4B1A-BE8A-C1BB7585984E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21664ECB-6C13-4692-B1FC-3590E24BA45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MS29" authorId="2" shapeId="0" xr:uid="{A5C7619F-9D92-45D7-8EFB-0362DC84E43F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B30" authorId="3" shapeId="0" xr:uid="{1CED8CC4-545A-4B57-A21C-14C5B6D7335E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4" shapeId="0" xr:uid="{04D7D21D-9644-4554-8093-9C34732493F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5" shapeId="0" xr:uid="{F08945F9-EBF7-4477-977C-2F03E7DED62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MS40" authorId="2" shapeId="0" xr:uid="{94D788F8-D64A-4826-A960-B89FDF2D5B13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A46" authorId="0" shapeId="0" xr:uid="{8A9FADB8-B5B0-4EE5-A41F-A6264C04F72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6" shapeId="0" xr:uid="{FBBB1C79-E9ED-4020-9663-286801E4FE0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7" shapeId="0" xr:uid="{A775E0E8-7D0B-4C89-97E2-4EC90FD4C2B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AB48" authorId="0" shapeId="0" xr:uid="{1BD02093-31F1-49AC-95F8-949C8B159AE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Daten aus Ramirez
CO2-based polyol</t>
        </r>
      </text>
    </comment>
    <comment ref="BF48" authorId="5" shapeId="0" xr:uid="{EAD27F2E-D522-47CA-AE65-3C7F7EE4F078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Electricity [Electric power] =  3,42396367626539
RU: electricity, medium voltage [allocatable product] = 0,330430630249562
Electricity from waste incineration [System-dependent] =</t>
        </r>
        <r>
          <rPr>
            <b/>
            <sz val="9"/>
            <color indexed="81"/>
            <rFont val="Segoe UI"/>
            <family val="2"/>
          </rPr>
          <t xml:space="preserve"> + </t>
        </r>
        <r>
          <rPr>
            <sz val="9"/>
            <color indexed="81"/>
            <rFont val="Segoe UI"/>
            <family val="2"/>
          </rPr>
          <t xml:space="preserve">0,122423048084909
</t>
        </r>
        <r>
          <rPr>
            <b/>
            <sz val="9"/>
            <color indexed="81"/>
            <rFont val="Segoe UI"/>
            <family val="2"/>
          </rPr>
          <t>output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MS51" authorId="2" shapeId="0" xr:uid="{7D4AFA3E-E7B9-49A9-986D-0DCFCDB018AF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0" authorId="8" shapeId="0" xr:uid="{EE855862-00DD-4221-8B0E-3D418C7F724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9" shapeId="0" xr:uid="{5C70414A-BB75-478A-B028-00F60305BB3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10" shapeId="0" xr:uid="{98FD0F6F-D7DD-4A06-B320-128B23174EA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AA62" authorId="0" shapeId="0" xr:uid="{57C85B43-3F28-4B39-BDBA-962944A9122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Heat at 385K</t>
        </r>
      </text>
    </comment>
    <comment ref="BF62" authorId="5" shapeId="0" xr:uid="{B2000FD0-A03D-47DE-A4A1-5CDBBDFFC5E9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RoW: heat, district or industrial, natural gas [allocatable product]
in  MJ = 0,432475383708985
Thermal Energy (credit in) [Thermal energy] = 1,29803547042117  MJ
Thermal energy (MJ) [Thermal energy] 0,160169215603282  MJ
</t>
        </r>
      </text>
    </comment>
    <comment ref="ID62" authorId="5" shapeId="0" xr:uid="{3206256F-11C8-44CE-8EEC-96C3FB517A02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CA-QC: heat, district or industrial, natural gas [allocatable product]</t>
        </r>
      </text>
    </comment>
    <comment ref="MS62" authorId="2" shapeId="0" xr:uid="{8D3FCD9E-4D92-4B37-B8E0-B735654584DD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6" authorId="11" shapeId="0" xr:uid="{93481295-98FA-411E-9986-F872DD230E0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2" shapeId="0" xr:uid="{5768060E-4ABA-4769-8C68-84596623964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3" shapeId="0" xr:uid="{F4563363-28A9-484A-BB01-8F974FCC450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4" shapeId="0" xr:uid="{2848342D-E29A-47E8-8581-CD420E20B6F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5" shapeId="0" xr:uid="{88E31E47-9EED-477F-9614-6260C016FA3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6" shapeId="0" xr:uid="{7CFF7B94-4D17-4503-AFCF-2E810A2423CA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7" shapeId="0" xr:uid="{EB5E3AC4-B977-4D49-9A51-52D14ED37A2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5" shapeId="0" xr:uid="{589A83C8-5CEC-4A13-808A-93503D160655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5" shapeId="0" xr:uid="{8BA5E13E-BEBE-40D6-9762-9FAB28DB6706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8" shapeId="0" xr:uid="{6BAA6297-E045-4067-9016-0F4FBE943C4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7A83E861-4AC9-49E7-8DB2-C797203D674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F112" authorId="5" shapeId="0" xr:uid="{35F92A14-2514-4F5D-92D9-1CFEAAEF0A23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 Process steam from waste incineration [Thermal energy] = + 0,369181032012998
output</t>
        </r>
      </text>
    </comment>
    <comment ref="B114" authorId="19" shapeId="0" xr:uid="{0CC7BF5E-355B-452F-9C99-93E613874723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20" shapeId="0" xr:uid="{8A9D263B-8C20-4642-829A-98675448342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" shapeId="0" xr:uid="{9EA69BCB-6E8E-4AE2-86B0-AB052B0F3E84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9226FA1E-FCDA-4CB3-9FE0-E46C98AC72A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  <author>tc={D9B1B2E4-AF14-45A6-BE1A-46FE6935406C}</author>
    <author>Johanna Kleinekorte</author>
    <author>tc={323E836E-510A-4ED3-A151-489C25459777}</author>
    <author>tc={D4EB7FD5-6609-486C-97A0-255103341BDC}</author>
    <author>Kerstin Brökelmann</author>
    <author>tc={B018CB7B-9BC3-42DE-B129-42A94CC3BC00}</author>
    <author>tc={3784DD52-E71F-407D-9BD7-698D04B177DB}</author>
    <author>tc={45420378-C4A8-4C9D-81DA-93E863A23FD8}</author>
    <author>tc={C9412514-6E96-45DC-93C8-111FA16D59B2}</author>
    <author>tc={6598D8C0-8552-4835-804F-8F81EE846694}</author>
    <author>tc={5C9CF957-F0D9-4EFC-8DCB-4FFAF35FDCFC}</author>
    <author>tc={24DF31D7-32BC-44F7-BCA1-B31572F5254B}</author>
    <author>tc={9CAAB213-C199-49C1-AC4C-1FA3E5D930E5}</author>
    <author>tc={0C47B56C-AC80-44C6-B369-0844A25A7129}</author>
    <author>tc={6F4E1E03-5FCC-4ECF-816B-D15613012878}</author>
    <author>tc={9251BE53-6206-4C94-9F44-AD6F68825FD5}</author>
    <author>tc={C9C13227-2D4D-4C36-8351-74000E596886}</author>
    <author>tc={B9EA60DB-B9DC-4BD4-A5A5-ABE9895C6659}</author>
    <author>tc={5886B96E-45BF-4F4A-B95C-6138AC1E13E6}</author>
    <author>tc={A7C869CB-1366-4AAD-AB32-C45CA571E3DD}</author>
    <author>tc={D826F777-17E9-4C03-AECD-FA0E6C54B8D0}</author>
  </authors>
  <commentList>
    <comment ref="R3" authorId="0" shapeId="0" xr:uid="{E0F4DA6F-86C7-4751-B26D-FC291304EAE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Y3" authorId="0" shapeId="0" xr:uid="{0E91985F-5C5C-49FE-9426-07DEB7D54A1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H4" authorId="0" shapeId="0" xr:uid="{38931759-E210-4CF5-973A-D85F090A6F8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I4" authorId="0" shapeId="0" xr:uid="{9613BAC9-F1CE-471D-992A-E586F832BBDD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R4" authorId="0" shapeId="0" xr:uid="{DBC9FF71-D42A-469D-968C-7E63AFFA6CF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AA4" authorId="0" shapeId="0" xr:uid="{9A18C523-2362-40A4-A8C3-5EDD9DDA799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AC4" authorId="0" shapeId="0" xr:uid="{5FA8927B-6D97-4806-9ED0-44027647FD1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GC4" authorId="0" shapeId="0" xr:uid="{7B0A736B-B6FB-4D44-9CF1-4DE2307C7D0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X4" authorId="0" shapeId="0" xr:uid="{3FC551FF-812D-4394-ABB5-116C6D79342C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Y4" authorId="0" shapeId="0" xr:uid="{832A6595-235C-4B34-8CF1-B027E32FE5C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HZ4" authorId="0" shapeId="0" xr:uid="{6A56FA8F-DB72-430F-813C-732526AACE13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KX4" authorId="1" shapeId="0" xr:uid="{D9B1B2E4-AF14-45A6-BE1A-46FE6935406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Woher kommen die Daten?</t>
      </text>
    </comment>
    <comment ref="MS29" authorId="2" shapeId="0" xr:uid="{A097F37A-6E14-44F1-B48B-B9E5A0D05457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B30" authorId="3" shapeId="0" xr:uid="{323E836E-510A-4ED3-A151-489C2545977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132000000000</t>
      </text>
    </comment>
    <comment ref="B31" authorId="4" shapeId="0" xr:uid="{D4EB7FD5-6609-486C-97A0-255103341BD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12000000000</t>
      </text>
    </comment>
    <comment ref="A36" authorId="5" shapeId="0" xr:uid="{98844388-183E-40DE-8002-E47309F93D1D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MS40" authorId="2" shapeId="0" xr:uid="{36C4B229-EBE1-47A0-BDD4-ACE495DA44DD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162.32 MW pro 1202.6 t/day
-&gt; 162.32 MW entspricht 162.32*60*60*24 MJ/day
-&gt; durch 1202.6*10^3 pro kg</t>
        </r>
      </text>
    </comment>
    <comment ref="A46" authorId="0" shapeId="0" xr:uid="{F4DEEB7A-E11F-46DC-BA67-BDB8E52C4F5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B46" authorId="6" shapeId="0" xr:uid="{B018CB7B-9BC3-42DE-B129-42A94CC3BC0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20000000000</t>
      </text>
    </comment>
    <comment ref="B48" authorId="7" shapeId="0" xr:uid="{3784DD52-E71F-407D-9BD7-698D04B177D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2298568545000</t>
      </text>
    </comment>
    <comment ref="AB48" authorId="0" shapeId="0" xr:uid="{308554BB-13DC-4F14-8CA5-FCC67C58CAE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Daten aus Ramirez
CO2-based polyol</t>
        </r>
      </text>
    </comment>
    <comment ref="BF48" authorId="5" shapeId="0" xr:uid="{99D04784-3065-402A-B4ED-F1B0DE8F08B9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Electricity [Electric power] =  3,42396367626539
RU: electricity, medium voltage [allocatable product] = 0,330430630249562
Electricity from waste incineration [System-dependent] =</t>
        </r>
        <r>
          <rPr>
            <b/>
            <sz val="9"/>
            <color indexed="81"/>
            <rFont val="Segoe UI"/>
            <family val="2"/>
          </rPr>
          <t xml:space="preserve"> + </t>
        </r>
        <r>
          <rPr>
            <sz val="9"/>
            <color indexed="81"/>
            <rFont val="Segoe UI"/>
            <family val="2"/>
          </rPr>
          <t xml:space="preserve">0,122423048084909
</t>
        </r>
        <r>
          <rPr>
            <b/>
            <sz val="9"/>
            <color indexed="81"/>
            <rFont val="Segoe UI"/>
            <family val="2"/>
          </rPr>
          <t>output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MS51" authorId="2" shapeId="0" xr:uid="{F7FF5604-9487-460D-9E7F-0A24E57FE134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0" authorId="8" shapeId="0" xr:uid="{45420378-C4A8-4C9D-81DA-93E863A23FD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1" authorId="9" shapeId="0" xr:uid="{C9412514-6E96-45DC-93C8-111FA16D59B2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62" authorId="10" shapeId="0" xr:uid="{6598D8C0-8552-4835-804F-8F81EE846694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894991475000</t>
      </text>
    </comment>
    <comment ref="AA62" authorId="0" shapeId="0" xr:uid="{A367445C-4DBA-4964-B291-B171E5581143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Heat at 385K</t>
        </r>
      </text>
    </comment>
    <comment ref="BF62" authorId="5" shapeId="0" xr:uid="{A3F1CCDE-46CE-4ABB-BD73-FF9819E44054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RoW: heat, district or industrial, natural gas [allocatable product]
in  MJ = 0,432475383708985
Thermal Energy (credit in) [Thermal energy] = 1,29803547042117  MJ
Thermal energy (MJ) [Thermal energy] 0,160169215603282  MJ
</t>
        </r>
      </text>
    </comment>
    <comment ref="ID62" authorId="5" shapeId="0" xr:uid="{9B3A1904-47F6-4B7F-9CAB-C67008B8AA4D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CA-QC: heat, district or industrial, natural gas [allocatable product]</t>
        </r>
      </text>
    </comment>
    <comment ref="MS62" authorId="2" shapeId="0" xr:uid="{BDFBEA7C-CF9F-46C4-B192-C308881CBA50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Umrechnung: 103.54 MW pro 1202.6 t/day
-&gt; 103.54 MW entspricht 103.54*60*60*24 MJ/day
-&gt; durch 1202.6*10^3 pro kg</t>
        </r>
      </text>
    </comment>
    <comment ref="B66" authorId="11" shapeId="0" xr:uid="{5C9CF957-F0D9-4EFC-8DCB-4FFAF35FDCFC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1100000000</t>
      </text>
    </comment>
    <comment ref="B71" authorId="12" shapeId="0" xr:uid="{24DF31D7-32BC-44F7-BCA1-B31572F5254B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59814000000</t>
      </text>
    </comment>
    <comment ref="B73" authorId="13" shapeId="0" xr:uid="{9CAAB213-C199-49C1-AC4C-1FA3E5D930E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1326925000000</t>
      </text>
    </comment>
    <comment ref="B74" authorId="14" shapeId="0" xr:uid="{0C47B56C-AC80-44C6-B369-0844A25A712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689000000000</t>
      </text>
    </comment>
    <comment ref="B78" authorId="15" shapeId="0" xr:uid="{6F4E1E03-5FCC-4ECF-816B-D15613012878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33000000000</t>
      </text>
    </comment>
    <comment ref="B81" authorId="16" shapeId="0" xr:uid="{9251BE53-6206-4C94-9F44-AD6F68825FD5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281030000000</t>
      </text>
    </comment>
    <comment ref="B86" authorId="17" shapeId="0" xr:uid="{C9C13227-2D4D-4C36-8351-74000E59688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138230000000</t>
      </text>
    </comment>
    <comment ref="A90" authorId="5" shapeId="0" xr:uid="{32DBEAF9-FB39-4ED7-81D9-C9638C6DEDDC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92" authorId="5" shapeId="0" xr:uid="{B1B52CED-653C-406A-8FBF-0ABB4AF5476C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B92" authorId="18" shapeId="0" xr:uid="{B9EA60DB-B9DC-4BD4-A5A5-ABE9895C6659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610000000</t>
      </text>
    </comment>
    <comment ref="A100" authorId="0" shapeId="0" xr:uid="{4CD6B383-2D7B-4D36-916A-8B033A8BD1C4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BF112" authorId="5" shapeId="0" xr:uid="{9E5FECBA-A1B1-4F6F-AD13-0E0648F9B147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 Process steam from waste incineration [Thermal energy] = + 0,369181032012998
output</t>
        </r>
      </text>
    </comment>
    <comment ref="B114" authorId="19" shapeId="0" xr:uid="{5886B96E-45BF-4F4A-B95C-6138AC1E13E6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340194277.5</t>
      </text>
    </comment>
    <comment ref="B115" authorId="20" shapeId="0" xr:uid="{A7C869CB-1366-4AAD-AB32-C45CA571E3DD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eigentlicher Wert: 266200000000</t>
      </text>
    </comment>
    <comment ref="A133" authorId="2" shapeId="0" xr:uid="{6D831EBC-25F9-499A-9163-77519C44FD97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  <comment ref="FM139" authorId="21" shapeId="0" xr:uid="{D826F777-17E9-4C03-AECD-FA0E6C54B8D0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Berechnung in Excel "Background data"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</authors>
  <commentList>
    <comment ref="A62" authorId="0" shapeId="0" xr:uid="{9B17AD4D-CFF0-4EF5-883A-128C483D46FA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Kerstin Brökelmann</author>
    <author>aline</author>
    <author>Johanna Kleinekorte</author>
  </authors>
  <commentList>
    <comment ref="A23" authorId="0" shapeId="0" xr:uid="{E063854B-AC0D-40C3-821F-96B2794E96CC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noch keine Spalte hierzu</t>
        </r>
      </text>
    </comment>
    <comment ref="A33" authorId="1" shapeId="0" xr:uid="{914F2CF2-82D4-4F09-9242-FB2BE0CB2EE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DME Heizwert [MJ/kg] = 28,4</t>
        </r>
      </text>
    </comment>
    <comment ref="A77" authorId="0" shapeId="0" xr:uid="{CCD41C7F-47B6-4AA3-AEC4-0F29F78137E0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octene-1 
?!
Keine spalte gefunden</t>
        </r>
      </text>
    </comment>
    <comment ref="A79" authorId="0" shapeId="0" xr:uid="{5BAF126B-5A5F-4B53-9434-71E79847E8AA}">
      <text>
        <r>
          <rPr>
            <b/>
            <sz val="9"/>
            <color indexed="81"/>
            <rFont val="Segoe UI"/>
            <family val="2"/>
          </rPr>
          <t>Kerstin Brökelmann:</t>
        </r>
        <r>
          <rPr>
            <sz val="9"/>
            <color indexed="81"/>
            <rFont val="Segoe UI"/>
            <family val="2"/>
          </rPr>
          <t xml:space="preserve">
= Oxymethylenether ?!
= Polyoxymethylendimethylether (OME)  ?!</t>
        </r>
      </text>
    </comment>
    <comment ref="A87" authorId="1" shapeId="0" xr:uid="{A9132881-4611-4868-8CA9-FF0BF90A05D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30wt% CO2</t>
        </r>
      </text>
    </comment>
    <comment ref="A120" authorId="2" shapeId="0" xr:uid="{15C9F671-B8F2-4D50-B693-244D9A90E3ED}">
      <text>
        <r>
          <rPr>
            <b/>
            <sz val="9"/>
            <color indexed="81"/>
            <rFont val="Segoe UI"/>
            <family val="2"/>
          </rPr>
          <t>Johanna Kleinekorte:</t>
        </r>
        <r>
          <rPr>
            <sz val="9"/>
            <color indexed="81"/>
            <rFont val="Segoe UI"/>
            <family val="2"/>
          </rPr>
          <t xml:space="preserve">
nur C-Masse! Verbrennung wird immer direkt mit bilanziert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</author>
  </authors>
  <commentList>
    <comment ref="B7" authorId="0" shapeId="0" xr:uid="{E1297EB8-B1C4-4D39-83AD-1F8F8764D49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kg/kg DCM
</t>
        </r>
      </text>
    </comment>
    <comment ref="B8" authorId="0" shapeId="0" xr:uid="{D017D23E-85A8-455A-8639-C0F7DE961357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Laut Paper - die beste Route regarding environmental impact!
</t>
        </r>
      </text>
    </comment>
    <comment ref="A17" authorId="0" shapeId="0" xr:uid="{BA4FB2F8-4B5F-49D9-A5DD-C2639883950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B17" authorId="0" shapeId="0" xr:uid="{06999FDA-3C57-4208-BCAC-CF1681B58C62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GTL LHV : 43,4 MJ/kg</t>
        </r>
      </text>
    </comment>
    <comment ref="B26" authorId="0" shapeId="0" xr:uid="{9195C3FE-BFAC-4340-B2A1-721CBC90CE1E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nur experimentell entwickelt bis jetzt
Siehe seite 9</t>
        </r>
      </text>
    </comment>
    <comment ref="B28" authorId="0" shapeId="0" xr:uid="{3C01A5CB-0EB1-409D-B31A-6E10588015E5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Polyol (30wt%) </t>
        </r>
      </text>
    </comment>
    <comment ref="B67" authorId="0" shapeId="0" xr:uid="{4CF54859-905B-425F-BFB6-B0F2078EC530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B114" authorId="0" shapeId="0" xr:uid="{3A9F1D2A-8D0D-48CE-AE02-922266106B97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A115" authorId="0" shapeId="0" xr:uid="{42A59847-6967-445F-B97D-01FD34E750FB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Comparable to diesel!</t>
        </r>
      </text>
    </comment>
    <comment ref="B115" authorId="0" shapeId="0" xr:uid="{B8D0BEFD-84A6-4F8F-AD9D-0340E4276A19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  <comment ref="B116" authorId="0" shapeId="0" xr:uid="{AFA9DDF7-ADBD-465A-8C1B-CE06F026C79F}">
      <text>
        <r>
          <rPr>
            <b/>
            <sz val="9"/>
            <color indexed="81"/>
            <rFont val="Segoe UI"/>
            <family val="2"/>
          </rPr>
          <t>aline:</t>
        </r>
        <r>
          <rPr>
            <sz val="9"/>
            <color indexed="81"/>
            <rFont val="Segoe UI"/>
            <family val="2"/>
          </rPr>
          <t xml:space="preserve">
Avoided burden para:
 - For Fischer Tropsch processes!
 - GTL fuel
 - OME1
 - DME</t>
        </r>
      </text>
    </comment>
  </commentList>
</comments>
</file>

<file path=xl/sharedStrings.xml><?xml version="1.0" encoding="utf-8"?>
<sst xmlns="http://schemas.openxmlformats.org/spreadsheetml/2006/main" count="5939" uniqueCount="735">
  <si>
    <t>Reference</t>
  </si>
  <si>
    <t>Mill gas BFG/BOFG [kg]</t>
  </si>
  <si>
    <t>Mill gas COG [kg]</t>
  </si>
  <si>
    <t>Nitrogen (N2) [kg]</t>
  </si>
  <si>
    <t>Hydrogen (H2) [kg]</t>
  </si>
  <si>
    <t>Carbon dioxide (CO2) [kg]</t>
  </si>
  <si>
    <t>Methane (CH4) [kg]</t>
  </si>
  <si>
    <t>Carbon monoxide (CO) [kg]</t>
  </si>
  <si>
    <t>Rest BFG - I [kg]</t>
  </si>
  <si>
    <t>Rest BFG - II [kg]</t>
  </si>
  <si>
    <t>Rest COG [kg]</t>
  </si>
  <si>
    <t>Electricity [MJ]</t>
  </si>
  <si>
    <t>Heat [MJ]</t>
  </si>
  <si>
    <t>Cooling Energy [MJ]</t>
  </si>
  <si>
    <t>Formic acid (CHOOH) [kg]</t>
  </si>
  <si>
    <t>OME1 [kg]</t>
  </si>
  <si>
    <t>DME [kg]</t>
  </si>
  <si>
    <t>Water (H2O) [kg]</t>
  </si>
  <si>
    <t>Jet fuel (Kerosene) [kg]</t>
  </si>
  <si>
    <t>Naphtha [kg]</t>
  </si>
  <si>
    <t>GTL Fuel [kg]</t>
  </si>
  <si>
    <t>Polyether (PE) units [kg]</t>
  </si>
  <si>
    <t>Propylene Oxide [kg]</t>
  </si>
  <si>
    <t>Starter (Glycerol) [kg]</t>
  </si>
  <si>
    <t>Polycarbonate (PC) units [kg]</t>
  </si>
  <si>
    <t>Polyol [kg]</t>
  </si>
  <si>
    <t>Oxygen (O2) [kg]</t>
  </si>
  <si>
    <t>Dimethyl carbonate (DMC) [kg]</t>
  </si>
  <si>
    <t>Steam from natural gas [MJ]</t>
  </si>
  <si>
    <t>Ethylene oxide (EO) [kg]</t>
  </si>
  <si>
    <t>Ethylene glycol (EG) [kg]</t>
  </si>
  <si>
    <t>Waste water (H2O) [kg]</t>
  </si>
  <si>
    <t>Ethylene carbonate (EC) [kg]</t>
  </si>
  <si>
    <t>Ammonia NH3 [kg]</t>
  </si>
  <si>
    <t>Methanol (CH3OH) [kg]</t>
  </si>
  <si>
    <t>Global warming (GW) [kg CO2 eq.]</t>
  </si>
  <si>
    <t xml:space="preserve">Inputs and Outputs </t>
  </si>
  <si>
    <t>Route 1</t>
  </si>
  <si>
    <t>Route 2</t>
  </si>
  <si>
    <t>Route 3</t>
  </si>
  <si>
    <t>Route 4</t>
  </si>
  <si>
    <t>Route 5</t>
  </si>
  <si>
    <t>FA</t>
  </si>
  <si>
    <t>CO</t>
  </si>
  <si>
    <t>CO2-based formic acid production (values per kg pure formic acid) Ia (Pérez-Fortes et al.)</t>
  </si>
  <si>
    <t>CO2-based formic acid production (values per kg pure formic acid) Ib (Jens et al.)</t>
  </si>
  <si>
    <t>CO2-based carbon monoxide production via rWGS (valus per kg CO) IIa – electrically heated reactor (CO2RRECT)</t>
  </si>
  <si>
    <t>CO2-based carbon monoxide production via rWGS (valus per kg CO) IIb – reactor heated by steam</t>
  </si>
  <si>
    <t>CO2-based carbon monoxide production via DRM (valus per kg CO) IIa – electrically heated reactor (CO2RRECT)</t>
  </si>
  <si>
    <t>CO2-based carbon monoxide production via DRM (valus per kg CO) IIb – reactor heated by steam</t>
  </si>
  <si>
    <t>Reverse water gas shift [2]</t>
  </si>
  <si>
    <t>2015_Sternberg</t>
  </si>
  <si>
    <t>CH3OH</t>
  </si>
  <si>
    <t>CH4</t>
  </si>
  <si>
    <t>OME1</t>
  </si>
  <si>
    <t>OME1 from methanol and aqueos formaldehyde solution</t>
  </si>
  <si>
    <t>Direct route of OME1 from methanol, H2 and CO2</t>
  </si>
  <si>
    <t>2017_Deutz</t>
  </si>
  <si>
    <t>DME</t>
  </si>
  <si>
    <t>DME (LCA:Schakel et al.)</t>
  </si>
  <si>
    <t>2016_Schakel</t>
  </si>
  <si>
    <t>Jet Fuel</t>
  </si>
  <si>
    <t>Jet Fuel (Falter et al. 2015) - normalisiert</t>
  </si>
  <si>
    <t>Jet Fuel_01</t>
  </si>
  <si>
    <t>GTL Fuel</t>
  </si>
  <si>
    <t>GTL Fuel (Giesen et al. 2014) - kg</t>
  </si>
  <si>
    <t>Polyol</t>
  </si>
  <si>
    <t>PC</t>
  </si>
  <si>
    <t>PE</t>
  </si>
  <si>
    <t>Polyol production</t>
  </si>
  <si>
    <t>Polycarbonate (PC) units</t>
  </si>
  <si>
    <t>Polyether (PE) units</t>
  </si>
  <si>
    <t>Route 6</t>
  </si>
  <si>
    <t>DMC</t>
  </si>
  <si>
    <t>Oxidative carbonylation (Eni-) process</t>
  </si>
  <si>
    <t>Ethylene carbonate Route A1</t>
  </si>
  <si>
    <t>Ethylene carbonate Route A2</t>
  </si>
  <si>
    <t>Urea transformation Route B</t>
  </si>
  <si>
    <t>Ethylene carbonte - MIBK Route</t>
  </si>
  <si>
    <t>Ethylene carbonte - EG Route</t>
  </si>
  <si>
    <t>Garcia</t>
  </si>
  <si>
    <t>Monteiro2009</t>
  </si>
  <si>
    <t>Souza_2013</t>
  </si>
  <si>
    <t>Souza_2014</t>
  </si>
  <si>
    <t>EU-28: Water (desalinated; deionised) ts</t>
  </si>
  <si>
    <t>EU-28: Electricity from wind power ts</t>
  </si>
  <si>
    <t>power to heat (η = 95 %)</t>
  </si>
  <si>
    <t>GaBi LCA database</t>
  </si>
  <si>
    <t>Ling et al. (Quelle 67 do Review)</t>
  </si>
  <si>
    <t>H2O</t>
  </si>
  <si>
    <t>Electricity</t>
  </si>
  <si>
    <t>H2</t>
  </si>
  <si>
    <t>Heat</t>
  </si>
  <si>
    <t>Environmental impact</t>
  </si>
  <si>
    <t>Trennung Mill gases</t>
  </si>
  <si>
    <t>Europe without Switzerland: diesel production, low-sulfur</t>
  </si>
  <si>
    <t>Europe without Switzerland: petroleum refinery operation NAPHTHA</t>
  </si>
  <si>
    <t>Europe without Switzerland: petroleum refinery operation KEROSENE</t>
  </si>
  <si>
    <t xml:space="preserve">RER: polyol production </t>
  </si>
  <si>
    <t>RoW: ethylene carbonate production</t>
  </si>
  <si>
    <t>ideal</t>
  </si>
  <si>
    <t>Trennarbeit aus Aspen</t>
  </si>
  <si>
    <t>Trennung COG, Energieaufwand aus Aspen</t>
  </si>
  <si>
    <t>Best case</t>
  </si>
  <si>
    <t>Today</t>
  </si>
  <si>
    <t>Götz et al. (Quelle 66 review paper)</t>
  </si>
  <si>
    <t>EU-28: Thermal energy from natural gas ts</t>
  </si>
  <si>
    <t>GLO: Electrolysis with wind, 50 (kW h)/ kg of H2 ts</t>
  </si>
  <si>
    <t>'PROPYLENE OXIDE BY THE CONVENTIONAL CHLOROHYDRIN PROCESS'</t>
  </si>
  <si>
    <t>ACETIC ACID</t>
  </si>
  <si>
    <t>ACETONE</t>
  </si>
  <si>
    <t>ACRYLONITRILE</t>
  </si>
  <si>
    <t>AMMONIUM SULFATE</t>
  </si>
  <si>
    <t>BENZENE</t>
  </si>
  <si>
    <t>BUTENE</t>
  </si>
  <si>
    <t>C4-C5 MIXTURE</t>
  </si>
  <si>
    <t>CAPROLACTAM</t>
  </si>
  <si>
    <t>CHLORINE</t>
  </si>
  <si>
    <t>CUMENE</t>
  </si>
  <si>
    <t>CYCLOHEXANE</t>
  </si>
  <si>
    <t>DIETHYLENE GLYCOL, CRUDE</t>
  </si>
  <si>
    <t>ETHYLBENZENE</t>
  </si>
  <si>
    <t>ETHYLENE</t>
  </si>
  <si>
    <t>ETHYLENE GLYCOL, CRUDE</t>
  </si>
  <si>
    <t>GASOLINE</t>
  </si>
  <si>
    <t>HYDROGEN CYANIDE</t>
  </si>
  <si>
    <t>ISOBUTYLENE</t>
  </si>
  <si>
    <t>LIME</t>
  </si>
  <si>
    <t>LPG</t>
  </si>
  <si>
    <t>OCTENE</t>
  </si>
  <si>
    <t>OLEUM (33.3%)</t>
  </si>
  <si>
    <t>PHENOL</t>
  </si>
  <si>
    <t>POLYETHYLENE, HD</t>
  </si>
  <si>
    <t>POLYPROPYLENE</t>
  </si>
  <si>
    <t>PROPANE</t>
  </si>
  <si>
    <t>PROPYLENE</t>
  </si>
  <si>
    <t>STYRENE</t>
  </si>
  <si>
    <t>SULFUR TRIOXIDE</t>
  </si>
  <si>
    <t>SULFURIC ACID</t>
  </si>
  <si>
    <t>SYNTHESIS GAS (2:1)</t>
  </si>
  <si>
    <t>TEREPHTHALIC ACID</t>
  </si>
  <si>
    <t>TOLUENE</t>
  </si>
  <si>
    <t>UREA</t>
  </si>
  <si>
    <t>VINYL CHLORIDE</t>
  </si>
  <si>
    <t>XYLENE (mixed)</t>
  </si>
  <si>
    <t>XYLENE (PARA)</t>
  </si>
  <si>
    <t>INERT GAS</t>
  </si>
  <si>
    <t>PROCESS WATER</t>
  </si>
  <si>
    <t>WASTE PROCESSES (marker flow)</t>
  </si>
  <si>
    <t>Benzene from CO2 (SC)</t>
  </si>
  <si>
    <t>METHANOL TO BENZENE</t>
  </si>
  <si>
    <t>CO from CO2 (SC)</t>
  </si>
  <si>
    <t>ETHYLENE BY THE UOP/HYDRO METHANOL TO OLEFINS PROCESS</t>
  </si>
  <si>
    <t>Ethylene from CO2 via H2</t>
  </si>
  <si>
    <t>METHANOL TO OLEFINS BY THE DMTO PROCESS</t>
  </si>
  <si>
    <t>METHANOL TO OLEFINS BY THE DMTO-II PROCESS</t>
  </si>
  <si>
    <t>METHANOL TO OLEFINS BY THE DMTO-II PROCESS - MODIFIED</t>
  </si>
  <si>
    <t>Ethylene oxide from CO2 (SC)</t>
  </si>
  <si>
    <t>Methane from CO2 (de Saint Jean et al.)</t>
  </si>
  <si>
    <t>Methanol from CO2 (from JRC)</t>
  </si>
  <si>
    <t>METHANE to heat</t>
  </si>
  <si>
    <t>METHANOL to Natural Gas (utility)</t>
  </si>
  <si>
    <t>METHANOL TO PROPYLENE BY THE LURGI MTP PROCESS</t>
  </si>
  <si>
    <t>METHANOL TO PROPYLENE BY THE LURGI MTP PROCESS UPDATED</t>
  </si>
  <si>
    <t>Propylene from CO2 (SC)</t>
  </si>
  <si>
    <t>Styrene from CO2 (SC)</t>
  </si>
  <si>
    <t>METHANOL TO TOLUENE</t>
  </si>
  <si>
    <t>Toluene from CO2 (SC)</t>
  </si>
  <si>
    <t>UREA BY THE SAIPEM/SNAMPROGETTI PROCESS</t>
  </si>
  <si>
    <t>UREA BY THE STAMICARBON UREA 2000PLUS PROCESS</t>
  </si>
  <si>
    <t>UREA BY UTIS HEAT RECYCLE PROCESS</t>
  </si>
  <si>
    <t>UREA, AGRICULTURAL GRADE, BY THE ISOBARIC DOUBLE RECYCLE PROCESS</t>
  </si>
  <si>
    <t>UREA, AGRICULTURAL GRADE, BY THE MITSUI TOATSU PROCESS</t>
  </si>
  <si>
    <t>METHANOL TO XYLENE (ORTHO)</t>
  </si>
  <si>
    <t>Xylene (ORTHO) from CO2 (SC)</t>
  </si>
  <si>
    <t>METHANOL TO XYLENE (PARA)</t>
  </si>
  <si>
    <t>Xylene (PARA) from CO2 (SC)</t>
  </si>
  <si>
    <t>INC C1-C2 PURGE</t>
  </si>
  <si>
    <t>INC C4-C4 MIXTURE</t>
  </si>
  <si>
    <t>INC Carbon monoxide</t>
  </si>
  <si>
    <t>INC DEIONIZED WATER</t>
  </si>
  <si>
    <t>INC NITROGEN (vent)</t>
  </si>
  <si>
    <t>INC Z C TO WASTE</t>
  </si>
  <si>
    <t>Methane from CO2 (Müller et al.</t>
  </si>
  <si>
    <t>Methanol 2 X</t>
  </si>
  <si>
    <t>Verbrennung</t>
  </si>
  <si>
    <t>STEAM [kg]</t>
  </si>
  <si>
    <t>Polyol-Production</t>
  </si>
  <si>
    <t>Trennung BFG I, Energieaufwand aus Aspen</t>
  </si>
  <si>
    <t>Trennung BFG II, Energieaufwand aus Aspen</t>
  </si>
  <si>
    <t>Ecoinvent</t>
  </si>
  <si>
    <t>Worldwide production per year [kg]</t>
  </si>
  <si>
    <t>Naphta</t>
  </si>
  <si>
    <t>Ethylene Carbonate</t>
  </si>
  <si>
    <t>Verbrennung COG in BHKW</t>
  </si>
  <si>
    <t>treatment of blast furnace gas, in power plant, DE</t>
  </si>
  <si>
    <t>Spalte in A</t>
  </si>
  <si>
    <t>Rest Abbrennen</t>
  </si>
  <si>
    <t>Waste water treatment</t>
  </si>
  <si>
    <t>CH: cooling energy, from natural gas, at cogen unit with absorption chiller 100kW ecoinvent 3.3 &lt;e-ep&gt; [MJ]</t>
  </si>
  <si>
    <t>RER: glycerine production, from epichlorohydrin</t>
  </si>
  <si>
    <t xml:space="preserve"> ecoinvent 3.5</t>
  </si>
  <si>
    <t>CARBON DIOXIDE as emission to air</t>
  </si>
  <si>
    <t>CCU low TRL</t>
  </si>
  <si>
    <t>CCU high TRL</t>
  </si>
  <si>
    <t>combustion in power plant incl CO2 capture</t>
  </si>
  <si>
    <t>Syngas</t>
  </si>
  <si>
    <t>CO2-based methanol synthesis [4]</t>
  </si>
  <si>
    <t>CO2-based methanol production (values per kg methanol) IVa (Rhiko-Struckmann et al.)</t>
  </si>
  <si>
    <t>CO2-based methanol production (values per kg methanol) IVb (Van Dal et al.)</t>
  </si>
  <si>
    <t>CO2-based methanol production (values per kg methanol) IVc (Kiss et al.)</t>
  </si>
  <si>
    <t>2017_Sterberg</t>
  </si>
  <si>
    <t>TDI - Benchmark</t>
  </si>
  <si>
    <t>Polycarbonate - neue Route</t>
  </si>
  <si>
    <t>Polycarbonat - Benchmark_v2</t>
  </si>
  <si>
    <t>Methylformate productionaus TDI neue Route v2</t>
  </si>
  <si>
    <t>TDI - neue Route_v2 exklusive Methylformate production</t>
  </si>
  <si>
    <t>Toluene diisocyanate (TDI) [Plastics] (Gabi) [kg]</t>
  </si>
  <si>
    <t>Polycarbonate compound (PC) [Plastics] bzw RER: polycarbonate, at plant [polymers] (Gabi) [kg]</t>
  </si>
  <si>
    <t>Methyl formate [allocatable product] bzw methyl formate-2 [Flows_JKl] (Gabi) [kg]</t>
  </si>
  <si>
    <t>Methylformate (unit process)</t>
  </si>
  <si>
    <t>1,3-propanediol</t>
  </si>
  <si>
    <t>1,4-butanediol</t>
  </si>
  <si>
    <t>2,4-dimethyl benzaldehyde</t>
  </si>
  <si>
    <t>2-ethylhexanol</t>
  </si>
  <si>
    <t>acrylic acid</t>
  </si>
  <si>
    <t>calcium formate</t>
  </si>
  <si>
    <t>diphenyl carbonate</t>
  </si>
  <si>
    <t xml:space="preserve">methyl methacrylate </t>
  </si>
  <si>
    <t>n-butanol</t>
  </si>
  <si>
    <t>n-butyraldehyde</t>
  </si>
  <si>
    <t>phosgene</t>
  </si>
  <si>
    <t>vinyl acetate</t>
  </si>
  <si>
    <t>Conventional</t>
  </si>
  <si>
    <t>Utilities</t>
  </si>
  <si>
    <t>C2P</t>
  </si>
  <si>
    <t>Carbon2Polymers</t>
  </si>
  <si>
    <t>Jens (2018)</t>
  </si>
  <si>
    <t>Urea</t>
  </si>
  <si>
    <t>'ACETIC ACID Conventional (agg)'</t>
  </si>
  <si>
    <t>'ACETONE Conventional (agg)'</t>
  </si>
  <si>
    <t>'ACRYLONITRILE FROM PROPYLENE BY AMMOXIDATION'</t>
  </si>
  <si>
    <t>'AMMONIUM SULFATE Conventional (agg)'</t>
  </si>
  <si>
    <t>'BENZENE Conventional (agg)'</t>
  </si>
  <si>
    <t>'BUTENE Conventional (agg)'</t>
  </si>
  <si>
    <t>'BUTENE-1 FROM RAFFINATE-1 BY THE UCC ADSORPTION PROCESS, WITH DEISOBUTANIZER'</t>
  </si>
  <si>
    <t>'CAPROLACTAM FROM TOLUENE VIA CYCLOHEXANE CARBOXYLIC ACID'</t>
  </si>
  <si>
    <t>'CHLORINE Conventional (agg)'</t>
  </si>
  <si>
    <t>'COOLING WATER SUPPLY'</t>
  </si>
  <si>
    <t>'CUMENE FROM BENZENE AND PROPYLENE'</t>
  </si>
  <si>
    <t>'Conventional Cyclohexane'</t>
  </si>
  <si>
    <t>'PROCESS WATER Conventional (agg)'</t>
  </si>
  <si>
    <t>'DIETHYLENE GLYCOL, CRUDE Conventional (agg)'</t>
  </si>
  <si>
    <t>'ETHYLBENZENE BY BADGER EBMAXÂ™ LIQUID PHASE ALKYLATION PROCES'</t>
  </si>
  <si>
    <t>'ETHYLBENZENE FROM BENZENE BY LIQUID-PHASE ALKYLATION, ZEOLITE CAT.'</t>
  </si>
  <si>
    <t>'ETHYLENE Conventional (agg)'</t>
  </si>
  <si>
    <t>'Ethylene from CO2 via CH4'</t>
  </si>
  <si>
    <t>'ETHYLENE GLYCOL FROM ETHYLENE OXIDE BY THERMAL HYDRATION'</t>
  </si>
  <si>
    <t>'ETHYLENE GLYCOL PRODUCTION FROM SYNGAS BY SINOPEC PROCESS'</t>
  </si>
  <si>
    <t>'ETHYLENE GLYCOL CRUDE from ETHYLENE GLYCOL Conversion'</t>
  </si>
  <si>
    <t>'ETHYLENE OXIDE FROM ETHYLENE BY OXYGEN OXIDATION (ALL MARKETABLE ETHYLENE OXIDE)'</t>
  </si>
  <si>
    <t>'Conversion FUEL OIL (Utility) from NATURAL GAS (Utility)'</t>
  </si>
  <si>
    <t>'GASOLINE Conventional'</t>
  </si>
  <si>
    <t>'HYDROCHLORIC ACID Conventional (agg)'</t>
  </si>
  <si>
    <t>'HYDROGEN CYANIDE Conventional (agg)'</t>
  </si>
  <si>
    <t>'INERT GAS Conventional (agg)'</t>
  </si>
  <si>
    <t>'ISOBUTYLENE Conventional (agg)'</t>
  </si>
  <si>
    <t>'LIME Conventional (agg)'</t>
  </si>
  <si>
    <t>'METHANE conventional (agg)'</t>
  </si>
  <si>
    <t>'METHANOL (MEGA SCALE) FROM SYNGAS VIA LURGI TECHNOLOGY'</t>
  </si>
  <si>
    <t>'METHANOL (MEGA SCALE) VIA LURGI TECHNOLOGY'</t>
  </si>
  <si>
    <t>'NATURAL GAS (raw material) from METHANE'</t>
  </si>
  <si>
    <t>'NATURAL GAS Conventional (agg)'</t>
  </si>
  <si>
    <t>'C1-C2 PURGE to NATURAL GAS UTILITY'</t>
  </si>
  <si>
    <t>'C4 - C5 Micture to Natural Gas (Utility)'</t>
  </si>
  <si>
    <t>'LPG to Natural Gas Utility'</t>
  </si>
  <si>
    <t>'NATURAL GAS (utility) from FUEL GAS'</t>
  </si>
  <si>
    <t>'NATURAL GAS (utility) from NATURAL GAS (raw material)'</t>
  </si>
  <si>
    <t>'NATURAL GAS (Utility) from PROPANE'</t>
  </si>
  <si>
    <t>'NATURAL GAS (utility) from RESIDUAL FUEL OIL'</t>
  </si>
  <si>
    <t>'PROPYLENE to Natural Gas (utility)'</t>
  </si>
  <si>
    <t>'NITROGEN Conventional (agg)'</t>
  </si>
  <si>
    <t>'OLEUM (Mixing of sulfur trioxide and sulfuric acid)'</t>
  </si>
  <si>
    <t>'OXYGEN Conventional (agg)'</t>
  </si>
  <si>
    <t>'PHENOL FROM CUMENE VIA OXYGEN-BASED LIQUID OXIDATION'</t>
  </si>
  <si>
    <t>'POLYETHYLENE, HD, BY GAS PHASE FLUIDIZED-BED PROCESS (UCC)'</t>
  </si>
  <si>
    <t>'POLYETHYLENE, LD BY A HIGH PRESSURE AUTOCLAVE PROCESS'</t>
  </si>
  <si>
    <t>'POLYETHYLENE, LLD, BY A MEDIUM PRESSURE SOLUTION PROCESS (DUPONT TECHNOLOGY)'</t>
  </si>
  <si>
    <t>'POLYPROPYLENE HOMOPOLYMER BY A VERTICAL STIRRED BED GAS PHASE PROCESS (BASF)'</t>
  </si>
  <si>
    <t>'PROCESS WATER Utility (conversion)'</t>
  </si>
  <si>
    <t>'PROPYLENE Conventional (agg)'</t>
  </si>
  <si>
    <t>'STEAM (MEDIUM PRESSURE) PRODUCTION FROM PACKAGED GAS BOILER'</t>
  </si>
  <si>
    <t>'STYRENE FROM BENZENE AND ETHYLENE VIA LIQUID-PHASE ALKYL. AND OXIDATIVE REHEAT'</t>
  </si>
  <si>
    <t>'STYRENE FROM BENZENE AND ETHYLENE VIA VAPOR-PHASE ALKYL. AND ADIABATIC DEHYDRO'</t>
  </si>
  <si>
    <t>'SULFUR TRIOXIDE Conventional (agg)'</t>
  </si>
  <si>
    <t>'SULFURIC ACID Conventional (agg)'</t>
  </si>
  <si>
    <t>'TEREPHTHALIC ACID, PURIFIED, BY THE CONVENTIONAL CATALYTIC AIR OXIDATION PROCESS'</t>
  </si>
  <si>
    <t>'TOLUENEConventional (agg)'</t>
  </si>
  <si>
    <t>'VINYL CHLORIDE BY A BALANCED PROCESS WITH HEAT AND HCl RECOVERY (OXY VINYLS)'</t>
  </si>
  <si>
    <t>'XYLENE (mixed) Conventional (agg)'</t>
  </si>
  <si>
    <t>'P-XYLENE BY A PAREX(R)/MHAI PROCESS'</t>
  </si>
  <si>
    <t>'INC ACETONE'</t>
  </si>
  <si>
    <t>'INC ACRYLONITRILE'</t>
  </si>
  <si>
    <t>'INC AMMONIA'</t>
  </si>
  <si>
    <t>'INC AMMONIUM SULFATE'</t>
  </si>
  <si>
    <t>'INC BENZEN'</t>
  </si>
  <si>
    <t>'INC BUTENE'</t>
  </si>
  <si>
    <t>'INC CAPROLACTAM'</t>
  </si>
  <si>
    <t>'INC CHLORINE'</t>
  </si>
  <si>
    <t>'INC CUMENE'</t>
  </si>
  <si>
    <t>'INC CYCLOHEXANE'</t>
  </si>
  <si>
    <t>'INC DIETHYLENE GLYCOL, CRUDE'</t>
  </si>
  <si>
    <t>'INC ETHYLBENZENE'</t>
  </si>
  <si>
    <t>'INC ETHYLENE'</t>
  </si>
  <si>
    <t>'INC ETHYLENE GLYCOL'</t>
  </si>
  <si>
    <t>'INC ETHYLENE GLYCOL, CRUDE'</t>
  </si>
  <si>
    <t>'INC ETHYLENE OXIDE'</t>
  </si>
  <si>
    <t>'INC FUEL GAS (sink without avoided burden)'</t>
  </si>
  <si>
    <t>'INC FUEL OIL, RESIDUAL (sink without acoided burden)'</t>
  </si>
  <si>
    <t>'INC GASOLINE'</t>
  </si>
  <si>
    <t>'INC HYDROCHLORIC ACID (100%)'</t>
  </si>
  <si>
    <t>'INC HYDROGEN'</t>
  </si>
  <si>
    <t>'INC HYDROGEN CYANIDE'</t>
  </si>
  <si>
    <t>'INC ISOBUTYLENE'</t>
  </si>
  <si>
    <t>'INC LIME (= landfill)'</t>
  </si>
  <si>
    <t>'INC METHANE'</t>
  </si>
  <si>
    <t>'INC NATURAL GAS (Raw Material)'</t>
  </si>
  <si>
    <t>'INC OCTENE'</t>
  </si>
  <si>
    <t>'INC OLEUM (33.3%)'</t>
  </si>
  <si>
    <t>'INC OXYGEN'</t>
  </si>
  <si>
    <t>'INC PHENOL'</t>
  </si>
  <si>
    <t>'INC POLYETHYLENE, HD'</t>
  </si>
  <si>
    <t>'INC POLYPROPYLENE'</t>
  </si>
  <si>
    <t>'INC PROPANE'</t>
  </si>
  <si>
    <t>'INC PROPYLENE'</t>
  </si>
  <si>
    <t>'INC PROPYLENE OXIDE'</t>
  </si>
  <si>
    <t>'INC STYRENE'</t>
  </si>
  <si>
    <t>'INC SULFUR TRIOXIDE'</t>
  </si>
  <si>
    <t>'INC SULFURIC ACID'</t>
  </si>
  <si>
    <t>'INC SYNTHESIS GAS (2:1)'</t>
  </si>
  <si>
    <t>'INC TEREPHTHALIC ACID'</t>
  </si>
  <si>
    <t>'INC TOLUENE'</t>
  </si>
  <si>
    <t>'INC UREA'</t>
  </si>
  <si>
    <t>'INC VINYL CHLORIDE'</t>
  </si>
  <si>
    <t>'INC XYLENE (PARA)'</t>
  </si>
  <si>
    <t>AMMONIA FROM NATURAL GAS BY STEAM REFORMING BY ICI "AMV" PROCESS'</t>
  </si>
  <si>
    <t>INC ACETIC ACID'</t>
  </si>
  <si>
    <t>INC METHANOL'</t>
  </si>
  <si>
    <t>INC LPG'</t>
  </si>
  <si>
    <t>'1,3-PROPANEDIOL FROM ETHYLENE OXIDE'</t>
  </si>
  <si>
    <t>'1,3-PROPANEDIOL FROM ETHYLENE OXIDE VIA HYDROXYESTER'</t>
  </si>
  <si>
    <t>'1,3-PROPANEDIOL VIA SHELL ONE-STEP OXO PROCESS'</t>
  </si>
  <si>
    <t>'1,4-BUTANEDIOL FROM PROPYLENE OXIDE (ALLYL ALCOHOL INTERMEDIATE)'</t>
  </si>
  <si>
    <t>'2,4-DIMETHYL BENZALDEHYDE FROM M-XYLENE'</t>
  </si>
  <si>
    <t>'2-ETHYLHEXANOL BY HYDROFORMYLATION FOLLOWED BY ALDOL CONDENSATION AND HYDROGENATION'</t>
  </si>
  <si>
    <t>'2-ETHYLHEXANOL FROM PROPYLENE, COBALT HYDROCARBONYL CATALYST'</t>
  </si>
  <si>
    <t>'2-ETHYLHEXANOL FROM PROPYLENE, COBALT PHOSPHINE CATALYST'</t>
  </si>
  <si>
    <t>'2-ETHYLHEXANOL FROM PROPYLENE, RHODIUM CATALYST'</t>
  </si>
  <si>
    <t>'ACETIC ACID BY LOW PRESSURE CARBONYLATION OF METHANOL'</t>
  </si>
  <si>
    <t>'ACETIC ACID BY THE CHIYODA ACETICA PROCESS'</t>
  </si>
  <si>
    <t>'ACETIC ACID BY THE CHIYODA/UOP ACETICA(TM) PROCESS'</t>
  </si>
  <si>
    <t>'ACETIC ACID FROM MEOH BY LOW PRESSURE CARBONYLATION, SUPPORTED Rh CATALYST'</t>
  </si>
  <si>
    <t>'ACETIC ACID FROM MEOH BY THE BP CATIVA PROCESS'</t>
  </si>
  <si>
    <t>'ACETIC ACID FROM MEOH BY THE CELANESE PROCESS'</t>
  </si>
  <si>
    <t>'ACETIC ACID VIA THE BP CATIVA PROCESS'</t>
  </si>
  <si>
    <t>'ACETIC ACID VIA THE BP SAABRE PROCESS'</t>
  </si>
  <si>
    <t>'ACETIC ACID VIA THE CELANESE AO PLUS PROCESS'</t>
  </si>
  <si>
    <t>'ACRYLIC ACID, GLACIAL FROM ACETYLENE BY CATALYTIC PROCESS'</t>
  </si>
  <si>
    <t>'BUTADIENE FROM N-BUTENES BY OXIDATIVE DEHYDROGENATION'</t>
  </si>
  <si>
    <t>'BUTADIENE VIA CATADIENE PROCESS'</t>
  </si>
  <si>
    <t>'BUTADIENE VIA TPC OXO-D PROCESS'</t>
  </si>
  <si>
    <t>'CALCIUM FORMATE FROM LIME BY CARBONYLATION'</t>
  </si>
  <si>
    <t>'DIMETHYL CARBONATE BY LIQUID-PHASE OXIDATIVE CARBONYLATION'</t>
  </si>
  <si>
    <t>'DIMETHYL CARBONATE BY VAPOR-PHASE OXIDATIVE CARBONYLATION'</t>
  </si>
  <si>
    <t>'DIPHENYL CARBONATE BY DIRECT PHOSGENATION WITH FIXED-BED REACTORS'</t>
  </si>
  <si>
    <t>'DIPHENYL CARBONATE FROM PHENOL BY OXIDATIVE CARBONYLATION USING FIXED-BED REACTORS'</t>
  </si>
  <si>
    <t>'DIPHENYL CARBONATE FROM PHENOL VIA DPO WITH UBE TECHNOLOGY'</t>
  </si>
  <si>
    <t>'DIPHENYL CARBONATE PRODUCTION BY A PHOSGENE PROCESS'</t>
  </si>
  <si>
    <t>'DIPHENYL CARBONATE PRODUCTION BY A PROCESS SIMILAR TO GE PROCESS'</t>
  </si>
  <si>
    <t>'DIPHENYL CARBONATE PRODUCTION BY A PROCESS SIMILAR TO UBE PROCESS'</t>
  </si>
  <si>
    <t>'DIPHENYL CARBONATE VIA DIMETHYL CARBONATE BY OXIDATIVE CARBONYLATION AND REACTIVE DISTILLATION'</t>
  </si>
  <si>
    <t>'FORMALDEHYDE FROM METHANOL BY THE TOPSOE SR PROCESS'</t>
  </si>
  <si>
    <t>'FORMALDEHYDE FROM METHANOL, FERRIC-MOLYBDATE CATALYST'</t>
  </si>
  <si>
    <t>'FORMALDEHYDE FROM METHANOL, SILVER CATALYST'</t>
  </si>
  <si>
    <t>'FORMIC ACID (85%) BY BASF PROCESS'</t>
  </si>
  <si>
    <t>'FORMIC ACID (85%) BY HALCON/SD PROCESS'</t>
  </si>
  <si>
    <t>'FORMIC ACID (85%) BY LEONARD PROCESS'</t>
  </si>
  <si>
    <t>'FORMIC ACID (85%) VIA IMPROVED KEMIRA PROCESS'</t>
  </si>
  <si>
    <t>'METHYL METHACRYLATE VIA EASTMAN TECHNOLOGY (C2 BASED)'</t>
  </si>
  <si>
    <t>'METHYL METHACRYLATE VIA LUCITE TECHNOLOGY (C2 BASED)'</t>
  </si>
  <si>
    <t>'MTBE PRODUCTION INTEGRATED WITH N-BUTENE ISOMERIZATION AND PETROCHEMICAL PLANT PROCESS'</t>
  </si>
  <si>
    <t>'N-BUTANOL FROM PROPYLENE VIA N-BUTYRALDEHYDE, RHODIUM CATALYST'</t>
  </si>
  <si>
    <t>'N-BUTANOL FROM PROPYLENE, COBALT HYDROCARBONYL CATALYST'</t>
  </si>
  <si>
    <t>'N-BUTANOL FROM PROPYLENE, COBALT-PHOSPHINE CATALYST'</t>
  </si>
  <si>
    <t>'N-BUTYRALDEHYDE BY THE OIL-SOLUBLE PHOSPHINE PROCESS WITH DUAL REACTORS'</t>
  </si>
  <si>
    <t>'N-BUTYRALDEHYDE BY THE WATER-SOLUBLE PHOSPHINE PROCESS WITH A SECONDARY REACTOR'</t>
  </si>
  <si>
    <t>'N-BUTYRALDEHYDE FROM PROPYLENE (WATER-SOL Rh CATALYST)'</t>
  </si>
  <si>
    <t>'N-BUTYRALDEHYDE FROM PROPYLENE BY THE PHOSPHITE PROCESS WITH C3 ABSORPTION'</t>
  </si>
  <si>
    <t>'N-BUTYRALDEHYDE FROM PROPYLENE VIA LP OXO PROCESS WITH LIQUID RECYCLE'</t>
  </si>
  <si>
    <t>'N-BUTYRALDEHYDE PRODUCTION BY LP OXO SELECTOR PROCESS'</t>
  </si>
  <si>
    <t>'PHOSGENE FROM CHLORINE AND CARBON MONOXIDE BY ACTIVE CARBON CATALYSIS'</t>
  </si>
  <si>
    <t>'VINYL ACETATE FROM METHANOL AND ACETIC ACID'</t>
  </si>
  <si>
    <t>Glycerine</t>
  </si>
  <si>
    <t>SYNTHESIS GAS (2.2:1)</t>
  </si>
  <si>
    <t>SYNTHESIS GAS (1.83:1)</t>
  </si>
  <si>
    <t>SYNTHESIS GAS (1:1)</t>
  </si>
  <si>
    <t>SYNTHESIS GAS (1.1:1)</t>
  </si>
  <si>
    <t>SYNTHESIS GAS (3.4:1)</t>
  </si>
  <si>
    <t>SYNTHESIS GAS (3:1)</t>
  </si>
  <si>
    <t>SYNTHESIS GAS (1.8:1)</t>
  </si>
  <si>
    <t>SYNTHESIS GAS (1.3:1)</t>
  </si>
  <si>
    <t>SYNTHESIS GAS (1.5:1)</t>
  </si>
  <si>
    <t>SYNTHESIS GAS (1.02:1)</t>
  </si>
  <si>
    <t>CONV Synthesis Gas Mixing (2:1)'</t>
  </si>
  <si>
    <t>CONV Synthesis Gas Mixing (2.2:1)'</t>
  </si>
  <si>
    <t>CONV Synthesis Gas Mixing (1.83:1)'</t>
  </si>
  <si>
    <t>CONV Synthesis Gas Mixing (1:1)'</t>
  </si>
  <si>
    <t>CONV Synthesis Gas Mixing (1.1:1)'</t>
  </si>
  <si>
    <t>CONV Synthesis Gas Mixing (3.4:1)'</t>
  </si>
  <si>
    <t>CONV Synthesis Gas Mixing (3:1)'</t>
  </si>
  <si>
    <t>CONV Synthesis Gas Mixing (1.8:1)'</t>
  </si>
  <si>
    <t>CONV Synthesis Gas Mixing (1.3:1)'</t>
  </si>
  <si>
    <t>CONV Synthesis Gas Mixing (1.5:1)'</t>
  </si>
  <si>
    <t>CONV Synthesis Gas Mixing (1.02:1)'</t>
  </si>
  <si>
    <t>Acetic acid</t>
  </si>
  <si>
    <t>Diphenyl carbonate</t>
  </si>
  <si>
    <t>Acrylic acid</t>
  </si>
  <si>
    <t>SODIUM</t>
  </si>
  <si>
    <t>Hydrochlorid acid (30%) [kg]</t>
  </si>
  <si>
    <t>Hydrochlorid acid (18%) [kg]</t>
  </si>
  <si>
    <t>ISOBUTANOL</t>
  </si>
  <si>
    <t>ISOBUTYRALDEHYDE</t>
  </si>
  <si>
    <t>METHYL T-BUTYL ETHER</t>
  </si>
  <si>
    <t>2-METHYL-1,3-PROPANEDIOL</t>
  </si>
  <si>
    <t>ACETALDEHYDE</t>
  </si>
  <si>
    <t>ACETYLENE</t>
  </si>
  <si>
    <t>N-PROPANOL</t>
  </si>
  <si>
    <t>NITRIC OXIDE</t>
  </si>
  <si>
    <t>FORMALDEHYDE (37%)</t>
  </si>
  <si>
    <t>CALCIUM OXIDE</t>
  </si>
  <si>
    <t xml:space="preserve">INC 2-METHYL-1,3-PROPANEDIOL </t>
  </si>
  <si>
    <t>INC ACETALDEHYDE</t>
  </si>
  <si>
    <t>INC ACETYLENE</t>
  </si>
  <si>
    <t>INC CALCIUM OXIDE</t>
  </si>
  <si>
    <t>INC FORMALDEHYDE (37%)</t>
  </si>
  <si>
    <t>INC Hydrochlorid acid (18%)</t>
  </si>
  <si>
    <t>INC ISOBUTANOL</t>
  </si>
  <si>
    <t>INC ISOBUTYRALDEHYDE</t>
  </si>
  <si>
    <t>INC METHYL T-BUTYL ETHER</t>
  </si>
  <si>
    <t>INC NITRIC OXIDE</t>
  </si>
  <si>
    <t>INC N-PROPANOL</t>
  </si>
  <si>
    <t>CAPROLACTAM FROM BUTADIENE BY THE DUPONT-DSM PROCESS'</t>
  </si>
  <si>
    <t>BUTADIENE</t>
  </si>
  <si>
    <t>Gabi SP 39</t>
  </si>
  <si>
    <t>n-butan</t>
  </si>
  <si>
    <t>n-butane</t>
  </si>
  <si>
    <t>INC XYLENE (mixed)'</t>
  </si>
  <si>
    <t>INC NATURAL GAS'</t>
  </si>
  <si>
    <t>STEAM sink (without credit)</t>
  </si>
  <si>
    <t>STEAM from natural gas sink (without credit)</t>
  </si>
  <si>
    <t>INC Process water'</t>
  </si>
  <si>
    <t>cooling energy sink (without credit)</t>
  </si>
  <si>
    <t>COOLING WATER sink (without credit)</t>
  </si>
  <si>
    <t>Heat sink (without credit)</t>
  </si>
  <si>
    <t>INC FUEL OIL (sink without avoided burden)'</t>
  </si>
  <si>
    <t>INC BUTADIENE'</t>
  </si>
  <si>
    <t>M</t>
  </si>
  <si>
    <t>kg CO2</t>
  </si>
  <si>
    <t>M CO2</t>
  </si>
  <si>
    <t># C</t>
  </si>
  <si>
    <t>kg/kg Diesel (Dichte 0.83 kg/L und CO2-Emissionen 2.65 kg/L)</t>
  </si>
  <si>
    <t>kg/kg Kerosin (Dichte 0.8 kg/L und CO2-Emissionen 2.76 kg/L)</t>
  </si>
  <si>
    <t>n [kmol]</t>
  </si>
  <si>
    <t>acetic acid</t>
  </si>
  <si>
    <t>butadiene</t>
  </si>
  <si>
    <t xml:space="preserve">2-METHYL-1,3-PROPANEDIOL </t>
  </si>
  <si>
    <t>DIMETHYLAMINE, ANHYDROUS</t>
  </si>
  <si>
    <t>Hydrochlorid acid (18%)</t>
  </si>
  <si>
    <t>To dos:</t>
  </si>
  <si>
    <t>aggregierte C2P Prozesse prüfen</t>
  </si>
  <si>
    <t>blanco</t>
  </si>
  <si>
    <t>Marktkapazitäten ergänzen</t>
  </si>
  <si>
    <t>HYDROGEN FROM NATURAL GAS BY STEAM REFORMING</t>
  </si>
  <si>
    <t>water gas shift Reaktion (H2 supply) überprüfen</t>
  </si>
  <si>
    <t>Thorsten Müller: woher die 36% Reduktion für Umstellung auf erneuerbare Energien?</t>
  </si>
  <si>
    <t>Optimierungsprobleme in MO-Funktionen anpassen</t>
  </si>
  <si>
    <t>-&gt; mit Nils Thonemann sprechen</t>
  </si>
  <si>
    <t>avoided burden Rechnung in Code integrieren</t>
  </si>
  <si>
    <t>MTBE (conventional)</t>
  </si>
  <si>
    <t>1-OCTENE PRODUCTION BY ETHYLENE TETRAMERIZATION PROCESS'</t>
  </si>
  <si>
    <t>Massenbilanzen über IHS-Prozesse prüfen</t>
  </si>
  <si>
    <t>final: End of life für Marktkapazität ausrechnen</t>
  </si>
  <si>
    <t>Langfristig:</t>
  </si>
  <si>
    <t>CO2</t>
  </si>
  <si>
    <t>Natural gas [kg] oder MJ? Alle Prozesse prüfen</t>
  </si>
  <si>
    <t>CO (conventional)</t>
  </si>
  <si>
    <t>Gabi</t>
  </si>
  <si>
    <t>konventionelle co quelle ersetzen durch agg synthesis gas + IHS für CO?</t>
  </si>
  <si>
    <t>CARBON DIOXIDE - air capture'</t>
  </si>
  <si>
    <t>NATURAL GAS [MJ]</t>
  </si>
  <si>
    <t>NATURAL GAS (Raw Material) [kg]</t>
  </si>
  <si>
    <t>Natural gas (utility) to heat</t>
  </si>
  <si>
    <t>Sternberg_2017</t>
  </si>
  <si>
    <t>'WASTE PROCESSES (marker flow)'</t>
  </si>
  <si>
    <t>C-Bilanz für Verbrennungsemissionen</t>
  </si>
  <si>
    <t>Massenbilanz für IHS-Prozesse</t>
  </si>
  <si>
    <t>v_C</t>
  </si>
  <si>
    <t>v_H</t>
  </si>
  <si>
    <t>kg C (waste marker flow CCU Potential)</t>
  </si>
  <si>
    <t>M C</t>
  </si>
  <si>
    <t>v_O</t>
  </si>
  <si>
    <t>Heat to Natural gas (utility)</t>
  </si>
  <si>
    <t>INC 1,3-propanediol</t>
  </si>
  <si>
    <t>INC 1,4-butanediol</t>
  </si>
  <si>
    <t>INC 2,4-dimethyl benzaldehyde</t>
  </si>
  <si>
    <t>INC 2-ethylhexanol</t>
  </si>
  <si>
    <t>INC acrylic acid</t>
  </si>
  <si>
    <t>INC Dimethyl carbonate (DMC) [kg]</t>
  </si>
  <si>
    <t>INC diphenyl carbonate</t>
  </si>
  <si>
    <t>INC DME [kg]</t>
  </si>
  <si>
    <t>INC ETHYLENE</t>
  </si>
  <si>
    <t>INC Ethylene carbonate (EC) [kg]</t>
  </si>
  <si>
    <t>INC Formic acid (CHOOH) [kg]</t>
  </si>
  <si>
    <t>INC GTL Fuel [kg]</t>
  </si>
  <si>
    <t>INC Jet fuel (Kerosene) [kg]</t>
  </si>
  <si>
    <t>INC Methyl formate [allocatable product] bzw methyl formate-2 [Flows_JKl] (Gabi) [kg]</t>
  </si>
  <si>
    <t xml:space="preserve">INC methyl methacrylate </t>
  </si>
  <si>
    <t>INC Naphtha [kg]</t>
  </si>
  <si>
    <t>INC n-butanol</t>
  </si>
  <si>
    <t>INC n-butyraldehyde</t>
  </si>
  <si>
    <t>INC OME1 [kg]</t>
  </si>
  <si>
    <t>INC Polycarbonate (PC) units [kg]</t>
  </si>
  <si>
    <t>INC Polycarbonate compound (PC) [Plastics] bzw RER: polycarbonate, at plant [polymers] (Gabi) [kg]</t>
  </si>
  <si>
    <t>INC Polyether (PE) units [kg]</t>
  </si>
  <si>
    <t>v_N</t>
  </si>
  <si>
    <t>Fluss</t>
  </si>
  <si>
    <t>MW</t>
  </si>
  <si>
    <t>Summenformel</t>
  </si>
  <si>
    <t>Cl2</t>
  </si>
  <si>
    <t>O2</t>
  </si>
  <si>
    <t>COCl2</t>
  </si>
  <si>
    <t>v_Cl</t>
  </si>
  <si>
    <t>C3H8O2</t>
  </si>
  <si>
    <t>C4H10O2</t>
  </si>
  <si>
    <t>C9H10O</t>
  </si>
  <si>
    <t>C8H18O</t>
  </si>
  <si>
    <t>C2H2CaO4</t>
  </si>
  <si>
    <t>v_Ca</t>
  </si>
  <si>
    <t>CaO</t>
  </si>
  <si>
    <t>C6H11NO</t>
  </si>
  <si>
    <t>C9H12</t>
  </si>
  <si>
    <t>HCl</t>
  </si>
  <si>
    <t>N2</t>
  </si>
  <si>
    <t>CH2O2</t>
  </si>
  <si>
    <t>CH2O</t>
  </si>
  <si>
    <t>C13H28</t>
  </si>
  <si>
    <t>H2S2O7</t>
  </si>
  <si>
    <t>Molmassen Elemente</t>
  </si>
  <si>
    <t>C2H4O2</t>
  </si>
  <si>
    <t>C3H6O</t>
  </si>
  <si>
    <t>C2H4O</t>
  </si>
  <si>
    <t>C2H2</t>
  </si>
  <si>
    <t>C3H4O2</t>
  </si>
  <si>
    <t>C3H3N</t>
  </si>
  <si>
    <t>H3N</t>
  </si>
  <si>
    <t>H8N2O4S</t>
  </si>
  <si>
    <t>C6H6</t>
  </si>
  <si>
    <t>C4H8</t>
  </si>
  <si>
    <t>C4H6</t>
  </si>
  <si>
    <t>C1H2</t>
  </si>
  <si>
    <t>C6H12</t>
  </si>
  <si>
    <t>C4H10O3</t>
  </si>
  <si>
    <t>C3H6O3</t>
  </si>
  <si>
    <t>C2H6O</t>
  </si>
  <si>
    <t>C13H10O3</t>
  </si>
  <si>
    <t>C8H10</t>
  </si>
  <si>
    <t>C2H4</t>
  </si>
  <si>
    <t>C3H4O3</t>
  </si>
  <si>
    <t>C2H6O2</t>
  </si>
  <si>
    <t>CHN</t>
  </si>
  <si>
    <t>C4H10O</t>
  </si>
  <si>
    <t>C4H8O</t>
  </si>
  <si>
    <t>C3H8</t>
  </si>
  <si>
    <t>CH4O</t>
  </si>
  <si>
    <t>C5H8O2</t>
  </si>
  <si>
    <t>C5H12O</t>
  </si>
  <si>
    <t>C10H8</t>
  </si>
  <si>
    <t>NO</t>
  </si>
  <si>
    <t>C4H10</t>
  </si>
  <si>
    <t>C3H8O</t>
  </si>
  <si>
    <t>C8H16</t>
  </si>
  <si>
    <t>C6H6O</t>
  </si>
  <si>
    <t>C3H6</t>
  </si>
  <si>
    <t>C8H8</t>
  </si>
  <si>
    <t>H2O4S</t>
  </si>
  <si>
    <t>C8H6O4</t>
  </si>
  <si>
    <t>C7H8</t>
  </si>
  <si>
    <t>C9H6N2O2</t>
  </si>
  <si>
    <t>CNOH4</t>
  </si>
  <si>
    <t>C4H6O2</t>
  </si>
  <si>
    <t>C2H3Cl</t>
  </si>
  <si>
    <t>v_S</t>
  </si>
  <si>
    <t>CO/H2</t>
  </si>
  <si>
    <t>SO3</t>
  </si>
  <si>
    <t>C3H8O3</t>
  </si>
  <si>
    <t>v_Na</t>
  </si>
  <si>
    <t>Na</t>
  </si>
  <si>
    <t>C</t>
  </si>
  <si>
    <t>waste water</t>
  </si>
  <si>
    <t>process water</t>
  </si>
  <si>
    <t>CC</t>
  </si>
  <si>
    <t>FUEL GAS [MJ]</t>
  </si>
  <si>
    <t>FUEL OIL [MJ]</t>
  </si>
  <si>
    <t>FUEL OIL, RESIDUAL [MJ]</t>
  </si>
  <si>
    <t>COOLING WATER [m³]</t>
  </si>
  <si>
    <t>PROPANE [kg]</t>
  </si>
  <si>
    <t>C1-C2 PURGE [MJ]</t>
  </si>
  <si>
    <t>C4-C5 MIXTURE [kg]</t>
  </si>
  <si>
    <t>Einheiten CO prüfen</t>
  </si>
  <si>
    <t>Density [kg/m³]</t>
  </si>
  <si>
    <t>w_CO</t>
  </si>
  <si>
    <t>w_H2</t>
  </si>
  <si>
    <t>propylene</t>
  </si>
  <si>
    <t>DE: LPG (conv)</t>
  </si>
  <si>
    <t>US: Propane, agg (conv)</t>
  </si>
  <si>
    <t>Hot spots air capture</t>
  </si>
  <si>
    <t>MJ</t>
  </si>
  <si>
    <t>heat</t>
  </si>
  <si>
    <t>Impacts</t>
  </si>
  <si>
    <t>Impacts/kg Co2</t>
  </si>
  <si>
    <t>credit</t>
  </si>
  <si>
    <t>SUMME</t>
  </si>
  <si>
    <t>Wärme/ Strom-Bedarf für Stahlwerk ergänzen</t>
  </si>
  <si>
    <t>EU-28: Electricity from grid mix (2020)</t>
  </si>
  <si>
    <t>Rest COG combustion (Bachground data excel)</t>
  </si>
  <si>
    <t>ideale Trennung COG, ohne Energieaufwand, Zusammensetzung aus background data</t>
  </si>
  <si>
    <t>ideale Trennung BFG, ohne Energieaufwand,  Zusammensetzung aus background data</t>
  </si>
  <si>
    <t>Rest BFG combustion (Bachground data excel)</t>
  </si>
  <si>
    <t>Quelle</t>
  </si>
  <si>
    <t>Chauvy 2019</t>
  </si>
  <si>
    <t>8.4 Mio t Stahl</t>
  </si>
  <si>
    <t>80-100 Mio t MeOH</t>
  </si>
  <si>
    <t>180 Mio t Urea</t>
  </si>
  <si>
    <t>Zahlen Thonemann (Chauvy 2020 (eigentlich 2019)):</t>
  </si>
  <si>
    <t>global verfügbare Hüttengase neu berechnen</t>
  </si>
  <si>
    <t>Massenbilanz Mill gases</t>
  </si>
  <si>
    <t>2.1 Gt</t>
  </si>
  <si>
    <t>global GHG emissions caused by steel industry</t>
  </si>
  <si>
    <t>CARBON DIOXIDE - ammonia plant'</t>
  </si>
  <si>
    <t>Co2</t>
  </si>
  <si>
    <t>Benzol</t>
  </si>
  <si>
    <t>vi [kmol]</t>
  </si>
  <si>
    <t>MW [kg/kmol]</t>
  </si>
  <si>
    <t>m [kg]</t>
  </si>
  <si>
    <t>m [kg/kg Benzol]</t>
  </si>
  <si>
    <t>m [kg/kg methane]</t>
  </si>
  <si>
    <t>CO2 emissions</t>
  </si>
  <si>
    <t>#C</t>
  </si>
  <si>
    <t>C-Bilanz</t>
  </si>
  <si>
    <t>Summe</t>
  </si>
  <si>
    <t>H-Bilanz</t>
  </si>
  <si>
    <t>Water</t>
  </si>
  <si>
    <t>methane</t>
  </si>
  <si>
    <t>NG</t>
  </si>
  <si>
    <t>MJ/kg</t>
  </si>
  <si>
    <t>m</t>
  </si>
  <si>
    <t>#H</t>
  </si>
  <si>
    <t>n_C</t>
  </si>
  <si>
    <t>n_H</t>
  </si>
  <si>
    <t>benzene</t>
  </si>
  <si>
    <t>n_O</t>
  </si>
  <si>
    <t>#O</t>
  </si>
  <si>
    <t>m [kg ]</t>
  </si>
  <si>
    <t xml:space="preserve">alpha </t>
  </si>
  <si>
    <t>beta</t>
  </si>
  <si>
    <t>(alpha + beta) CH4 + 2(alpha - beta) H2O + 2 beta O2 -&gt; (alpha + beta) CO2 + 4 alpha H2</t>
  </si>
  <si>
    <t>NH3</t>
  </si>
  <si>
    <t>Ammonia</t>
  </si>
  <si>
    <t>Matze2015</t>
  </si>
  <si>
    <t>Marktkapazität</t>
  </si>
  <si>
    <t>m CO2 (absolut)</t>
  </si>
  <si>
    <t>m CO2 [pro kg]</t>
  </si>
  <si>
    <t>MW CO2</t>
  </si>
  <si>
    <t>Summe Fuels</t>
  </si>
  <si>
    <t>Summe Chemicals</t>
  </si>
  <si>
    <t>Trennarbeit aus GDP Matthias</t>
  </si>
  <si>
    <t>GDP today</t>
  </si>
  <si>
    <t>GDP best case</t>
  </si>
  <si>
    <t>INC SYNTHESIS GAS (2.2:1)'</t>
  </si>
  <si>
    <t>INC SYNTHESIS GAS (1.83:1)'</t>
  </si>
  <si>
    <t>INC SYNTHESIS GAS (1:1)'</t>
  </si>
  <si>
    <t>INC SYNTHESIS GAS (1.1:1)'</t>
  </si>
  <si>
    <t>INC SYNTHESIS GAS (3.4:1)'</t>
  </si>
  <si>
    <t>INC SYNTHESIS GAS (3:1)'</t>
  </si>
  <si>
    <t>INC SYNTHESIS GAS (1.8:1)'</t>
  </si>
  <si>
    <t>INC SYNTHESIS GAS (1.5:1)'</t>
  </si>
  <si>
    <t>INC SYNTHESIS GAS (1.02:1)'</t>
  </si>
  <si>
    <t>INC SYNTHESIS GAS (1.3:1)'</t>
  </si>
  <si>
    <t>SynGas (2:1) in (2.2:1)'</t>
  </si>
  <si>
    <t>SynGas (2:1) in (1.83:1)'</t>
  </si>
  <si>
    <t>SynGas (2:1) in (1:1)'</t>
  </si>
  <si>
    <t>SynGas (2:1) in (1.1:1)'</t>
  </si>
  <si>
    <t>SynGas (2:1) in (3.4:1)'</t>
  </si>
  <si>
    <t>SynGas (2:1) in (1.02:1)'</t>
  </si>
  <si>
    <t>SynGas (3:1) in (2.2:1)'</t>
  </si>
  <si>
    <t>SynGas (3:1) in (2:1)'</t>
  </si>
  <si>
    <t>SynGas (3:1) in (1.83:1)'</t>
  </si>
  <si>
    <t>SynGas (3:1) in (1:1)'</t>
  </si>
  <si>
    <t>SynGas (3:1) in (1.1:1)'</t>
  </si>
  <si>
    <t>SynGas (3:1) in (3.4:1)'</t>
  </si>
  <si>
    <t>SynGas (3:1) in (1.02:1)'</t>
  </si>
  <si>
    <t>v_H2</t>
  </si>
  <si>
    <t>v_Co</t>
  </si>
  <si>
    <t>kg</t>
  </si>
  <si>
    <t>MW Syngas</t>
  </si>
  <si>
    <t>w H2</t>
  </si>
  <si>
    <t>w CO</t>
  </si>
  <si>
    <t>m H2</t>
  </si>
  <si>
    <t>m CO</t>
  </si>
  <si>
    <t>auf 2:1 normiert</t>
  </si>
  <si>
    <t>delta H2</t>
  </si>
  <si>
    <t>delta CO</t>
  </si>
  <si>
    <t>auf 3:1 normiert</t>
  </si>
  <si>
    <t>m_CO2/kg für Code</t>
  </si>
  <si>
    <t>s</t>
  </si>
  <si>
    <t>Water gas shift reaction</t>
  </si>
  <si>
    <t>AMMONIA FROM NATURAL GAS BY STEAM REFORMING BY ICI "AMV" PROCESS' incl CO2 capture</t>
  </si>
  <si>
    <t>nicht aggregierte O2-Bereitstellung modellieren</t>
  </si>
  <si>
    <t>finaler Bedarf (fossil, heute)</t>
  </si>
  <si>
    <t>C-Menge ansolut</t>
  </si>
  <si>
    <t>kg C in der Chemie-Industrie</t>
  </si>
  <si>
    <t>OXYGEN Conventional (Kryogene Air separation)'</t>
  </si>
  <si>
    <t>NITROGEN Conventional (PSA von Luft)'</t>
  </si>
  <si>
    <t>GDP fossil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</si>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</sst>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E+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4"/>
      <color theme="1"/>
      <name val="Calibri"/>
      <family val="2"/>
      <scheme val="minor"/>
    </font>
    <font>
      <b/>
      <i/>
      <sz val="11"/>
      <color theme="9"/>
      <name val="Calibri"/>
      <family val="2"/>
      <scheme val="minor"/>
    </font>
    <font>
      <b/>
      <i/>
      <sz val="11"/>
      <color theme="3"/>
      <name val="Calibri"/>
      <family val="2"/>
      <scheme val="minor"/>
    </font>
    <font>
      <b/>
      <i/>
      <sz val="11"/>
      <color theme="8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theme="6"/>
      <name val="Calibri"/>
      <family val="2"/>
      <scheme val="minor"/>
    </font>
    <font>
      <b/>
      <i/>
      <sz val="11"/>
      <color theme="6"/>
      <name val="Calibri"/>
      <family val="2"/>
      <scheme val="minor"/>
    </font>
    <font>
      <b/>
      <i/>
      <sz val="11"/>
      <color theme="7"/>
      <name val="Calibri"/>
      <family val="2"/>
      <scheme val="minor"/>
    </font>
    <font>
      <b/>
      <i/>
      <sz val="11"/>
      <color theme="5"/>
      <name val="Calibri"/>
      <family val="2"/>
      <scheme val="minor"/>
    </font>
    <font>
      <sz val="11"/>
      <color theme="8"/>
      <name val="Calibri"/>
      <family val="2"/>
      <scheme val="minor"/>
    </font>
    <font>
      <b/>
      <i/>
      <sz val="11"/>
      <color rgb="FFE18BFF"/>
      <name val="Calibri"/>
      <family val="2"/>
      <scheme val="minor"/>
    </font>
    <font>
      <sz val="11"/>
      <color theme="5"/>
      <name val="Calibri"/>
      <family val="2"/>
      <scheme val="minor"/>
    </font>
    <font>
      <b/>
      <i/>
      <sz val="11"/>
      <color theme="4"/>
      <name val="Calibri"/>
      <family val="2"/>
      <scheme val="minor"/>
    </font>
    <font>
      <sz val="11"/>
      <color theme="6" tint="0.39997558519241921"/>
      <name val="Calibri"/>
      <family val="2"/>
      <scheme val="minor"/>
    </font>
    <font>
      <sz val="11"/>
      <color theme="3"/>
      <name val="Calibri"/>
      <family val="2"/>
      <scheme val="minor"/>
    </font>
    <font>
      <b/>
      <i/>
      <sz val="11"/>
      <color theme="9" tint="0.39997558519241921"/>
      <name val="Calibri"/>
      <family val="2"/>
      <scheme val="minor"/>
    </font>
    <font>
      <sz val="11"/>
      <color theme="4" tint="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sz val="9.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9.9978637043366805E-2"/>
        <bgColor indexed="64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4" fillId="7" borderId="0" applyNumberFormat="0" applyBorder="0" applyAlignment="0" applyProtection="0"/>
    <xf numFmtId="0" fontId="25" fillId="8" borderId="0" applyNumberFormat="0" applyBorder="0" applyAlignment="0" applyProtection="0"/>
    <xf numFmtId="0" fontId="31" fillId="19" borderId="0" applyNumberFormat="0" applyBorder="0" applyAlignment="0" applyProtection="0"/>
  </cellStyleXfs>
  <cellXfs count="200">
    <xf numFmtId="0" fontId="0" fillId="0" borderId="0" xfId="0"/>
    <xf numFmtId="0" fontId="1" fillId="0" borderId="0" xfId="1" applyFont="1"/>
    <xf numFmtId="0" fontId="1" fillId="0" borderId="0" xfId="1"/>
    <xf numFmtId="0" fontId="2" fillId="0" borderId="0" xfId="1" applyFont="1"/>
    <xf numFmtId="0" fontId="2" fillId="2" borderId="0" xfId="1" applyFont="1" applyFill="1" applyAlignment="1"/>
    <xf numFmtId="0" fontId="2" fillId="2" borderId="0" xfId="0" applyFont="1" applyFill="1" applyAlignment="1"/>
    <xf numFmtId="165" fontId="0" fillId="0" borderId="0" xfId="0" applyNumberFormat="1"/>
    <xf numFmtId="0" fontId="1" fillId="0" borderId="0" xfId="1" applyFont="1" applyFill="1"/>
    <xf numFmtId="0" fontId="5" fillId="0" borderId="0" xfId="1" applyFont="1"/>
    <xf numFmtId="0" fontId="16" fillId="0" borderId="0" xfId="1" applyFont="1" applyAlignment="1">
      <alignment horizontal="left" wrapText="1"/>
    </xf>
    <xf numFmtId="0" fontId="0" fillId="0" borderId="0" xfId="0" applyAlignment="1">
      <alignment wrapText="1"/>
    </xf>
    <xf numFmtId="0" fontId="9" fillId="0" borderId="0" xfId="1" applyFont="1" applyFill="1" applyAlignment="1">
      <alignment wrapText="1"/>
    </xf>
    <xf numFmtId="3" fontId="0" fillId="0" borderId="0" xfId="0" applyNumberFormat="1"/>
    <xf numFmtId="11" fontId="0" fillId="0" borderId="0" xfId="0" applyNumberFormat="1"/>
    <xf numFmtId="0" fontId="24" fillId="7" borderId="0" xfId="2"/>
    <xf numFmtId="3" fontId="24" fillId="7" borderId="0" xfId="2" applyNumberFormat="1"/>
    <xf numFmtId="0" fontId="25" fillId="8" borderId="0" xfId="3"/>
    <xf numFmtId="0" fontId="1" fillId="0" borderId="0" xfId="1" applyFont="1" applyFill="1" applyAlignment="1">
      <alignment textRotation="90" wrapText="1"/>
    </xf>
    <xf numFmtId="0" fontId="1" fillId="0" borderId="0" xfId="1" applyFont="1" applyAlignment="1">
      <alignment textRotation="90" wrapText="1"/>
    </xf>
    <xf numFmtId="0" fontId="20" fillId="0" borderId="0" xfId="0" applyFont="1" applyAlignment="1">
      <alignment horizontal="center"/>
    </xf>
    <xf numFmtId="0" fontId="21" fillId="0" borderId="0" xfId="0" applyFont="1"/>
    <xf numFmtId="0" fontId="10" fillId="0" borderId="0" xfId="0" applyFont="1"/>
    <xf numFmtId="0" fontId="19" fillId="0" borderId="0" xfId="0" applyFont="1"/>
    <xf numFmtId="0" fontId="8" fillId="0" borderId="0" xfId="0" applyFont="1" applyAlignment="1">
      <alignment horizontal="center"/>
    </xf>
    <xf numFmtId="0" fontId="12" fillId="0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18" fillId="0" borderId="0" xfId="0" applyFont="1"/>
    <xf numFmtId="0" fontId="15" fillId="0" borderId="0" xfId="0" applyFont="1" applyFill="1" applyAlignment="1">
      <alignment horizontal="center"/>
    </xf>
    <xf numFmtId="0" fontId="16" fillId="0" borderId="0" xfId="0" applyFont="1"/>
    <xf numFmtId="0" fontId="13" fillId="0" borderId="0" xfId="0" applyFont="1" applyAlignment="1">
      <alignment horizontal="center"/>
    </xf>
    <xf numFmtId="0" fontId="14" fillId="0" borderId="0" xfId="0" applyFont="1"/>
    <xf numFmtId="0" fontId="6" fillId="0" borderId="0" xfId="0" applyFont="1" applyAlignment="1">
      <alignment horizontal="center"/>
    </xf>
    <xf numFmtId="0" fontId="11" fillId="0" borderId="0" xfId="0" applyFont="1" applyFill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7" fillId="0" borderId="0" xfId="0" applyFont="1" applyAlignment="1">
      <alignment horizontal="center"/>
    </xf>
    <xf numFmtId="0" fontId="1" fillId="0" borderId="0" xfId="0" applyFont="1"/>
    <xf numFmtId="0" fontId="1" fillId="12" borderId="0" xfId="0" applyFont="1" applyFill="1"/>
    <xf numFmtId="0" fontId="5" fillId="0" borderId="0" xfId="1" applyFont="1" applyAlignment="1">
      <alignment wrapText="1"/>
    </xf>
    <xf numFmtId="0" fontId="8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20" fillId="0" borderId="0" xfId="0" applyFont="1" applyAlignment="1">
      <alignment horizontal="center" wrapText="1"/>
    </xf>
    <xf numFmtId="0" fontId="15" fillId="0" borderId="0" xfId="0" applyFont="1" applyFill="1" applyAlignment="1">
      <alignment horizontal="center" wrapText="1"/>
    </xf>
    <xf numFmtId="0" fontId="6" fillId="0" borderId="0" xfId="0" applyFont="1" applyAlignment="1">
      <alignment horizontal="center" wrapText="1"/>
    </xf>
    <xf numFmtId="0" fontId="17" fillId="0" borderId="0" xfId="0" applyFont="1" applyFill="1" applyAlignment="1">
      <alignment horizontal="center" wrapText="1"/>
    </xf>
    <xf numFmtId="0" fontId="12" fillId="0" borderId="0" xfId="0" applyFont="1" applyFill="1" applyAlignment="1">
      <alignment horizontal="center" wrapText="1"/>
    </xf>
    <xf numFmtId="0" fontId="11" fillId="0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0" fontId="8" fillId="0" borderId="0" xfId="1" applyFont="1" applyAlignment="1">
      <alignment horizontal="center" wrapText="1"/>
    </xf>
    <xf numFmtId="0" fontId="2" fillId="0" borderId="0" xfId="0" applyFont="1"/>
    <xf numFmtId="0" fontId="23" fillId="0" borderId="0" xfId="1" applyFont="1" applyFill="1" applyAlignment="1">
      <alignment horizontal="center" wrapText="1"/>
    </xf>
    <xf numFmtId="0" fontId="6" fillId="0" borderId="0" xfId="0" applyFont="1" applyFill="1" applyAlignment="1">
      <alignment horizontal="center"/>
    </xf>
    <xf numFmtId="0" fontId="28" fillId="3" borderId="0" xfId="0" applyFont="1" applyFill="1"/>
    <xf numFmtId="0" fontId="8" fillId="0" borderId="0" xfId="1" applyFont="1" applyAlignment="1">
      <alignment horizontal="center" wrapText="1"/>
    </xf>
    <xf numFmtId="0" fontId="1" fillId="4" borderId="0" xfId="0" applyFont="1" applyFill="1"/>
    <xf numFmtId="0" fontId="2" fillId="2" borderId="0" xfId="0" applyFont="1" applyFill="1"/>
    <xf numFmtId="0" fontId="2" fillId="2" borderId="0" xfId="1" applyFont="1" applyFill="1"/>
    <xf numFmtId="0" fontId="28" fillId="0" borderId="0" xfId="1" applyFont="1" applyAlignment="1">
      <alignment horizontal="left" wrapText="1"/>
    </xf>
    <xf numFmtId="0" fontId="11" fillId="0" borderId="0" xfId="1" applyFont="1" applyAlignment="1">
      <alignment horizontal="center"/>
    </xf>
    <xf numFmtId="0" fontId="12" fillId="0" borderId="0" xfId="1" applyFont="1" applyAlignment="1">
      <alignment horizontal="center"/>
    </xf>
    <xf numFmtId="0" fontId="10" fillId="0" borderId="0" xfId="1" applyFont="1"/>
    <xf numFmtId="0" fontId="9" fillId="0" borderId="0" xfId="1" applyFont="1"/>
    <xf numFmtId="0" fontId="0" fillId="0" borderId="0" xfId="0"/>
    <xf numFmtId="0" fontId="2" fillId="2" borderId="0" xfId="1" applyFont="1" applyFill="1" applyAlignment="1"/>
    <xf numFmtId="0" fontId="2" fillId="2" borderId="0" xfId="0" applyFont="1" applyFill="1" applyAlignment="1"/>
    <xf numFmtId="0" fontId="0" fillId="0" borderId="0" xfId="0" applyFill="1"/>
    <xf numFmtId="0" fontId="30" fillId="0" borderId="0" xfId="0" applyFont="1"/>
    <xf numFmtId="0" fontId="0" fillId="14" borderId="0" xfId="0" applyFill="1"/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2" fillId="0" borderId="0" xfId="1" applyFont="1" applyAlignment="1">
      <alignment horizontal="center" wrapText="1"/>
    </xf>
    <xf numFmtId="0" fontId="9" fillId="0" borderId="0" xfId="1" applyFont="1" applyAlignment="1">
      <alignment wrapText="1"/>
    </xf>
    <xf numFmtId="0" fontId="14" fillId="0" borderId="0" xfId="1" applyFont="1" applyAlignment="1">
      <alignment wrapText="1"/>
    </xf>
    <xf numFmtId="0" fontId="27" fillId="0" borderId="0" xfId="0" applyFont="1"/>
    <xf numFmtId="0" fontId="22" fillId="0" borderId="0" xfId="0" applyFont="1" applyAlignment="1">
      <alignment horizontal="center" wrapText="1"/>
    </xf>
    <xf numFmtId="0" fontId="23" fillId="0" borderId="0" xfId="1" applyFont="1" applyAlignment="1">
      <alignment wrapText="1"/>
    </xf>
    <xf numFmtId="0" fontId="32" fillId="0" borderId="0" xfId="0" applyFont="1" applyAlignment="1">
      <alignment horizontal="center" wrapText="1"/>
    </xf>
    <xf numFmtId="0" fontId="0" fillId="9" borderId="0" xfId="0" applyFill="1"/>
    <xf numFmtId="0" fontId="1" fillId="9" borderId="0" xfId="0" applyFont="1" applyFill="1"/>
    <xf numFmtId="0" fontId="11" fillId="0" borderId="0" xfId="0" applyFont="1" applyAlignment="1">
      <alignment horizontal="center" wrapText="1"/>
    </xf>
    <xf numFmtId="0" fontId="27" fillId="0" borderId="0" xfId="2" applyFont="1" applyFill="1" applyAlignment="1"/>
    <xf numFmtId="0" fontId="2" fillId="15" borderId="0" xfId="0" applyFont="1" applyFill="1" applyAlignment="1">
      <alignment horizontal="center"/>
    </xf>
    <xf numFmtId="0" fontId="2" fillId="0" borderId="0" xfId="1" applyFont="1" applyFill="1"/>
    <xf numFmtId="0" fontId="2" fillId="0" borderId="0" xfId="0" applyFont="1" applyFill="1"/>
    <xf numFmtId="0" fontId="33" fillId="0" borderId="0" xfId="3" applyFont="1" applyFill="1"/>
    <xf numFmtId="0" fontId="2" fillId="6" borderId="0" xfId="0" applyFont="1" applyFill="1" applyAlignment="1">
      <alignment horizontal="center"/>
    </xf>
    <xf numFmtId="0" fontId="0" fillId="0" borderId="0" xfId="0" quotePrefix="1"/>
    <xf numFmtId="0" fontId="2" fillId="16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34" fillId="0" borderId="0" xfId="0" applyFont="1" applyAlignment="1">
      <alignment vertical="center" wrapText="1"/>
    </xf>
    <xf numFmtId="11" fontId="25" fillId="8" borderId="0" xfId="3" applyNumberFormat="1"/>
    <xf numFmtId="11" fontId="1" fillId="0" borderId="0" xfId="1" applyNumberFormat="1"/>
    <xf numFmtId="166" fontId="0" fillId="0" borderId="0" xfId="0" applyNumberFormat="1"/>
    <xf numFmtId="0" fontId="24" fillId="7" borderId="0" xfId="2" applyNumberFormat="1"/>
    <xf numFmtId="0" fontId="1" fillId="0" borderId="0" xfId="1" applyFill="1"/>
    <xf numFmtId="0" fontId="16" fillId="0" borderId="0" xfId="0" applyFont="1" applyAlignment="1">
      <alignment horizontal="left" wrapText="1"/>
    </xf>
    <xf numFmtId="11" fontId="2" fillId="0" borderId="0" xfId="0" applyNumberFormat="1" applyFont="1"/>
    <xf numFmtId="11" fontId="2" fillId="0" borderId="0" xfId="0" applyNumberFormat="1" applyFont="1" applyFill="1"/>
    <xf numFmtId="11" fontId="2" fillId="0" borderId="0" xfId="1" applyNumberFormat="1" applyFont="1" applyFill="1"/>
    <xf numFmtId="11" fontId="1" fillId="0" borderId="0" xfId="1" applyNumberFormat="1" applyFont="1" applyFill="1"/>
    <xf numFmtId="11" fontId="31" fillId="19" borderId="0" xfId="4" applyNumberFormat="1"/>
    <xf numFmtId="0" fontId="0" fillId="0" borderId="0" xfId="0" applyNumberFormat="1"/>
    <xf numFmtId="0" fontId="6" fillId="0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wrapText="1"/>
    </xf>
    <xf numFmtId="0" fontId="0" fillId="0" borderId="0" xfId="0" quotePrefix="1" applyFill="1" applyAlignment="1">
      <alignment horizontal="center" textRotation="90" wrapText="1"/>
    </xf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0" fillId="0" borderId="0" xfId="0" applyBorder="1"/>
    <xf numFmtId="0" fontId="6" fillId="0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11" fontId="24" fillId="7" borderId="0" xfId="2" applyNumberFormat="1"/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4" fillId="7" borderId="0" xfId="2" applyAlignment="1">
      <alignment wrapText="1"/>
    </xf>
    <xf numFmtId="0" fontId="1" fillId="9" borderId="0" xfId="1" applyFont="1" applyFill="1" applyAlignment="1">
      <alignment wrapText="1"/>
    </xf>
    <xf numFmtId="0" fontId="0" fillId="9" borderId="0" xfId="1" applyFont="1" applyFill="1" applyAlignment="1">
      <alignment wrapText="1"/>
    </xf>
    <xf numFmtId="0" fontId="27" fillId="9" borderId="0" xfId="2" applyFont="1" applyFill="1" applyAlignment="1">
      <alignment wrapText="1"/>
    </xf>
    <xf numFmtId="0" fontId="1" fillId="0" borderId="0" xfId="1" applyFont="1" applyAlignment="1">
      <alignment wrapText="1"/>
    </xf>
    <xf numFmtId="0" fontId="0" fillId="0" borderId="0" xfId="0" applyAlignment="1"/>
    <xf numFmtId="0" fontId="0" fillId="0" borderId="0" xfId="1" applyFont="1" applyAlignment="1">
      <alignment wrapText="1"/>
    </xf>
    <xf numFmtId="0" fontId="27" fillId="0" borderId="0" xfId="2" applyFont="1" applyFill="1" applyAlignment="1">
      <alignment wrapText="1"/>
    </xf>
    <xf numFmtId="0" fontId="0" fillId="18" borderId="0" xfId="1" applyFont="1" applyFill="1" applyAlignment="1">
      <alignment wrapText="1"/>
    </xf>
    <xf numFmtId="0" fontId="0" fillId="0" borderId="0" xfId="0" quotePrefix="1" applyAlignment="1">
      <alignment wrapText="1"/>
    </xf>
    <xf numFmtId="0" fontId="29" fillId="13" borderId="0" xfId="1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0" borderId="0" xfId="1" applyFill="1" applyAlignment="1">
      <alignment wrapText="1"/>
    </xf>
    <xf numFmtId="0" fontId="0" fillId="13" borderId="0" xfId="0" applyFill="1" applyAlignment="1">
      <alignment wrapText="1"/>
    </xf>
    <xf numFmtId="0" fontId="1" fillId="6" borderId="0" xfId="1" applyFill="1" applyAlignment="1">
      <alignment wrapText="1"/>
    </xf>
    <xf numFmtId="0" fontId="0" fillId="6" borderId="0" xfId="1" applyFont="1" applyFill="1" applyAlignment="1">
      <alignment wrapText="1"/>
    </xf>
    <xf numFmtId="0" fontId="1" fillId="0" borderId="0" xfId="0" applyFont="1" applyAlignment="1">
      <alignment wrapText="1"/>
    </xf>
    <xf numFmtId="0" fontId="0" fillId="13" borderId="0" xfId="0" quotePrefix="1" applyFill="1" applyAlignment="1">
      <alignment wrapText="1"/>
    </xf>
    <xf numFmtId="0" fontId="0" fillId="10" borderId="0" xfId="0" applyFill="1"/>
    <xf numFmtId="0" fontId="27" fillId="10" borderId="0" xfId="0" applyFont="1" applyFill="1"/>
    <xf numFmtId="0" fontId="24" fillId="10" borderId="0" xfId="2" applyFill="1"/>
    <xf numFmtId="11" fontId="0" fillId="10" borderId="0" xfId="0" applyNumberFormat="1" applyFill="1"/>
    <xf numFmtId="0" fontId="1" fillId="10" borderId="0" xfId="1" applyFill="1"/>
    <xf numFmtId="11" fontId="0" fillId="0" borderId="0" xfId="0" applyNumberFormat="1" applyFill="1"/>
    <xf numFmtId="0" fontId="24" fillId="7" borderId="0" xfId="2" applyAlignment="1">
      <alignment horizontal="center" textRotation="90" wrapText="1"/>
    </xf>
    <xf numFmtId="0" fontId="1" fillId="0" borderId="0" xfId="0" applyFont="1" applyAlignment="1">
      <alignment horizontal="center" textRotation="90" wrapText="1"/>
    </xf>
    <xf numFmtId="0" fontId="31" fillId="6" borderId="0" xfId="4" applyFill="1" applyAlignment="1">
      <alignment horizontal="center" textRotation="90" wrapText="1"/>
    </xf>
    <xf numFmtId="0" fontId="0" fillId="6" borderId="0" xfId="0" applyFill="1" applyAlignment="1">
      <alignment horizontal="center" textRotation="90" wrapText="1"/>
    </xf>
    <xf numFmtId="0" fontId="0" fillId="6" borderId="0" xfId="0" quotePrefix="1" applyFill="1" applyAlignment="1">
      <alignment horizontal="center" textRotation="90" wrapText="1"/>
    </xf>
    <xf numFmtId="0" fontId="1" fillId="6" borderId="0" xfId="1" applyFill="1" applyAlignment="1">
      <alignment horizontal="center" textRotation="90" wrapText="1"/>
    </xf>
    <xf numFmtId="0" fontId="0" fillId="6" borderId="0" xfId="1" applyFont="1" applyFill="1" applyAlignment="1">
      <alignment horizontal="center" textRotation="90" wrapText="1"/>
    </xf>
    <xf numFmtId="0" fontId="0" fillId="0" borderId="0" xfId="0" quotePrefix="1" applyAlignment="1">
      <alignment horizontal="center" textRotation="90" wrapText="1"/>
    </xf>
    <xf numFmtId="0" fontId="0" fillId="0" borderId="0" xfId="0" applyAlignment="1">
      <alignment horizontal="center" textRotation="90" wrapText="1"/>
    </xf>
    <xf numFmtId="0" fontId="0" fillId="0" borderId="0" xfId="0" applyAlignment="1">
      <alignment horizontal="center" textRotation="90"/>
    </xf>
    <xf numFmtId="0" fontId="0" fillId="0" borderId="0" xfId="0" quotePrefix="1" applyAlignment="1">
      <alignment horizontal="center" textRotation="90"/>
    </xf>
    <xf numFmtId="0" fontId="27" fillId="0" borderId="0" xfId="4" applyFont="1" applyFill="1" applyAlignment="1">
      <alignment horizontal="center" textRotation="90" wrapText="1"/>
    </xf>
    <xf numFmtId="0" fontId="0" fillId="5" borderId="0" xfId="0" applyFill="1" applyAlignment="1">
      <alignment horizontal="center" textRotation="90"/>
    </xf>
    <xf numFmtId="0" fontId="0" fillId="5" borderId="0" xfId="0" quotePrefix="1" applyFill="1" applyAlignment="1">
      <alignment horizontal="center" textRotation="90" wrapText="1"/>
    </xf>
    <xf numFmtId="0" fontId="0" fillId="5" borderId="0" xfId="0" quotePrefix="1" applyFill="1" applyAlignment="1">
      <alignment horizontal="center" textRotation="90"/>
    </xf>
    <xf numFmtId="0" fontId="0" fillId="0" borderId="0" xfId="1" applyFont="1" applyAlignment="1">
      <alignment horizontal="center" textRotation="90" wrapText="1"/>
    </xf>
    <xf numFmtId="0" fontId="1" fillId="0" borderId="0" xfId="1" applyFont="1" applyAlignment="1">
      <alignment horizontal="center" textRotation="90" wrapText="1"/>
    </xf>
    <xf numFmtId="0" fontId="27" fillId="0" borderId="0" xfId="2" applyFont="1" applyFill="1" applyAlignment="1">
      <alignment horizontal="center" textRotation="90" wrapText="1"/>
    </xf>
    <xf numFmtId="0" fontId="0" fillId="0" borderId="0" xfId="1" applyFont="1" applyFill="1" applyAlignment="1">
      <alignment horizontal="center" textRotation="90" wrapText="1"/>
    </xf>
    <xf numFmtId="0" fontId="1" fillId="0" borderId="0" xfId="1" applyFill="1" applyAlignment="1">
      <alignment horizontal="center" textRotation="90" wrapText="1"/>
    </xf>
    <xf numFmtId="0" fontId="0" fillId="13" borderId="0" xfId="0" applyFill="1" applyAlignment="1">
      <alignment horizontal="center" textRotation="90" wrapText="1"/>
    </xf>
    <xf numFmtId="0" fontId="27" fillId="9" borderId="0" xfId="2" applyFont="1" applyFill="1" applyAlignment="1">
      <alignment horizontal="center" textRotation="90" wrapText="1"/>
    </xf>
    <xf numFmtId="0" fontId="0" fillId="18" borderId="0" xfId="1" applyFont="1" applyFill="1" applyAlignment="1">
      <alignment horizontal="center" textRotation="90" wrapText="1"/>
    </xf>
    <xf numFmtId="0" fontId="1" fillId="9" borderId="0" xfId="1" applyFont="1" applyFill="1" applyAlignment="1">
      <alignment horizontal="center" textRotation="90" wrapText="1"/>
    </xf>
    <xf numFmtId="0" fontId="2" fillId="16" borderId="0" xfId="0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3" fillId="3" borderId="0" xfId="1" applyFont="1" applyFill="1" applyAlignment="1">
      <alignment horizontal="center" wrapText="1"/>
    </xf>
    <xf numFmtId="0" fontId="2" fillId="3" borderId="0" xfId="1" applyFont="1" applyFill="1" applyAlignment="1">
      <alignment horizontal="center"/>
    </xf>
    <xf numFmtId="0" fontId="26" fillId="10" borderId="0" xfId="0" applyFont="1" applyFill="1" applyAlignment="1">
      <alignment horizontal="center"/>
    </xf>
    <xf numFmtId="0" fontId="26" fillId="1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9" borderId="0" xfId="1" applyFont="1" applyFill="1" applyAlignment="1">
      <alignment horizontal="center" textRotation="90" wrapText="1"/>
    </xf>
    <xf numFmtId="0" fontId="2" fillId="5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29" fillId="13" borderId="0" xfId="1" applyFont="1" applyFill="1" applyAlignment="1">
      <alignment horizontal="center" textRotation="90" wrapText="1"/>
    </xf>
    <xf numFmtId="0" fontId="1" fillId="3" borderId="0" xfId="0" applyFont="1" applyFill="1" applyAlignment="1">
      <alignment horizontal="center" textRotation="90" wrapText="1"/>
    </xf>
    <xf numFmtId="0" fontId="26" fillId="11" borderId="0" xfId="0" applyFont="1" applyFill="1" applyAlignment="1">
      <alignment horizontal="center"/>
    </xf>
    <xf numFmtId="0" fontId="31" fillId="6" borderId="0" xfId="4" quotePrefix="1" applyFill="1" applyAlignment="1">
      <alignment horizontal="center" textRotation="90" wrapText="1"/>
    </xf>
    <xf numFmtId="0" fontId="0" fillId="13" borderId="0" xfId="0" quotePrefix="1" applyFill="1" applyAlignment="1">
      <alignment horizontal="center" textRotation="90" wrapText="1"/>
    </xf>
  </cellXfs>
  <cellStyles count="5">
    <cellStyle name="Gut" xfId="2" builtinId="26"/>
    <cellStyle name="Neutral" xfId="4" builtinId="28"/>
    <cellStyle name="Schlecht" xfId="3" builtinId="27"/>
    <cellStyle name="Standard" xfId="0" builtinId="0"/>
    <cellStyle name="Standard 4" xfId="1" xr:uid="{00000000-0005-0000-0000-000004000000}"/>
  </cellStyles>
  <dxfs count="13">
    <dxf>
      <numFmt numFmtId="15" formatCode="0.00E+00"/>
    </dxf>
    <dxf>
      <numFmt numFmtId="1" formatCode="0"/>
    </dxf>
    <dxf>
      <numFmt numFmtId="15" formatCode="0.00E+00"/>
    </dxf>
    <dxf>
      <numFmt numFmtId="15" formatCode="0.00E+00"/>
    </dxf>
    <dxf>
      <numFmt numFmtId="1" formatCode="0"/>
    </dxf>
    <dxf>
      <numFmt numFmtId="15" formatCode="0.00E+00"/>
    </dxf>
    <dxf>
      <fill>
        <patternFill>
          <bgColor theme="6"/>
        </patternFill>
      </fill>
    </dxf>
    <dxf>
      <numFmt numFmtId="15" formatCode="0.00E+00"/>
    </dxf>
    <dxf>
      <numFmt numFmtId="1" formatCode="0"/>
    </dxf>
    <dxf>
      <numFmt numFmtId="15" formatCode="0.00E+00"/>
    </dxf>
    <dxf>
      <numFmt numFmtId="15" formatCode="0.00E+00"/>
    </dxf>
    <dxf>
      <numFmt numFmtId="1" formatCode="0"/>
    </dxf>
    <dxf>
      <numFmt numFmtId="15" formatCode="0.00E+00"/>
    </dxf>
  </dxfs>
  <tableStyles count="0" defaultTableStyle="TableStyleMedium2" defaultPivotStyle="PivotStyleLight16"/>
  <colors>
    <mruColors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9526</xdr:colOff>
      <xdr:row>1</xdr:row>
      <xdr:rowOff>9525</xdr:rowOff>
    </xdr:from>
    <xdr:to>
      <xdr:col>12</xdr:col>
      <xdr:colOff>180976</xdr:colOff>
      <xdr:row>25</xdr:row>
      <xdr:rowOff>58560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28428AE-D14B-4771-9B30-EDED725EC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726" y="200025"/>
          <a:ext cx="6305550" cy="4621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18</xdr:row>
      <xdr:rowOff>85725</xdr:rowOff>
    </xdr:from>
    <xdr:to>
      <xdr:col>20</xdr:col>
      <xdr:colOff>447675</xdr:colOff>
      <xdr:row>48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108C22-2A86-465D-93BA-C6726EB6C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3514725"/>
          <a:ext cx="7915275" cy="580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a Kleinekorte" id="{1B77181C-5F0D-4D2D-9B3A-4FDB6DC939AF}" userId="81f50dae6be8c377" providerId="Windows Live"/>
  <person displayName="Johanna Kleinekorte" id="{664BA5D1-4458-4577-BBD2-33C961106F9F}" userId="Johanna Kleinekorte" providerId="None"/>
</personList>
</file>

<file path=xl/theme/theme1.xml><?xml version="1.0" encoding="utf-8"?>
<a:theme xmlns:a="http://schemas.openxmlformats.org/drawingml/2006/main" name="Office">
  <a:themeElements>
    <a:clrScheme name="RWTH Farben">
      <a:dk1>
        <a:srgbClr val="000000"/>
      </a:dk1>
      <a:lt1>
        <a:srgbClr val="FFFFFF"/>
      </a:lt1>
      <a:dk2>
        <a:srgbClr val="00549F"/>
      </a:dk2>
      <a:lt2>
        <a:srgbClr val="8EBAE5"/>
      </a:lt2>
      <a:accent1>
        <a:srgbClr val="006165"/>
      </a:accent1>
      <a:accent2>
        <a:srgbClr val="0098A1"/>
      </a:accent2>
      <a:accent3>
        <a:srgbClr val="57AB27"/>
      </a:accent3>
      <a:accent4>
        <a:srgbClr val="BDCD00"/>
      </a:accent4>
      <a:accent5>
        <a:srgbClr val="F6A800"/>
      </a:accent5>
      <a:accent6>
        <a:srgbClr val="CC071E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3E948768-0682-4D6A-971E-2CCE434AB3AD}">
    <text>Woher kommen die Daten?</text>
  </threadedComment>
  <threadedComment ref="B30" dT="2020-08-06T14:16:49.88" personId="{664BA5D1-4458-4577-BBD2-33C961106F9F}" id="{15B87FF2-A44C-4351-A385-F03C6DB14277}">
    <text>eigentlicher Wert: 132000000000</text>
  </threadedComment>
  <threadedComment ref="B31" dT="2020-08-06T14:16:36.17" personId="{664BA5D1-4458-4577-BBD2-33C961106F9F}" id="{96999419-247B-469C-A43B-9F8CD64905C8}">
    <text>eigentlicher Wert: 12000000000</text>
  </threadedComment>
  <threadedComment ref="B46" dT="2020-07-13T19:16:46.28" personId="{1B77181C-5F0D-4D2D-9B3A-4FDB6DC939AF}" id="{4395D8DE-679D-4728-870D-AC61250BBA7A}">
    <text>eigentlicher Wert: 20000000000</text>
  </threadedComment>
  <threadedComment ref="B48" dT="2020-07-20T18:25:54.94" personId="{1B77181C-5F0D-4D2D-9B3A-4FDB6DC939AF}" id="{325CB959-8BA4-4BF8-9486-A5FD9CC86378}">
    <text>eigentlicher Wert: 2298568545000</text>
  </threadedComment>
  <threadedComment ref="B60" dT="2020-07-13T19:16:09.35" personId="{1B77181C-5F0D-4D2D-9B3A-4FDB6DC939AF}" id="{98488DCD-96BC-4FAB-976D-EDE0E86C9D6B}">
    <text>eigentlicher Wert: 1326925000000</text>
  </threadedComment>
  <threadedComment ref="B61" dT="2020-07-13T19:15:35.98" personId="{1B77181C-5F0D-4D2D-9B3A-4FDB6DC939AF}" id="{9DFBDC01-FD89-49B2-B4F6-4EDF37D494DB}">
    <text>eigentlicher Wert: 1326925000000</text>
  </threadedComment>
  <threadedComment ref="B62" dT="2020-07-20T18:26:20.14" personId="{1B77181C-5F0D-4D2D-9B3A-4FDB6DC939AF}" id="{50A1D939-4235-4FA2-883C-E19840141FBE}">
    <text>eigentlicher Wert: 894991475000</text>
  </threadedComment>
  <threadedComment ref="B66" dT="2020-05-22T11:35:55.35" personId="{1B77181C-5F0D-4D2D-9B3A-4FDB6DC939AF}" id="{51924674-0800-4143-91BC-42A5D3DCC157}">
    <text>eigentlicher Wert: 1100000000</text>
  </threadedComment>
  <threadedComment ref="B71" dT="2020-07-13T19:15:09.18" personId="{1B77181C-5F0D-4D2D-9B3A-4FDB6DC939AF}" id="{75D1FC30-6B56-488C-83E2-7CA3876DCC7E}">
    <text>eigentlicher Wert: 59814000000</text>
  </threadedComment>
  <threadedComment ref="B73" dT="2020-07-13T19:14:18.28" personId="{1B77181C-5F0D-4D2D-9B3A-4FDB6DC939AF}" id="{C109D5AC-B356-4779-BC7C-BB16D9A6F36E}">
    <text>eigentlicher Wert: 1326925000000</text>
  </threadedComment>
  <threadedComment ref="B74" dT="2020-08-06T14:17:22.21" personId="{664BA5D1-4458-4577-BBD2-33C961106F9F}" id="{B75688F5-D550-4037-B15A-116D1AF393F1}">
    <text>eigentlicher Wert: 689000000000</text>
  </threadedComment>
  <threadedComment ref="B78" dT="2020-08-06T14:17:51.31" personId="{664BA5D1-4458-4577-BBD2-33C961106F9F}" id="{447A8051-8C1A-40A1-A097-E7973C7F828B}">
    <text>eigentlicher Wert: 33000000000</text>
  </threadedComment>
  <threadedComment ref="B81" dT="2020-08-06T14:18:11.51" personId="{664BA5D1-4458-4577-BBD2-33C961106F9F}" id="{3D490E86-F977-4F3E-AEB3-3DCC4509538D}">
    <text>eigentlicher Wert: 281030000000</text>
  </threadedComment>
  <threadedComment ref="B86" dT="2020-08-06T14:19:19.47" personId="{664BA5D1-4458-4577-BBD2-33C961106F9F}" id="{5A768179-F583-40EA-92C4-64283B720A3C}">
    <text>eigentlicher Wert: 138230000000</text>
  </threadedComment>
  <threadedComment ref="B92" dT="2020-07-13T19:13:17.55" personId="{1B77181C-5F0D-4D2D-9B3A-4FDB6DC939AF}" id="{5E7A0141-67BF-4867-99CE-28F3234D8DFE}">
    <text>eigentlicher Wert: 610000000</text>
  </threadedComment>
  <threadedComment ref="B114" dT="2020-08-06T14:20:53.20" personId="{664BA5D1-4458-4577-BBD2-33C961106F9F}" id="{5494B182-989D-4B8F-8790-76E9F5B574D0}">
    <text>eigentlicher Wert: 340194277.5</text>
  </threadedComment>
  <threadedComment ref="B115" dT="2020-08-06T14:21:07.23" personId="{664BA5D1-4458-4577-BBD2-33C961106F9F}" id="{C4C6554A-DA20-4E86-B054-03EA066B80CD}">
    <text>eigentlicher Wert: 266200000000</text>
  </threadedComment>
  <threadedComment ref="FM139" dT="2020-04-20T11:16:26.89" personId="{1B77181C-5F0D-4D2D-9B3A-4FDB6DC939AF}" id="{D7FE402D-8AE7-47B8-B3CE-757ECCAF0A8F}">
    <text>Berechnung in Excel "Background data"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1D7B31B5-F6A8-4337-A677-3226819C4FD6}">
    <text>Woher kommen die Daten?</text>
  </threadedComment>
  <threadedComment ref="B30" dT="2020-08-06T14:16:49.88" personId="{664BA5D1-4458-4577-BBD2-33C961106F9F}" id="{C8B26BC0-C3C6-469D-AF4F-F58F7F5AC809}">
    <text>eigentlicher Wert: 132000000000</text>
  </threadedComment>
  <threadedComment ref="B31" dT="2020-08-06T14:16:36.17" personId="{664BA5D1-4458-4577-BBD2-33C961106F9F}" id="{3ACC060E-2C47-4A39-BF3E-129F82DFA777}">
    <text>eigentlicher Wert: 12000000000</text>
  </threadedComment>
  <threadedComment ref="B46" dT="2020-07-13T19:16:46.28" personId="{1B77181C-5F0D-4D2D-9B3A-4FDB6DC939AF}" id="{E92CAFD5-9123-4F58-9FCB-CB71B0D2C6FF}">
    <text>eigentlicher Wert: 20000000000</text>
  </threadedComment>
  <threadedComment ref="B48" dT="2020-07-20T18:25:54.94" personId="{1B77181C-5F0D-4D2D-9B3A-4FDB6DC939AF}" id="{C68ACFC0-6EE7-4C73-A31A-5056E36AA8AC}">
    <text>eigentlicher Wert: 2298568545000</text>
  </threadedComment>
  <threadedComment ref="B60" dT="2020-07-13T19:16:09.35" personId="{1B77181C-5F0D-4D2D-9B3A-4FDB6DC939AF}" id="{4E90DC70-2196-423A-BA0A-16E861D4A5AD}">
    <text>eigentlicher Wert: 1326925000000</text>
  </threadedComment>
  <threadedComment ref="B61" dT="2020-07-13T19:15:35.98" personId="{1B77181C-5F0D-4D2D-9B3A-4FDB6DC939AF}" id="{D6D918A1-6FAA-484B-B890-05A70DFF2C59}">
    <text>eigentlicher Wert: 1326925000000</text>
  </threadedComment>
  <threadedComment ref="B62" dT="2020-07-20T18:26:20.14" personId="{1B77181C-5F0D-4D2D-9B3A-4FDB6DC939AF}" id="{06FE8B9D-DBC8-45C8-9711-1A43A44C3537}">
    <text>eigentlicher Wert: 894991475000</text>
  </threadedComment>
  <threadedComment ref="B66" dT="2020-05-22T11:35:55.35" personId="{1B77181C-5F0D-4D2D-9B3A-4FDB6DC939AF}" id="{457EE150-2354-48B3-87F2-859A3227574E}">
    <text>eigentlicher Wert: 1100000000</text>
  </threadedComment>
  <threadedComment ref="B71" dT="2020-07-13T19:15:09.18" personId="{1B77181C-5F0D-4D2D-9B3A-4FDB6DC939AF}" id="{8236A5DA-5465-4962-88AF-A68DE78E9332}">
    <text>eigentlicher Wert: 59814000000</text>
  </threadedComment>
  <threadedComment ref="B73" dT="2020-07-13T19:14:18.28" personId="{1B77181C-5F0D-4D2D-9B3A-4FDB6DC939AF}" id="{44D3DC69-3423-4BCB-9213-31AF1C1C9C38}">
    <text>eigentlicher Wert: 1326925000000</text>
  </threadedComment>
  <threadedComment ref="B74" dT="2020-08-06T14:17:22.21" personId="{664BA5D1-4458-4577-BBD2-33C961106F9F}" id="{DC77CAA0-408B-43B4-897F-981BE100D077}">
    <text>eigentlicher Wert: 689000000000</text>
  </threadedComment>
  <threadedComment ref="B78" dT="2020-08-06T14:17:51.31" personId="{664BA5D1-4458-4577-BBD2-33C961106F9F}" id="{D3D2A168-849E-4E1F-A18B-CB4CEB2E3B9B}">
    <text>eigentlicher Wert: 33000000000</text>
  </threadedComment>
  <threadedComment ref="B81" dT="2020-08-06T14:18:11.51" personId="{664BA5D1-4458-4577-BBD2-33C961106F9F}" id="{C168E9F6-E915-4D38-B78B-F5B64FDACF8C}">
    <text>eigentlicher Wert: 281030000000</text>
  </threadedComment>
  <threadedComment ref="B86" dT="2020-08-06T14:19:19.47" personId="{664BA5D1-4458-4577-BBD2-33C961106F9F}" id="{8F6F23FE-E43C-443C-B7B0-77944F3BA213}">
    <text>eigentlicher Wert: 138230000000</text>
  </threadedComment>
  <threadedComment ref="B92" dT="2020-07-13T19:13:17.55" personId="{1B77181C-5F0D-4D2D-9B3A-4FDB6DC939AF}" id="{1E86E03A-C57A-4DF5-9CE1-D8E1DCB650CE}">
    <text>eigentlicher Wert: 610000000</text>
  </threadedComment>
  <threadedComment ref="B114" dT="2020-08-06T14:20:53.20" personId="{664BA5D1-4458-4577-BBD2-33C961106F9F}" id="{7FA6848B-8E72-44A5-8376-B09A89E3F248}">
    <text>eigentlicher Wert: 340194277.5</text>
  </threadedComment>
  <threadedComment ref="B115" dT="2020-08-06T14:21:07.23" personId="{664BA5D1-4458-4577-BBD2-33C961106F9F}" id="{0A21EA92-6613-4736-B823-EBA9B413DD50}">
    <text>eigentlicher Wert: 266200000000</text>
  </threadedComment>
  <threadedComment ref="FM139" dT="2020-04-20T11:16:26.89" personId="{1B77181C-5F0D-4D2D-9B3A-4FDB6DC939AF}" id="{43FB2DA8-635E-4B2C-AE3B-C4E361330CF7}">
    <text>Berechnung in Excel "Background data"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52" dT="2020-05-22T11:35:55.35" personId="{1B77181C-5F0D-4D2D-9B3A-4FDB6DC939AF}" id="{6E7098B2-4032-4DF0-A7CA-07B29660CEB1}">
    <text>eigentlicher Wert: 1100000000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A5F82DCD-303E-4171-A52E-B35B73DCB488}">
    <text>Woher kommen die Daten?</text>
  </threadedComment>
  <threadedComment ref="B30" dT="2020-08-06T14:16:49.88" personId="{664BA5D1-4458-4577-BBD2-33C961106F9F}" id="{E131FB87-86DE-471D-BDE0-5B48B823D215}">
    <text>eigentlicher Wert: 132000000000</text>
  </threadedComment>
  <threadedComment ref="B31" dT="2020-08-06T14:16:36.17" personId="{664BA5D1-4458-4577-BBD2-33C961106F9F}" id="{5EC9B12D-1DA0-435D-997B-733719359120}">
    <text>eigentlicher Wert: 12000000000</text>
  </threadedComment>
  <threadedComment ref="B46" dT="2020-07-13T19:16:46.28" personId="{1B77181C-5F0D-4D2D-9B3A-4FDB6DC939AF}" id="{6B9129AE-A9A7-45DB-A408-82CA6D107136}">
    <text>eigentlicher Wert: 20000000000</text>
  </threadedComment>
  <threadedComment ref="B48" dT="2020-07-20T18:25:54.94" personId="{1B77181C-5F0D-4D2D-9B3A-4FDB6DC939AF}" id="{07E52734-C003-4BB5-A696-1735ECB67AE2}">
    <text>eigentlicher Wert: 2298568545000</text>
  </threadedComment>
  <threadedComment ref="B60" dT="2020-07-13T19:16:09.35" personId="{1B77181C-5F0D-4D2D-9B3A-4FDB6DC939AF}" id="{9536E8C6-980B-48B1-A393-BF3426E483D5}">
    <text>eigentlicher Wert: 1326925000000</text>
  </threadedComment>
  <threadedComment ref="B61" dT="2020-07-13T19:15:35.98" personId="{1B77181C-5F0D-4D2D-9B3A-4FDB6DC939AF}" id="{30ED47BD-B5DA-4468-B978-D52E7B10990A}">
    <text>eigentlicher Wert: 1326925000000</text>
  </threadedComment>
  <threadedComment ref="B62" dT="2020-07-20T18:26:20.14" personId="{1B77181C-5F0D-4D2D-9B3A-4FDB6DC939AF}" id="{12ACFBB5-AD5F-4526-9FB1-538F22DA4259}">
    <text>eigentlicher Wert: 894991475000</text>
  </threadedComment>
  <threadedComment ref="B66" dT="2020-05-22T11:35:55.35" personId="{1B77181C-5F0D-4D2D-9B3A-4FDB6DC939AF}" id="{BA3177E5-346E-49E2-A09C-EAA2D6F9E424}">
    <text>eigentlicher Wert: 1100000000</text>
  </threadedComment>
  <threadedComment ref="B71" dT="2020-07-13T19:15:09.18" personId="{1B77181C-5F0D-4D2D-9B3A-4FDB6DC939AF}" id="{C6B8F729-DE03-4F5D-9185-F48E2B81C367}">
    <text>eigentlicher Wert: 59814000000</text>
  </threadedComment>
  <threadedComment ref="B73" dT="2020-07-13T19:14:18.28" personId="{1B77181C-5F0D-4D2D-9B3A-4FDB6DC939AF}" id="{4F499A80-C25B-4DB9-ABB2-E1EF582FA6D5}">
    <text>eigentlicher Wert: 1326925000000</text>
  </threadedComment>
  <threadedComment ref="B74" dT="2020-08-06T14:17:22.21" personId="{664BA5D1-4458-4577-BBD2-33C961106F9F}" id="{6088897D-7A16-40B8-A722-6BCFFF1FA4FD}">
    <text>eigentlicher Wert: 689000000000</text>
  </threadedComment>
  <threadedComment ref="B78" dT="2020-08-06T14:17:51.31" personId="{664BA5D1-4458-4577-BBD2-33C961106F9F}" id="{239AB2E1-F4DF-4680-B50B-753956D20F59}">
    <text>eigentlicher Wert: 33000000000</text>
  </threadedComment>
  <threadedComment ref="B81" dT="2020-08-06T14:18:11.51" personId="{664BA5D1-4458-4577-BBD2-33C961106F9F}" id="{05551823-CBD9-46F1-A297-C7C43A7FD39F}">
    <text>eigentlicher Wert: 281030000000</text>
  </threadedComment>
  <threadedComment ref="B86" dT="2020-08-06T14:19:19.47" personId="{664BA5D1-4458-4577-BBD2-33C961106F9F}" id="{7C51BB26-DE3C-4858-8708-D49B384D8CEB}">
    <text>eigentlicher Wert: 138230000000</text>
  </threadedComment>
  <threadedComment ref="B92" dT="2020-07-13T19:13:17.55" personId="{1B77181C-5F0D-4D2D-9B3A-4FDB6DC939AF}" id="{E1850947-7BCA-47E9-90B5-8351FBA952D1}">
    <text>eigentlicher Wert: 610000000</text>
  </threadedComment>
  <threadedComment ref="B114" dT="2020-08-06T14:20:53.20" personId="{664BA5D1-4458-4577-BBD2-33C961106F9F}" id="{DCEED83C-F514-4688-94E0-FE79020B5C6D}">
    <text>eigentlicher Wert: 340194277.5</text>
  </threadedComment>
  <threadedComment ref="B115" dT="2020-08-06T14:21:07.23" personId="{664BA5D1-4458-4577-BBD2-33C961106F9F}" id="{D7ABBD00-5B54-4F7A-BAE2-12FBE3D66ED9}">
    <text>eigentlicher Wert: 266200000000</text>
  </threadedComment>
  <threadedComment ref="FM139" dT="2020-04-20T11:16:26.89" personId="{1B77181C-5F0D-4D2D-9B3A-4FDB6DC939AF}" id="{1B359682-41B8-4EB8-964E-80679B9EAED2}">
    <text>Berechnung in Excel "Background data"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32DBAE65-075F-40FF-AFC6-99CF6FC7279C}">
    <text>Woher kommen die Daten?</text>
  </threadedComment>
  <threadedComment ref="B30" dT="2020-08-06T14:16:49.88" personId="{664BA5D1-4458-4577-BBD2-33C961106F9F}" id="{F045E149-ED92-4C46-8961-D885EACCB910}">
    <text>eigentlicher Wert: 132000000000</text>
  </threadedComment>
  <threadedComment ref="B31" dT="2020-08-06T14:16:36.17" personId="{664BA5D1-4458-4577-BBD2-33C961106F9F}" id="{DEEDB53D-D698-4C17-AA31-A21D2681E789}">
    <text>eigentlicher Wert: 12000000000</text>
  </threadedComment>
  <threadedComment ref="B46" dT="2020-07-13T19:16:46.28" personId="{1B77181C-5F0D-4D2D-9B3A-4FDB6DC939AF}" id="{DFB00806-AA0B-4148-A5FA-F00772275A74}">
    <text>eigentlicher Wert: 20000000000</text>
  </threadedComment>
  <threadedComment ref="B48" dT="2020-07-20T18:25:54.94" personId="{1B77181C-5F0D-4D2D-9B3A-4FDB6DC939AF}" id="{FDE02AF7-0FA9-4AE5-8D30-22F6080C5668}">
    <text>eigentlicher Wert: 2298568545000</text>
  </threadedComment>
  <threadedComment ref="B60" dT="2020-07-13T19:16:09.35" personId="{1B77181C-5F0D-4D2D-9B3A-4FDB6DC939AF}" id="{FE793DF9-154D-4609-B6B4-D9C2A0A525AA}">
    <text>eigentlicher Wert: 1326925000000</text>
  </threadedComment>
  <threadedComment ref="B61" dT="2020-07-13T19:15:35.98" personId="{1B77181C-5F0D-4D2D-9B3A-4FDB6DC939AF}" id="{0E0D338B-D260-4D6A-B4D9-FB83882A844F}">
    <text>eigentlicher Wert: 1326925000000</text>
  </threadedComment>
  <threadedComment ref="B62" dT="2020-07-20T18:26:20.14" personId="{1B77181C-5F0D-4D2D-9B3A-4FDB6DC939AF}" id="{2802051F-4F75-4D3E-AEA8-266AA96F9C1A}">
    <text>eigentlicher Wert: 894991475000</text>
  </threadedComment>
  <threadedComment ref="B66" dT="2020-05-22T11:35:55.35" personId="{1B77181C-5F0D-4D2D-9B3A-4FDB6DC939AF}" id="{A6E232CF-AFB6-48DB-B30E-36997ADC8FDB}">
    <text>eigentlicher Wert: 1100000000</text>
  </threadedComment>
  <threadedComment ref="B71" dT="2020-07-13T19:15:09.18" personId="{1B77181C-5F0D-4D2D-9B3A-4FDB6DC939AF}" id="{C7CB9DB4-A38C-4AFE-B3F9-C3F1B91637B0}">
    <text>eigentlicher Wert: 59814000000</text>
  </threadedComment>
  <threadedComment ref="B73" dT="2020-07-13T19:14:18.28" personId="{1B77181C-5F0D-4D2D-9B3A-4FDB6DC939AF}" id="{AEEE95A5-63B9-4B41-AAB7-A6E2B7DEF46F}">
    <text>eigentlicher Wert: 1326925000000</text>
  </threadedComment>
  <threadedComment ref="B74" dT="2020-08-06T14:17:22.21" personId="{664BA5D1-4458-4577-BBD2-33C961106F9F}" id="{CD4A0D7B-E587-4BCD-B30F-5BF1E726F4EA}">
    <text>eigentlicher Wert: 689000000000</text>
  </threadedComment>
  <threadedComment ref="B78" dT="2020-08-06T14:17:51.31" personId="{664BA5D1-4458-4577-BBD2-33C961106F9F}" id="{01D04EC9-B335-4BC1-9D15-1B460A492CEE}">
    <text>eigentlicher Wert: 33000000000</text>
  </threadedComment>
  <threadedComment ref="B81" dT="2020-08-06T14:18:11.51" personId="{664BA5D1-4458-4577-BBD2-33C961106F9F}" id="{326D9AF3-1891-4D2D-A7EA-9E5B08F60472}">
    <text>eigentlicher Wert: 281030000000</text>
  </threadedComment>
  <threadedComment ref="B86" dT="2020-08-06T14:19:19.47" personId="{664BA5D1-4458-4577-BBD2-33C961106F9F}" id="{51CD00C7-3FEA-4D89-8FE4-81E856B9B792}">
    <text>eigentlicher Wert: 138230000000</text>
  </threadedComment>
  <threadedComment ref="B92" dT="2020-07-13T19:13:17.55" personId="{1B77181C-5F0D-4D2D-9B3A-4FDB6DC939AF}" id="{4CB5AC0C-6AEF-4CBA-8553-029B76D3E96A}">
    <text>eigentlicher Wert: 610000000</text>
  </threadedComment>
  <threadedComment ref="B114" dT="2020-08-06T14:20:53.20" personId="{664BA5D1-4458-4577-BBD2-33C961106F9F}" id="{153FC6E4-DB31-401A-B0B7-56439C36F9AA}">
    <text>eigentlicher Wert: 340194277.5</text>
  </threadedComment>
  <threadedComment ref="B115" dT="2020-08-06T14:21:07.23" personId="{664BA5D1-4458-4577-BBD2-33C961106F9F}" id="{565B90DB-A013-46C6-895E-8DB6B1AB489A}">
    <text>eigentlicher Wert: 266200000000</text>
  </threadedComment>
  <threadedComment ref="FM139" dT="2020-04-20T11:16:26.89" personId="{1B77181C-5F0D-4D2D-9B3A-4FDB6DC939AF}" id="{75400DE7-88CB-4C45-956A-6538B3A34874}">
    <text>Berechnung in Excel "Background data"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E48F5394-5C99-4BBC-BA26-504A26FC0F3F}">
    <text>Woher kommen die Daten?</text>
  </threadedComment>
  <threadedComment ref="B30" dT="2020-08-06T14:16:49.88" personId="{664BA5D1-4458-4577-BBD2-33C961106F9F}" id="{A69BED97-C675-46AD-AB7E-412D79F54B20}">
    <text>eigentlicher Wert: 132000000000</text>
  </threadedComment>
  <threadedComment ref="B31" dT="2020-08-06T14:16:36.17" personId="{664BA5D1-4458-4577-BBD2-33C961106F9F}" id="{FA0AC9DD-4D3B-4CD7-833C-502A072A5AA2}">
    <text>eigentlicher Wert: 12000000000</text>
  </threadedComment>
  <threadedComment ref="B46" dT="2020-07-13T19:16:46.28" personId="{1B77181C-5F0D-4D2D-9B3A-4FDB6DC939AF}" id="{C09CD929-1AF6-40A4-A789-297C652BDDA9}">
    <text>eigentlicher Wert: 20000000000</text>
  </threadedComment>
  <threadedComment ref="B48" dT="2020-07-20T18:25:54.94" personId="{1B77181C-5F0D-4D2D-9B3A-4FDB6DC939AF}" id="{07ACCBFC-412B-4572-A356-7B815BB74E1C}">
    <text>eigentlicher Wert: 2298568545000</text>
  </threadedComment>
  <threadedComment ref="B60" dT="2020-07-13T19:16:09.35" personId="{1B77181C-5F0D-4D2D-9B3A-4FDB6DC939AF}" id="{98586C75-7295-4907-B138-264A238EB07E}">
    <text>eigentlicher Wert: 1326925000000</text>
  </threadedComment>
  <threadedComment ref="B61" dT="2020-07-13T19:15:35.98" personId="{1B77181C-5F0D-4D2D-9B3A-4FDB6DC939AF}" id="{CACDBDE9-E005-4EA5-A871-E30422769DCA}">
    <text>eigentlicher Wert: 1326925000000</text>
  </threadedComment>
  <threadedComment ref="B62" dT="2020-07-20T18:26:20.14" personId="{1B77181C-5F0D-4D2D-9B3A-4FDB6DC939AF}" id="{BA11EF08-2DD5-4239-A1B5-2FA4DD68B447}">
    <text>eigentlicher Wert: 894991475000</text>
  </threadedComment>
  <threadedComment ref="B66" dT="2020-05-22T11:35:55.35" personId="{1B77181C-5F0D-4D2D-9B3A-4FDB6DC939AF}" id="{CBBDB993-8E6A-4192-9F12-5652C2D38EAF}">
    <text>eigentlicher Wert: 1100000000</text>
  </threadedComment>
  <threadedComment ref="B71" dT="2020-07-13T19:15:09.18" personId="{1B77181C-5F0D-4D2D-9B3A-4FDB6DC939AF}" id="{9E33E6F0-CD62-4E30-BA37-AE43A488DA38}">
    <text>eigentlicher Wert: 59814000000</text>
  </threadedComment>
  <threadedComment ref="B73" dT="2020-07-13T19:14:18.28" personId="{1B77181C-5F0D-4D2D-9B3A-4FDB6DC939AF}" id="{7B65457E-898B-422F-A141-900B984A43E6}">
    <text>eigentlicher Wert: 1326925000000</text>
  </threadedComment>
  <threadedComment ref="B74" dT="2020-08-06T14:17:22.21" personId="{664BA5D1-4458-4577-BBD2-33C961106F9F}" id="{1EFD6FE7-5124-41EF-919D-B16E7663E81F}">
    <text>eigentlicher Wert: 689000000000</text>
  </threadedComment>
  <threadedComment ref="B78" dT="2020-08-06T14:17:51.31" personId="{664BA5D1-4458-4577-BBD2-33C961106F9F}" id="{D210C35B-0E33-485D-8E34-20D6FDB05D8A}">
    <text>eigentlicher Wert: 33000000000</text>
  </threadedComment>
  <threadedComment ref="B81" dT="2020-08-06T14:18:11.51" personId="{664BA5D1-4458-4577-BBD2-33C961106F9F}" id="{E149CB58-B8FF-47AD-99D0-D089B8AC59B9}">
    <text>eigentlicher Wert: 281030000000</text>
  </threadedComment>
  <threadedComment ref="B86" dT="2020-08-06T14:19:19.47" personId="{664BA5D1-4458-4577-BBD2-33C961106F9F}" id="{B281AA65-9800-4F08-8ABD-C5E2AF294638}">
    <text>eigentlicher Wert: 138230000000</text>
  </threadedComment>
  <threadedComment ref="B92" dT="2020-07-13T19:13:17.55" personId="{1B77181C-5F0D-4D2D-9B3A-4FDB6DC939AF}" id="{913534D2-D217-4655-A224-CA886590430E}">
    <text>eigentlicher Wert: 610000000</text>
  </threadedComment>
  <threadedComment ref="B114" dT="2020-08-06T14:20:53.20" personId="{664BA5D1-4458-4577-BBD2-33C961106F9F}" id="{98A354AC-DF2C-4C05-ABE1-A605C07FEA4B}">
    <text>eigentlicher Wert: 340194277.5</text>
  </threadedComment>
  <threadedComment ref="B115" dT="2020-08-06T14:21:07.23" personId="{664BA5D1-4458-4577-BBD2-33C961106F9F}" id="{1C3FB508-C539-43AD-B596-6D4F2A6AD48F}">
    <text>eigentlicher Wert: 266200000000</text>
  </threadedComment>
  <threadedComment ref="FM139" dT="2020-04-20T11:16:26.89" personId="{1B77181C-5F0D-4D2D-9B3A-4FDB6DC939AF}" id="{77EB22A4-497F-4EDA-BDF1-C7D9CC526FAE}">
    <text>Berechnung in Excel "Background data"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21664ECB-6C13-4692-B1FC-3590E24BA450}">
    <text>Woher kommen die Daten?</text>
  </threadedComment>
  <threadedComment ref="B30" dT="2020-08-06T14:16:49.88" personId="{664BA5D1-4458-4577-BBD2-33C961106F9F}" id="{1CED8CC4-545A-4B57-A21C-14C5B6D7335E}">
    <text>eigentlicher Wert: 132000000000</text>
  </threadedComment>
  <threadedComment ref="B31" dT="2020-08-06T14:16:36.17" personId="{664BA5D1-4458-4577-BBD2-33C961106F9F}" id="{04D7D21D-9644-4554-8093-9C34732493F3}">
    <text>eigentlicher Wert: 12000000000</text>
  </threadedComment>
  <threadedComment ref="B46" dT="2020-07-13T19:16:46.28" personId="{1B77181C-5F0D-4D2D-9B3A-4FDB6DC939AF}" id="{FBBB1C79-E9ED-4020-9663-286801E4FE0C}">
    <text>eigentlicher Wert: 20000000000</text>
  </threadedComment>
  <threadedComment ref="B48" dT="2020-07-20T18:25:54.94" personId="{1B77181C-5F0D-4D2D-9B3A-4FDB6DC939AF}" id="{A775E0E8-7D0B-4C89-97E2-4EC90FD4C2B9}">
    <text>eigentlicher Wert: 2298568545000</text>
  </threadedComment>
  <threadedComment ref="B60" dT="2020-07-13T19:16:09.35" personId="{1B77181C-5F0D-4D2D-9B3A-4FDB6DC939AF}" id="{EE855862-00DD-4221-8B0E-3D418C7F7248}">
    <text>eigentlicher Wert: 1326925000000</text>
  </threadedComment>
  <threadedComment ref="B61" dT="2020-07-13T19:15:35.98" personId="{1B77181C-5F0D-4D2D-9B3A-4FDB6DC939AF}" id="{5C70414A-BB75-478A-B028-00F60305BB30}">
    <text>eigentlicher Wert: 1326925000000</text>
  </threadedComment>
  <threadedComment ref="B62" dT="2020-07-20T18:26:20.14" personId="{1B77181C-5F0D-4D2D-9B3A-4FDB6DC939AF}" id="{98FD0F6F-D7DD-4A06-B320-128B23174EA7}">
    <text>eigentlicher Wert: 894991475000</text>
  </threadedComment>
  <threadedComment ref="B66" dT="2020-05-22T11:35:55.35" personId="{1B77181C-5F0D-4D2D-9B3A-4FDB6DC939AF}" id="{93481295-98FA-411E-9986-F872DD230E02}">
    <text>eigentlicher Wert: 1100000000</text>
  </threadedComment>
  <threadedComment ref="B71" dT="2020-07-13T19:15:09.18" personId="{1B77181C-5F0D-4D2D-9B3A-4FDB6DC939AF}" id="{5768060E-4ABA-4769-8C68-84596623964D}">
    <text>eigentlicher Wert: 59814000000</text>
  </threadedComment>
  <threadedComment ref="B73" dT="2020-07-13T19:14:18.28" personId="{1B77181C-5F0D-4D2D-9B3A-4FDB6DC939AF}" id="{F4563363-28A9-484A-BB01-8F974FCC450D}">
    <text>eigentlicher Wert: 1326925000000</text>
  </threadedComment>
  <threadedComment ref="B74" dT="2020-08-06T14:17:22.21" personId="{664BA5D1-4458-4577-BBD2-33C961106F9F}" id="{2848342D-E29A-47E8-8581-CD420E20B6F6}">
    <text>eigentlicher Wert: 689000000000</text>
  </threadedComment>
  <threadedComment ref="B78" dT="2020-08-06T14:17:51.31" personId="{664BA5D1-4458-4577-BBD2-33C961106F9F}" id="{88E31E47-9EED-477F-9614-6260C016FA3C}">
    <text>eigentlicher Wert: 33000000000</text>
  </threadedComment>
  <threadedComment ref="B81" dT="2020-08-06T14:18:11.51" personId="{664BA5D1-4458-4577-BBD2-33C961106F9F}" id="{7CFF7B94-4D17-4503-AFCF-2E810A2423CA}">
    <text>eigentlicher Wert: 281030000000</text>
  </threadedComment>
  <threadedComment ref="B86" dT="2020-08-06T14:19:19.47" personId="{664BA5D1-4458-4577-BBD2-33C961106F9F}" id="{EB5E3AC4-B977-4D49-9A51-52D14ED37A20}">
    <text>eigentlicher Wert: 138230000000</text>
  </threadedComment>
  <threadedComment ref="B92" dT="2020-07-13T19:13:17.55" personId="{1B77181C-5F0D-4D2D-9B3A-4FDB6DC939AF}" id="{6BAA6297-E045-4067-9016-0F4FBE943C40}">
    <text>eigentlicher Wert: 610000000</text>
  </threadedComment>
  <threadedComment ref="B114" dT="2020-08-06T14:20:53.20" personId="{664BA5D1-4458-4577-BBD2-33C961106F9F}" id="{0CC7BF5E-355B-452F-9C99-93E613874723}">
    <text>eigentlicher Wert: 340194277.5</text>
  </threadedComment>
  <threadedComment ref="B115" dT="2020-08-06T14:21:07.23" personId="{664BA5D1-4458-4577-BBD2-33C961106F9F}" id="{8A9D263B-8C20-4642-829A-98675448342D}">
    <text>eigentlicher Wert: 266200000000</text>
  </threadedComment>
  <threadedComment ref="FM139" dT="2020-04-20T11:16:26.89" personId="{1B77181C-5F0D-4D2D-9B3A-4FDB6DC939AF}" id="{9226FA1E-FCDA-4CB3-9FE0-E46C98AC72A0}">
    <text>Berechnung in Excel "Background data"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KX4" dT="2020-01-05T20:34:14.39" personId="{1B77181C-5F0D-4D2D-9B3A-4FDB6DC939AF}" id="{D9B1B2E4-AF14-45A6-BE1A-46FE6935406C}">
    <text>Woher kommen die Daten?</text>
  </threadedComment>
  <threadedComment ref="B30" dT="2020-08-06T14:16:49.88" personId="{664BA5D1-4458-4577-BBD2-33C961106F9F}" id="{323E836E-510A-4ED3-A151-489C25459777}">
    <text>eigentlicher Wert: 132000000000</text>
  </threadedComment>
  <threadedComment ref="B31" dT="2020-08-06T14:16:36.17" personId="{664BA5D1-4458-4577-BBD2-33C961106F9F}" id="{D4EB7FD5-6609-486C-97A0-255103341BDC}">
    <text>eigentlicher Wert: 12000000000</text>
  </threadedComment>
  <threadedComment ref="B46" dT="2020-07-13T19:16:46.28" personId="{1B77181C-5F0D-4D2D-9B3A-4FDB6DC939AF}" id="{B018CB7B-9BC3-42DE-B129-42A94CC3BC00}">
    <text>eigentlicher Wert: 20000000000</text>
  </threadedComment>
  <threadedComment ref="B48" dT="2020-07-20T18:25:54.94" personId="{1B77181C-5F0D-4D2D-9B3A-4FDB6DC939AF}" id="{3784DD52-E71F-407D-9BD7-698D04B177DB}">
    <text>eigentlicher Wert: 2298568545000</text>
  </threadedComment>
  <threadedComment ref="B60" dT="2020-07-13T19:16:09.35" personId="{1B77181C-5F0D-4D2D-9B3A-4FDB6DC939AF}" id="{45420378-C4A8-4C9D-81DA-93E863A23FD8}">
    <text>eigentlicher Wert: 1326925000000</text>
  </threadedComment>
  <threadedComment ref="B61" dT="2020-07-13T19:15:35.98" personId="{1B77181C-5F0D-4D2D-9B3A-4FDB6DC939AF}" id="{C9412514-6E96-45DC-93C8-111FA16D59B2}">
    <text>eigentlicher Wert: 1326925000000</text>
  </threadedComment>
  <threadedComment ref="B62" dT="2020-07-20T18:26:20.14" personId="{1B77181C-5F0D-4D2D-9B3A-4FDB6DC939AF}" id="{6598D8C0-8552-4835-804F-8F81EE846694}">
    <text>eigentlicher Wert: 894991475000</text>
  </threadedComment>
  <threadedComment ref="B66" dT="2020-05-22T11:35:55.35" personId="{1B77181C-5F0D-4D2D-9B3A-4FDB6DC939AF}" id="{5C9CF957-F0D9-4EFC-8DCB-4FFAF35FDCFC}">
    <text>eigentlicher Wert: 1100000000</text>
  </threadedComment>
  <threadedComment ref="B71" dT="2020-07-13T19:15:09.18" personId="{1B77181C-5F0D-4D2D-9B3A-4FDB6DC939AF}" id="{24DF31D7-32BC-44F7-BCA1-B31572F5254B}">
    <text>eigentlicher Wert: 59814000000</text>
  </threadedComment>
  <threadedComment ref="B73" dT="2020-07-13T19:14:18.28" personId="{1B77181C-5F0D-4D2D-9B3A-4FDB6DC939AF}" id="{9CAAB213-C199-49C1-AC4C-1FA3E5D930E5}">
    <text>eigentlicher Wert: 1326925000000</text>
  </threadedComment>
  <threadedComment ref="B74" dT="2020-08-06T14:17:22.21" personId="{664BA5D1-4458-4577-BBD2-33C961106F9F}" id="{0C47B56C-AC80-44C6-B369-0844A25A7129}">
    <text>eigentlicher Wert: 689000000000</text>
  </threadedComment>
  <threadedComment ref="B78" dT="2020-08-06T14:17:51.31" personId="{664BA5D1-4458-4577-BBD2-33C961106F9F}" id="{6F4E1E03-5FCC-4ECF-816B-D15613012878}">
    <text>eigentlicher Wert: 33000000000</text>
  </threadedComment>
  <threadedComment ref="B81" dT="2020-08-06T14:18:11.51" personId="{664BA5D1-4458-4577-BBD2-33C961106F9F}" id="{9251BE53-6206-4C94-9F44-AD6F68825FD5}">
    <text>eigentlicher Wert: 281030000000</text>
  </threadedComment>
  <threadedComment ref="B86" dT="2020-08-06T14:19:19.47" personId="{664BA5D1-4458-4577-BBD2-33C961106F9F}" id="{C9C13227-2D4D-4C36-8351-74000E596886}">
    <text>eigentlicher Wert: 138230000000</text>
  </threadedComment>
  <threadedComment ref="B92" dT="2020-07-13T19:13:17.55" personId="{1B77181C-5F0D-4D2D-9B3A-4FDB6DC939AF}" id="{B9EA60DB-B9DC-4BD4-A5A5-ABE9895C6659}">
    <text>eigentlicher Wert: 610000000</text>
  </threadedComment>
  <threadedComment ref="B114" dT="2020-08-06T14:20:53.20" personId="{664BA5D1-4458-4577-BBD2-33C961106F9F}" id="{5886B96E-45BF-4F4A-B95C-6138AC1E13E6}">
    <text>eigentlicher Wert: 340194277.5</text>
  </threadedComment>
  <threadedComment ref="B115" dT="2020-08-06T14:21:07.23" personId="{664BA5D1-4458-4577-BBD2-33C961106F9F}" id="{A7C869CB-1366-4AAD-AB32-C45CA571E3DD}">
    <text>eigentlicher Wert: 266200000000</text>
  </threadedComment>
  <threadedComment ref="FM139" dT="2020-04-20T11:16:26.89" personId="{1B77181C-5F0D-4D2D-9B3A-4FDB6DC939AF}" id="{D826F777-17E9-4C03-AECD-FA0E6C54B8D0}">
    <text>Berechnung in Excel "Background data"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A151"/>
  <sheetViews>
    <sheetView zoomScale="85" zoomScaleNormal="85" workbookViewId="0">
      <pane xSplit="2" ySplit="15" topLeftCell="K118" activePane="bottomRight" state="frozen"/>
      <selection pane="topRight" activeCell="C1" sqref="C1"/>
      <selection pane="bottomLeft" activeCell="A16" sqref="A16"/>
      <selection pane="bottomRight" activeCell="Y145" sqref="Y145"/>
    </sheetView>
  </sheetViews>
  <sheetFormatPr baseColWidth="10" defaultColWidth="11.46484375" defaultRowHeight="14.25" x14ac:dyDescent="0.45"/>
  <cols>
    <col min="1" max="1" width="45.46484375" customWidth="1"/>
    <col min="2" max="2" width="45.46484375" style="63" customWidth="1"/>
    <col min="3" max="60" width="11.46484375" style="63" customWidth="1"/>
    <col min="61" max="161" width="11.46484375" style="63" hidden="1" customWidth="1"/>
    <col min="162" max="168" width="11.53125" style="63" hidden="1" customWidth="1"/>
    <col min="169" max="179" width="11.53125" style="63" customWidth="1"/>
    <col min="180" max="195" width="11.46484375" style="63" customWidth="1"/>
    <col min="196" max="196" width="11.46484375" style="63"/>
    <col min="197" max="221" width="11.46484375" style="63" customWidth="1"/>
    <col min="222" max="222" width="11.46484375" style="63"/>
    <col min="223" max="240" width="11.46484375" style="63" customWidth="1"/>
    <col min="241" max="267" width="11.53125" style="63" customWidth="1"/>
    <col min="268" max="268" width="15.73046875" style="63" customWidth="1"/>
    <col min="269" max="269" width="11.53125" style="63" customWidth="1"/>
    <col min="270" max="288" width="11.46484375" style="63" customWidth="1"/>
    <col min="289" max="289" width="11.46484375" style="63"/>
    <col min="290" max="359" width="11.46484375" style="63" customWidth="1"/>
    <col min="360" max="360" width="11.46484375" style="66" customWidth="1"/>
    <col min="361" max="365" width="11.46484375" style="63"/>
    <col min="366" max="366" width="16.53125" style="63" bestFit="1" customWidth="1"/>
    <col min="367" max="16384" width="11.46484375" style="63"/>
  </cols>
  <sheetData>
    <row r="1" spans="1:365" customFormat="1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83"/>
      <c r="KE1" s="91"/>
      <c r="KF1" s="91"/>
      <c r="KG1" s="91"/>
      <c r="KH1" s="91"/>
      <c r="KI1" s="91"/>
      <c r="KJ1" s="91"/>
      <c r="KK1" s="91"/>
      <c r="KL1" s="91"/>
      <c r="KM1" s="91"/>
      <c r="KN1" s="91"/>
      <c r="KO1" s="91"/>
      <c r="KP1" s="91"/>
      <c r="KQ1" s="91"/>
      <c r="KR1" s="91"/>
      <c r="KS1" s="91"/>
      <c r="KT1" s="91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89"/>
      <c r="ML1" s="71"/>
      <c r="MM1" s="71"/>
      <c r="MN1" s="90"/>
      <c r="MO1" s="90"/>
      <c r="MP1" s="90"/>
      <c r="MQ1" s="69" t="s">
        <v>103</v>
      </c>
      <c r="MR1" s="70" t="s">
        <v>104</v>
      </c>
      <c r="MS1" s="63"/>
      <c r="MT1" s="63"/>
      <c r="MU1" s="63"/>
      <c r="MV1" s="66"/>
    </row>
    <row r="2" spans="1:365" customFormat="1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  <c r="AE2" s="63"/>
      <c r="AF2" s="63"/>
      <c r="AG2" s="63"/>
      <c r="AH2" s="63"/>
      <c r="AI2" s="63"/>
      <c r="AJ2" s="63"/>
      <c r="BF2" s="63"/>
      <c r="BG2" s="63"/>
      <c r="BH2" s="63"/>
      <c r="BI2" s="63"/>
      <c r="BJ2" s="63"/>
      <c r="BK2" s="63"/>
      <c r="BL2" s="63"/>
      <c r="BM2" s="63"/>
      <c r="BN2" s="63"/>
      <c r="BO2" s="63"/>
      <c r="BP2" s="63"/>
      <c r="BQ2" s="63"/>
      <c r="BR2" s="63"/>
      <c r="BS2" s="63"/>
      <c r="BT2" s="63"/>
      <c r="BU2" s="63"/>
      <c r="BV2" s="63"/>
      <c r="BW2" s="63"/>
      <c r="BX2" s="63"/>
      <c r="BY2" s="63"/>
      <c r="BZ2" s="63"/>
      <c r="CA2" s="63"/>
      <c r="CB2" s="63"/>
      <c r="CC2" s="63"/>
      <c r="CD2" s="63"/>
      <c r="CE2" s="63"/>
      <c r="CF2" s="63"/>
      <c r="CG2" s="63"/>
      <c r="CH2" s="63"/>
      <c r="CI2" s="63"/>
      <c r="CJ2" s="63"/>
      <c r="CK2" s="63"/>
      <c r="CL2" s="63"/>
      <c r="CM2" s="63"/>
      <c r="CN2" s="63"/>
      <c r="CO2" s="63"/>
      <c r="CP2" s="63"/>
      <c r="CQ2" s="63"/>
      <c r="CR2" s="63"/>
      <c r="CS2" s="63"/>
      <c r="CT2" s="63"/>
      <c r="CU2" s="63"/>
      <c r="CV2" s="63"/>
      <c r="CW2" s="63"/>
      <c r="CX2" s="63"/>
      <c r="CY2" s="63"/>
      <c r="CZ2" s="63"/>
      <c r="DA2" s="63"/>
      <c r="DB2" s="63"/>
      <c r="DC2" s="63"/>
      <c r="DD2" s="63"/>
      <c r="DE2" s="63"/>
      <c r="DF2" s="63"/>
      <c r="DG2" s="63"/>
      <c r="DH2" s="63"/>
      <c r="DI2" s="63"/>
      <c r="DJ2" s="63"/>
      <c r="DK2" s="63"/>
      <c r="DL2" s="63"/>
      <c r="DM2" s="63"/>
      <c r="DN2" s="63"/>
      <c r="DO2" s="63"/>
      <c r="DP2" s="63"/>
      <c r="DQ2" s="63"/>
      <c r="DR2" s="63"/>
      <c r="DS2" s="63"/>
      <c r="DT2" s="63"/>
      <c r="DU2" s="63"/>
      <c r="DV2" s="63"/>
      <c r="DW2" s="63"/>
      <c r="DX2" s="63"/>
      <c r="DY2" s="63"/>
      <c r="DZ2" s="63"/>
      <c r="EA2" s="63"/>
      <c r="EB2" s="63"/>
      <c r="EC2" s="63"/>
      <c r="ED2" s="63"/>
      <c r="EE2" s="63"/>
      <c r="EF2" s="63"/>
      <c r="EG2" s="63"/>
      <c r="EH2" s="63"/>
      <c r="EI2" s="63"/>
      <c r="EJ2" s="63"/>
      <c r="EK2" s="63"/>
      <c r="EL2" s="63"/>
      <c r="EM2" s="63"/>
      <c r="EN2" s="63"/>
      <c r="EO2" s="63"/>
      <c r="EP2" s="63"/>
      <c r="EQ2" s="63"/>
      <c r="ER2" s="63"/>
      <c r="ES2" s="63"/>
      <c r="ET2" s="63"/>
      <c r="EU2" s="63"/>
      <c r="EV2" s="63"/>
      <c r="EW2" s="63"/>
      <c r="EX2" s="63"/>
      <c r="EY2" s="63"/>
      <c r="EZ2" s="63"/>
      <c r="FA2" s="63"/>
      <c r="FB2" s="63"/>
      <c r="FC2" s="63"/>
      <c r="FD2" s="63"/>
      <c r="FE2" s="63"/>
      <c r="GB2" s="63"/>
      <c r="GD2" s="63"/>
      <c r="GE2" s="63"/>
      <c r="GF2" s="63"/>
      <c r="GH2" s="63"/>
      <c r="GI2" s="63"/>
      <c r="GJ2" s="63"/>
      <c r="GK2" s="63"/>
      <c r="GL2" s="63"/>
      <c r="GM2" s="63"/>
      <c r="GN2" s="63"/>
      <c r="GO2" s="63"/>
      <c r="GP2" s="63"/>
      <c r="GQ2" s="63"/>
      <c r="GR2" s="63"/>
      <c r="GS2" s="63"/>
      <c r="GT2" s="63"/>
      <c r="GU2" s="63"/>
      <c r="GV2" s="63"/>
      <c r="GW2" s="63"/>
      <c r="GX2" s="63"/>
      <c r="GY2" s="63"/>
      <c r="GZ2" s="63"/>
      <c r="HA2" s="63"/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/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63"/>
      <c r="IB2" s="63"/>
      <c r="IM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6"/>
    </row>
    <row r="3" spans="1:365" customFormat="1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49"/>
      <c r="AM3" s="49"/>
      <c r="AN3" s="63"/>
      <c r="AO3" s="63"/>
      <c r="AP3" s="49"/>
      <c r="AQ3" s="49"/>
      <c r="AR3" s="49"/>
      <c r="AT3" s="63"/>
      <c r="AU3" s="49"/>
      <c r="AV3" s="63"/>
      <c r="AW3" s="63"/>
      <c r="AX3" s="63"/>
      <c r="AY3" s="63"/>
      <c r="AZ3" s="54"/>
      <c r="BA3" s="54"/>
      <c r="BB3" s="54"/>
      <c r="BC3" s="54"/>
      <c r="BD3" s="54"/>
      <c r="BE3" s="54"/>
      <c r="BF3" s="63"/>
      <c r="BG3" s="63"/>
      <c r="BH3" s="63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49"/>
      <c r="FG3" s="49"/>
      <c r="FH3" s="49"/>
      <c r="FI3" s="49"/>
      <c r="FJ3" s="49"/>
      <c r="FK3" s="49"/>
      <c r="FL3" s="49"/>
      <c r="FM3" s="51"/>
      <c r="FN3" s="51"/>
      <c r="FO3" s="187" t="s">
        <v>100</v>
      </c>
      <c r="FP3" s="187"/>
      <c r="FQ3" s="187" t="s">
        <v>685</v>
      </c>
      <c r="FR3" s="187"/>
      <c r="FS3" s="187"/>
      <c r="FT3" s="187"/>
      <c r="FU3" s="187"/>
      <c r="FV3" s="52"/>
      <c r="FW3" s="52"/>
      <c r="FX3" s="63"/>
      <c r="FY3" s="63"/>
      <c r="FZ3" s="63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F3" s="63"/>
      <c r="IH3" s="46"/>
      <c r="IJ3" s="59"/>
      <c r="IK3" s="60"/>
      <c r="IL3" s="60"/>
      <c r="IM3" s="60"/>
      <c r="IN3" s="60"/>
      <c r="IS3" s="76"/>
      <c r="IT3" s="76"/>
      <c r="IU3" s="76"/>
      <c r="IV3" s="76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  <c r="LZ3" s="63"/>
      <c r="MA3" s="63"/>
      <c r="MB3" s="63"/>
      <c r="MC3" s="63"/>
      <c r="MD3" s="63"/>
      <c r="ME3" s="63"/>
      <c r="MF3" s="63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5" customFormat="1" ht="15" customHeight="1" x14ac:dyDescent="0.45">
      <c r="B4" s="63"/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733</v>
      </c>
      <c r="FT4" s="179" t="s">
        <v>480</v>
      </c>
      <c r="FU4" s="179" t="s">
        <v>480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8" t="s">
        <v>732</v>
      </c>
      <c r="JV4" s="169" t="s">
        <v>282</v>
      </c>
      <c r="JW4" s="168" t="s">
        <v>731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5" customFormat="1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5" customFormat="1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5" customFormat="1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5" customFormat="1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5" customFormat="1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5" customFormat="1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5" customFormat="1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5" customFormat="1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5" customFormat="1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5" customFormat="1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BI14" s="63"/>
      <c r="BJ14" s="63"/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3"/>
      <c r="CE14" s="63"/>
      <c r="CF14" s="63"/>
      <c r="CG14" s="63"/>
      <c r="CH14" s="63"/>
      <c r="CI14" s="63"/>
      <c r="CJ14" s="63"/>
      <c r="CK14" s="63"/>
      <c r="CL14" s="63"/>
      <c r="CM14" s="63"/>
      <c r="CN14" s="63"/>
      <c r="CO14" s="63"/>
      <c r="CP14" s="63"/>
      <c r="CQ14" s="63"/>
      <c r="CR14" s="63"/>
      <c r="CS14" s="63"/>
      <c r="CT14" s="63"/>
      <c r="CU14" s="63"/>
      <c r="CV14" s="63"/>
      <c r="CW14" s="63"/>
      <c r="CX14" s="63"/>
      <c r="CY14" s="63"/>
      <c r="CZ14" s="63"/>
      <c r="DA14" s="63"/>
      <c r="DB14" s="63"/>
      <c r="DC14" s="63"/>
      <c r="DD14" s="63"/>
      <c r="DE14" s="63"/>
      <c r="DF14" s="63"/>
      <c r="DG14" s="63"/>
      <c r="DH14" s="63"/>
      <c r="DI14" s="63"/>
      <c r="DJ14" s="63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9"/>
      <c r="FG14" s="9"/>
      <c r="FH14" s="9"/>
      <c r="FI14" s="58" t="s">
        <v>205</v>
      </c>
      <c r="FJ14" s="9"/>
      <c r="FK14" s="9"/>
      <c r="FL14" s="9"/>
      <c r="FM14" t="s">
        <v>190</v>
      </c>
      <c r="FN14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C14" s="63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IM14" s="63"/>
      <c r="JF14" s="63"/>
      <c r="JG14" s="63"/>
      <c r="JH14" s="63"/>
      <c r="JI14" s="63"/>
      <c r="JJ14" s="63"/>
      <c r="JK14" s="63"/>
      <c r="JL14" s="63"/>
      <c r="JM14" s="63"/>
      <c r="JN14" s="63"/>
      <c r="JO14" s="63"/>
      <c r="JP14" s="63"/>
      <c r="JQ14" s="63"/>
      <c r="JR14" s="63"/>
      <c r="JS14" s="63"/>
      <c r="JT14" s="63"/>
      <c r="JU14" s="63"/>
      <c r="JV14" s="63"/>
      <c r="JW14" s="63"/>
      <c r="JX14" s="63"/>
      <c r="JY14" s="63"/>
      <c r="JZ14" s="63"/>
      <c r="KD14" s="63"/>
      <c r="KE14" s="63"/>
      <c r="KF14" s="63"/>
      <c r="KG14" s="63"/>
      <c r="KH14" s="63"/>
      <c r="KI14" s="63" t="s">
        <v>453</v>
      </c>
      <c r="KJ14" s="63"/>
      <c r="KK14" s="63"/>
      <c r="KL14" s="63"/>
      <c r="KM14" s="63" t="s">
        <v>235</v>
      </c>
      <c r="KN14" s="63"/>
      <c r="KO14" s="63" t="s">
        <v>453</v>
      </c>
      <c r="KP14" s="63" t="s">
        <v>453</v>
      </c>
      <c r="KQ14" s="63"/>
      <c r="KR14" s="53" t="s">
        <v>201</v>
      </c>
      <c r="KS14" s="63" t="s">
        <v>496</v>
      </c>
      <c r="KT14" s="63"/>
      <c r="KX14" s="63"/>
      <c r="KY14" s="63"/>
      <c r="KZ14" s="63"/>
      <c r="LA14" s="63"/>
      <c r="LB14" s="63"/>
      <c r="LC14" s="63"/>
      <c r="LD14" s="63"/>
      <c r="LE14" s="63"/>
      <c r="LF14" s="63"/>
      <c r="LG14" s="63"/>
      <c r="LH14" s="63"/>
      <c r="LI14" s="63"/>
      <c r="LJ14" s="63"/>
      <c r="LK14" s="63"/>
      <c r="LL14" s="63"/>
      <c r="LM14" s="63"/>
      <c r="LN14" s="63"/>
      <c r="LO14" s="63"/>
      <c r="LP14" s="63"/>
      <c r="LQ14" s="63"/>
      <c r="LR14" s="63"/>
      <c r="LS14" s="63"/>
      <c r="LT14" s="63"/>
      <c r="LU14" s="63"/>
      <c r="LV14" s="63"/>
      <c r="LW14" s="63"/>
      <c r="LX14" s="63"/>
      <c r="LY14" s="63"/>
      <c r="LZ14" s="63"/>
      <c r="MA14" s="63"/>
      <c r="MB14" s="63"/>
      <c r="MC14" s="63"/>
      <c r="MD14" s="63"/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N14" s="63"/>
      <c r="MO14" s="63"/>
      <c r="MP14" s="63"/>
      <c r="MQ14" s="73" t="s">
        <v>87</v>
      </c>
      <c r="MR14" s="73" t="s">
        <v>87</v>
      </c>
      <c r="MS14" s="98" t="s">
        <v>678</v>
      </c>
      <c r="MT14" s="98"/>
      <c r="MU14" s="63"/>
      <c r="MV14" s="66"/>
    </row>
    <row r="15" spans="1:365" customFormat="1" ht="15" customHeight="1" x14ac:dyDescent="0.45">
      <c r="A15" s="4" t="s">
        <v>36</v>
      </c>
      <c r="B15" s="6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6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5" customFormat="1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-1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1</v>
      </c>
      <c r="GI16" s="63">
        <v>1</v>
      </c>
      <c r="GJ16" s="63">
        <v>1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f t="shared" ref="MU16:MU30" si="0">LY16+IH16</f>
        <v>0</v>
      </c>
      <c r="MV16" s="66"/>
      <c r="MW16" s="63">
        <v>1</v>
      </c>
      <c r="MY16">
        <v>0</v>
      </c>
      <c r="NA16" s="63">
        <f t="shared" ref="NA16:NA81" si="1">MY16/$MY$80*-1</f>
        <v>0</v>
      </c>
    </row>
    <row r="17" spans="1:365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-1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1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f t="shared" si="0"/>
        <v>0</v>
      </c>
      <c r="MW17" s="63">
        <v>2</v>
      </c>
      <c r="MY17" s="63">
        <v>0</v>
      </c>
      <c r="NA17" s="63">
        <f t="shared" si="1"/>
        <v>0</v>
      </c>
    </row>
    <row r="18" spans="1:365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-1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1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f t="shared" si="0"/>
        <v>0</v>
      </c>
      <c r="MW18" s="63">
        <v>3</v>
      </c>
      <c r="MY18" s="63">
        <v>0</v>
      </c>
      <c r="NA18" s="63">
        <f t="shared" si="1"/>
        <v>0</v>
      </c>
    </row>
    <row r="19" spans="1:365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-1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1</v>
      </c>
      <c r="GN19" s="63">
        <v>1</v>
      </c>
      <c r="GO19" s="63">
        <v>1</v>
      </c>
      <c r="GP19" s="63">
        <v>1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f t="shared" si="0"/>
        <v>0</v>
      </c>
      <c r="MW19" s="63">
        <v>4</v>
      </c>
      <c r="MY19" s="63">
        <v>0</v>
      </c>
      <c r="NA19" s="63">
        <f t="shared" si="1"/>
        <v>0</v>
      </c>
    </row>
    <row r="20" spans="1:365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-1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0.14299999999999999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f t="shared" si="0"/>
        <v>0</v>
      </c>
      <c r="MW20" s="63">
        <v>5</v>
      </c>
      <c r="MY20" s="63">
        <v>0</v>
      </c>
      <c r="NA20" s="63">
        <f t="shared" si="1"/>
        <v>0</v>
      </c>
    </row>
    <row r="21" spans="1:365" customFormat="1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-1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1</v>
      </c>
      <c r="GR21" s="63">
        <v>1</v>
      </c>
      <c r="GS21" s="63">
        <v>1</v>
      </c>
      <c r="GT21" s="63">
        <v>1</v>
      </c>
      <c r="GU21" s="63">
        <v>1</v>
      </c>
      <c r="GV21" s="63">
        <v>1</v>
      </c>
      <c r="GW21" s="63">
        <v>1</v>
      </c>
      <c r="GX21" s="63">
        <v>1</v>
      </c>
      <c r="GY21" s="63">
        <v>1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1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-5.0869999999999999E-2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2">
        <v>0</v>
      </c>
      <c r="MR21" s="63">
        <v>0</v>
      </c>
      <c r="MS21" s="63">
        <v>0</v>
      </c>
      <c r="MT21" s="63">
        <v>0</v>
      </c>
      <c r="MU21" s="63">
        <f t="shared" si="0"/>
        <v>0</v>
      </c>
      <c r="MV21" s="66"/>
      <c r="MW21" s="63">
        <v>6</v>
      </c>
      <c r="MY21">
        <v>0</v>
      </c>
      <c r="NA21" s="63">
        <f t="shared" si="1"/>
        <v>0</v>
      </c>
    </row>
    <row r="22" spans="1:365" customFormat="1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-1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1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0.61519999999999997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2">
        <v>0</v>
      </c>
      <c r="MR22" s="63">
        <v>0</v>
      </c>
      <c r="MS22" s="63">
        <v>0</v>
      </c>
      <c r="MT22" s="63">
        <v>0</v>
      </c>
      <c r="MU22" s="63">
        <f t="shared" si="0"/>
        <v>0</v>
      </c>
      <c r="MV22" s="66"/>
      <c r="MW22" s="63">
        <v>7</v>
      </c>
      <c r="MY22">
        <v>0</v>
      </c>
      <c r="NA22" s="63">
        <f t="shared" si="1"/>
        <v>0</v>
      </c>
    </row>
    <row r="23" spans="1:365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-1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0.317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f t="shared" si="0"/>
        <v>0</v>
      </c>
      <c r="MW23" s="63">
        <v>8</v>
      </c>
      <c r="MY23" s="63">
        <v>0</v>
      </c>
      <c r="NA23" s="63">
        <f t="shared" si="1"/>
        <v>0</v>
      </c>
    </row>
    <row r="24" spans="1:365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-1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-0.41599999999999998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1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f t="shared" si="0"/>
        <v>0</v>
      </c>
      <c r="MW24" s="63">
        <v>9</v>
      </c>
      <c r="MY24" s="63">
        <v>0</v>
      </c>
      <c r="NA24" s="63">
        <f t="shared" si="1"/>
        <v>0</v>
      </c>
    </row>
    <row r="25" spans="1:365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-1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1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f t="shared" si="0"/>
        <v>0</v>
      </c>
      <c r="MW25" s="63">
        <v>10</v>
      </c>
      <c r="MY25" s="63">
        <v>0</v>
      </c>
      <c r="NA25" s="63">
        <f t="shared" si="1"/>
        <v>0</v>
      </c>
    </row>
    <row r="26" spans="1:365" customFormat="1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-1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1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f t="shared" si="0"/>
        <v>0</v>
      </c>
      <c r="MV26" s="66"/>
      <c r="MW26" s="63">
        <v>11</v>
      </c>
      <c r="MY26">
        <v>0</v>
      </c>
      <c r="NA26" s="63">
        <f t="shared" si="1"/>
        <v>0</v>
      </c>
    </row>
    <row r="27" spans="1:365" customFormat="1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-0.50028064634377301</v>
      </c>
      <c r="AF27" s="63">
        <v>-0.50028064634377301</v>
      </c>
      <c r="AG27" s="63">
        <v>-0.52712064634377298</v>
      </c>
      <c r="AH27" s="63">
        <v>-0.52712064634377298</v>
      </c>
      <c r="AI27" s="63">
        <v>-0.54428064634377304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-1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-0.443</v>
      </c>
      <c r="IH27" s="63">
        <v>1</v>
      </c>
      <c r="II27" s="63">
        <v>0</v>
      </c>
      <c r="IJ27" s="63">
        <v>0</v>
      </c>
      <c r="IK27" s="63">
        <v>0</v>
      </c>
      <c r="IL27" s="63">
        <v>0</v>
      </c>
      <c r="IM27" s="63">
        <v>-0.14998</v>
      </c>
      <c r="IN27" s="63">
        <v>-1.2440500000000001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-7.1000000000000004E-3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2">
        <v>0</v>
      </c>
      <c r="MR27" s="63">
        <v>0</v>
      </c>
      <c r="MS27" s="63">
        <v>0</v>
      </c>
      <c r="MT27" s="63">
        <v>0</v>
      </c>
      <c r="MU27" s="63">
        <f t="shared" si="0"/>
        <v>1</v>
      </c>
      <c r="MV27" s="66"/>
      <c r="MW27" s="63">
        <v>12</v>
      </c>
      <c r="MY27">
        <v>0</v>
      </c>
      <c r="NA27" s="63">
        <f t="shared" si="1"/>
        <v>0</v>
      </c>
    </row>
    <row r="28" spans="1:365" customFormat="1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-1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-1</v>
      </c>
      <c r="IJ28" s="63">
        <v>0</v>
      </c>
      <c r="IK28" s="63">
        <v>0</v>
      </c>
      <c r="IL28" s="63">
        <v>0</v>
      </c>
      <c r="IM28" s="63">
        <v>0</v>
      </c>
      <c r="IN28" s="63">
        <v>4.1520000000000001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2">
        <v>0</v>
      </c>
      <c r="MR28" s="63">
        <v>0</v>
      </c>
      <c r="MS28" s="63">
        <v>0</v>
      </c>
      <c r="MT28" s="63">
        <v>0</v>
      </c>
      <c r="MU28" s="63">
        <f t="shared" si="0"/>
        <v>0</v>
      </c>
      <c r="MV28" s="66"/>
      <c r="MW28" s="63">
        <v>13</v>
      </c>
      <c r="MY28">
        <v>0</v>
      </c>
      <c r="NA28" s="63">
        <f t="shared" si="1"/>
        <v>0</v>
      </c>
    </row>
    <row r="29" spans="1:365" customFormat="1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1</v>
      </c>
      <c r="AV29" s="63">
        <v>0</v>
      </c>
      <c r="AW29" s="63">
        <v>1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-1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-1.5049999999999999E-2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1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-0.67066999999999999</v>
      </c>
      <c r="IQ29" s="63">
        <v>0</v>
      </c>
      <c r="IR29" s="63">
        <v>0</v>
      </c>
      <c r="IS29" s="63">
        <v>-0.73906000000000005</v>
      </c>
      <c r="IT29" s="63">
        <v>-0.74836000000000003</v>
      </c>
      <c r="IU29" s="63">
        <v>0</v>
      </c>
      <c r="IV29" s="63">
        <v>0</v>
      </c>
      <c r="IW29" s="63">
        <v>-0.79232999999999998</v>
      </c>
      <c r="IX29" s="63">
        <v>-0.78893000000000002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0.12695999999999999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2">
        <v>0</v>
      </c>
      <c r="MR29" s="63">
        <v>0</v>
      </c>
      <c r="MS29" s="63">
        <v>0</v>
      </c>
      <c r="MT29" s="63">
        <v>0</v>
      </c>
      <c r="MU29" s="63">
        <f t="shared" si="0"/>
        <v>0</v>
      </c>
      <c r="MV29" s="66"/>
      <c r="MW29" s="63">
        <v>14</v>
      </c>
      <c r="MY29">
        <v>0</v>
      </c>
      <c r="NA29" s="63">
        <f t="shared" si="1"/>
        <v>0</v>
      </c>
    </row>
    <row r="30" spans="1:365" customFormat="1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-1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1</v>
      </c>
      <c r="IL30" s="63">
        <v>1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-7.2700000000000001E-2</v>
      </c>
      <c r="KB30" s="63">
        <v>0</v>
      </c>
      <c r="KC30" s="63">
        <v>0</v>
      </c>
      <c r="KD30" s="63">
        <v>0</v>
      </c>
      <c r="KE30" s="63">
        <v>0</v>
      </c>
      <c r="KF30" s="63">
        <v>-1.115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2">
        <v>0</v>
      </c>
      <c r="MR30" s="63">
        <v>0</v>
      </c>
      <c r="MS30" s="63">
        <v>0</v>
      </c>
      <c r="MT30" s="63">
        <v>0</v>
      </c>
      <c r="MU30" s="63">
        <f t="shared" si="0"/>
        <v>0</v>
      </c>
      <c r="MV30" s="66"/>
      <c r="MW30" s="63">
        <v>15</v>
      </c>
      <c r="MY30">
        <v>0</v>
      </c>
      <c r="NA30" s="63">
        <f t="shared" si="1"/>
        <v>0</v>
      </c>
    </row>
    <row r="31" spans="1:365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-1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-0.56011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1</v>
      </c>
      <c r="KG31" s="63">
        <v>1</v>
      </c>
      <c r="KH31" s="63">
        <v>1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-0.86678999999999995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f t="shared" ref="MU31:MU94" si="2">LY31*1.2+IH31</f>
        <v>0</v>
      </c>
      <c r="MW31" s="63">
        <v>16</v>
      </c>
      <c r="MY31" s="63">
        <v>0</v>
      </c>
      <c r="NA31" s="63">
        <f t="shared" si="1"/>
        <v>0</v>
      </c>
    </row>
    <row r="32" spans="1:365" customFormat="1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-1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-1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2">
        <v>0</v>
      </c>
      <c r="MR32" s="63">
        <v>0</v>
      </c>
      <c r="MS32" s="63">
        <v>0</v>
      </c>
      <c r="MT32" s="63">
        <v>0</v>
      </c>
      <c r="MU32" s="63">
        <f t="shared" si="2"/>
        <v>0</v>
      </c>
      <c r="MV32" s="66"/>
      <c r="MW32" s="63">
        <v>17</v>
      </c>
      <c r="MY32">
        <v>0</v>
      </c>
      <c r="NA32" s="63">
        <f t="shared" si="1"/>
        <v>0</v>
      </c>
    </row>
    <row r="33" spans="1:365" customFormat="1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0.24944</v>
      </c>
      <c r="AL33" s="63">
        <v>9.9000000000000008E-3</v>
      </c>
      <c r="AM33" s="63">
        <v>9.9000000000000008E-3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0.43669999999999998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-1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-3.867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-0.86678999999999995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-1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2">
        <v>0</v>
      </c>
      <c r="MR33" s="63">
        <v>0</v>
      </c>
      <c r="MS33" s="63">
        <v>0</v>
      </c>
      <c r="MT33" s="63">
        <v>0</v>
      </c>
      <c r="MU33" s="63">
        <f t="shared" si="2"/>
        <v>0</v>
      </c>
      <c r="MV33" s="66"/>
      <c r="MW33" s="63">
        <v>18</v>
      </c>
      <c r="MY33">
        <v>0</v>
      </c>
      <c r="NA33" s="63">
        <f t="shared" si="1"/>
        <v>0</v>
      </c>
    </row>
    <row r="34" spans="1:365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82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1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f t="shared" si="2"/>
        <v>0</v>
      </c>
      <c r="MW34" s="68">
        <v>19</v>
      </c>
      <c r="MY34" s="63">
        <v>0</v>
      </c>
      <c r="NA34" s="63">
        <f t="shared" si="1"/>
        <v>0</v>
      </c>
    </row>
    <row r="35" spans="1:365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-1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75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-0.48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1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f t="shared" si="2"/>
        <v>0</v>
      </c>
      <c r="MW35" s="63">
        <v>20</v>
      </c>
      <c r="MY35" s="63">
        <v>0</v>
      </c>
      <c r="NA35" s="63">
        <f t="shared" si="1"/>
        <v>0</v>
      </c>
    </row>
    <row r="36" spans="1:365" customFormat="1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-1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1</v>
      </c>
      <c r="IN36" s="63">
        <v>1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2">
        <v>0</v>
      </c>
      <c r="MR36" s="63">
        <v>0</v>
      </c>
      <c r="MS36" s="63">
        <v>0</v>
      </c>
      <c r="MT36" s="63">
        <v>0</v>
      </c>
      <c r="MU36" s="63">
        <f t="shared" si="2"/>
        <v>0</v>
      </c>
      <c r="MV36" s="66"/>
      <c r="MW36" s="63">
        <v>21</v>
      </c>
      <c r="MY36">
        <v>0</v>
      </c>
      <c r="NA36" s="63">
        <f t="shared" si="1"/>
        <v>0</v>
      </c>
    </row>
    <row r="37" spans="1:365" customFormat="1" x14ac:dyDescent="0.45">
      <c r="A37" s="63" t="s">
        <v>5</v>
      </c>
      <c r="B37" s="84">
        <v>0</v>
      </c>
      <c r="C37" s="63">
        <v>-1.581</v>
      </c>
      <c r="D37" s="63">
        <v>-1.581</v>
      </c>
      <c r="E37" s="63">
        <v>-0.91</v>
      </c>
      <c r="F37" s="63">
        <v>-0.91</v>
      </c>
      <c r="G37" s="63">
        <v>-1.581</v>
      </c>
      <c r="H37" s="63">
        <v>0</v>
      </c>
      <c r="I37" s="63">
        <v>-0.48849814967105298</v>
      </c>
      <c r="J37" s="63">
        <v>-0.48844829358552599</v>
      </c>
      <c r="K37" s="63">
        <v>-0.49</v>
      </c>
      <c r="L37" s="75">
        <v>-0.68973214285714302</v>
      </c>
      <c r="M37" s="75">
        <v>-0.70980091883614105</v>
      </c>
      <c r="N37" s="63">
        <v>-1.76</v>
      </c>
      <c r="O37" s="63">
        <v>-0.98799999999999999</v>
      </c>
      <c r="P37" s="63">
        <v>-0.98499999999999999</v>
      </c>
      <c r="Q37" s="63">
        <v>-7.3684210526315796</v>
      </c>
      <c r="R37" s="63">
        <v>-3.16</v>
      </c>
      <c r="S37" s="12">
        <v>-2.7758313479749299</v>
      </c>
      <c r="T37" s="12">
        <v>-2.9438554118225002</v>
      </c>
      <c r="U37" s="12">
        <v>-1.46</v>
      </c>
      <c r="V37" s="12">
        <v>-1.4370000000000001</v>
      </c>
      <c r="W37" s="63">
        <v>-1.4359999999999999</v>
      </c>
      <c r="X37" s="63">
        <v>-1.484</v>
      </c>
      <c r="Y37" s="63">
        <v>-1.3759999999999999</v>
      </c>
      <c r="Z37" s="63">
        <v>-1.89</v>
      </c>
      <c r="AA37" s="63">
        <v>-1.77</v>
      </c>
      <c r="AB37" s="63">
        <v>0</v>
      </c>
      <c r="AC37" s="63">
        <v>-0.42</v>
      </c>
      <c r="AD37" s="63">
        <v>0</v>
      </c>
      <c r="AE37" s="63">
        <v>-0.72799999999999998</v>
      </c>
      <c r="AF37" s="63">
        <v>-0.72799999999999998</v>
      </c>
      <c r="AG37" s="63">
        <v>-0.74141999999999997</v>
      </c>
      <c r="AH37" s="63">
        <v>-0.74141999999999997</v>
      </c>
      <c r="AI37" s="63">
        <v>-0.75</v>
      </c>
      <c r="AJ37" s="63">
        <v>-3.3027098137598698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12">
        <v>-5.3376327938052599</v>
      </c>
      <c r="AX37" s="12">
        <v>-1.65389589732576</v>
      </c>
      <c r="AY37" s="12">
        <v>-3.3027098137598698</v>
      </c>
      <c r="AZ37" s="12">
        <v>-1.0516017096308601</v>
      </c>
      <c r="BA37" s="12">
        <v>-3.3027176624608199</v>
      </c>
      <c r="BB37" s="63">
        <v>-0.444802590456223</v>
      </c>
      <c r="BC37" s="12">
        <v>-4.5250634400332297</v>
      </c>
      <c r="BD37" s="12">
        <v>-3.9272086399770001</v>
      </c>
      <c r="BE37" s="12">
        <v>-3.9272086399770001</v>
      </c>
      <c r="BF37" s="63">
        <v>0</v>
      </c>
      <c r="BG37" s="63">
        <v>0</v>
      </c>
      <c r="BH37" s="63">
        <v>-0.74479061599999996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-1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0.31751971134571705</v>
      </c>
      <c r="FP37" s="63">
        <v>6.031528444139822E-2</v>
      </c>
      <c r="FQ37" s="63">
        <f>-6/39.7</f>
        <v>-0.15113350125944583</v>
      </c>
      <c r="FR37" s="63">
        <v>918</v>
      </c>
      <c r="FS37" s="63">
        <v>0.62010444917098739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-0.50497000000000003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1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1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2">
        <v>0</v>
      </c>
      <c r="MR37" s="63">
        <v>0</v>
      </c>
      <c r="MS37" s="63">
        <v>0</v>
      </c>
      <c r="MT37" s="63">
        <v>44.01</v>
      </c>
      <c r="MU37" s="63">
        <f>LY37*1.2+IH37</f>
        <v>1.2</v>
      </c>
      <c r="MV37" s="66"/>
      <c r="MW37" s="63">
        <v>22</v>
      </c>
      <c r="MY37">
        <v>24874255035.913559</v>
      </c>
      <c r="NA37" s="63">
        <f t="shared" si="1"/>
        <v>0.62655554246633649</v>
      </c>
    </row>
    <row r="38" spans="1:365" customFormat="1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1</v>
      </c>
      <c r="H38" s="63">
        <v>-0.52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1.9969272667645801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1</v>
      </c>
      <c r="AY38" s="63">
        <v>0</v>
      </c>
      <c r="AZ38" s="63">
        <v>0.63583307228177199</v>
      </c>
      <c r="BA38" s="63">
        <v>0</v>
      </c>
      <c r="BB38" s="63">
        <v>0.26894231443190603</v>
      </c>
      <c r="BC38" s="63">
        <v>0</v>
      </c>
      <c r="BD38" s="63">
        <v>0</v>
      </c>
      <c r="BE38" s="63">
        <v>0</v>
      </c>
      <c r="BF38" s="63">
        <v>0</v>
      </c>
      <c r="BG38" s="63">
        <v>-0.25059949000000004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-1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0.21983161833489245</v>
      </c>
      <c r="FP38" s="63">
        <v>0.13114005026273706</v>
      </c>
      <c r="FQ38" s="63">
        <v>0</v>
      </c>
      <c r="FR38" s="63">
        <v>31</v>
      </c>
      <c r="FS38" s="34">
        <v>0.50423807386827457</v>
      </c>
      <c r="FT38" s="63">
        <v>0</v>
      </c>
      <c r="FU38" s="63">
        <v>0</v>
      </c>
      <c r="FV38" s="63">
        <v>0</v>
      </c>
      <c r="FW38" s="63">
        <v>0</v>
      </c>
      <c r="FX38" s="63">
        <v>-0.33557902000000001</v>
      </c>
      <c r="FY38" s="63">
        <v>-0.11659949</v>
      </c>
      <c r="FZ38" s="63">
        <v>-0.47599999999999998</v>
      </c>
      <c r="GA38" s="63">
        <v>0</v>
      </c>
      <c r="GB38" s="63">
        <v>-0.31046311979999996</v>
      </c>
      <c r="GC38" s="63">
        <v>0</v>
      </c>
      <c r="GD38" s="63">
        <v>-0.63012360000000001</v>
      </c>
      <c r="GE38" s="63">
        <v>-0.63012360000000001</v>
      </c>
      <c r="GF38" s="63">
        <v>-0.63012360000000001</v>
      </c>
      <c r="GG38" s="63">
        <v>-0.63012364559999989</v>
      </c>
      <c r="GH38" s="63">
        <v>0</v>
      </c>
      <c r="GI38" s="63">
        <v>0</v>
      </c>
      <c r="GJ38" s="63">
        <v>0</v>
      </c>
      <c r="GK38" s="63">
        <v>0</v>
      </c>
      <c r="GL38" s="63">
        <v>-0.21234893999999999</v>
      </c>
      <c r="GM38" s="63">
        <v>0</v>
      </c>
      <c r="GN38" s="63">
        <v>0</v>
      </c>
      <c r="GO38" s="63">
        <v>-6.2145959999999987E-4</v>
      </c>
      <c r="GP38" s="63">
        <v>0</v>
      </c>
      <c r="GQ38" s="63">
        <v>-0.47554519739999995</v>
      </c>
      <c r="GR38" s="63">
        <v>-0.45326537939999995</v>
      </c>
      <c r="GS38" s="63">
        <v>-0.75271987259999984</v>
      </c>
      <c r="GT38" s="63">
        <v>-0.48344985479999997</v>
      </c>
      <c r="GU38" s="63">
        <v>-0.42970222919999995</v>
      </c>
      <c r="GV38" s="63">
        <v>-0.43234563839999995</v>
      </c>
      <c r="GW38" s="63">
        <v>0</v>
      </c>
      <c r="GX38" s="63">
        <v>-0.42897235559999997</v>
      </c>
      <c r="GY38" s="63">
        <v>-0.42937836659999995</v>
      </c>
      <c r="GZ38" s="63">
        <v>-0.46888616099999997</v>
      </c>
      <c r="HA38" s="63">
        <v>0</v>
      </c>
      <c r="HB38" s="63">
        <v>-0.124359636</v>
      </c>
      <c r="HC38" s="63">
        <v>-0.14163702</v>
      </c>
      <c r="HD38" s="63">
        <v>-0.15701561999999997</v>
      </c>
      <c r="HE38" s="63">
        <v>-0.12650815979999999</v>
      </c>
      <c r="HF38" s="63">
        <v>-0.24731387999999999</v>
      </c>
      <c r="HG38" s="63">
        <v>-0.15698939999999997</v>
      </c>
      <c r="HH38" s="63">
        <v>-0.24730931999999997</v>
      </c>
      <c r="HI38" s="63">
        <v>-0.26865057599999997</v>
      </c>
      <c r="HJ38" s="63">
        <v>-0.28548332579999997</v>
      </c>
      <c r="HK38" s="63">
        <v>0</v>
      </c>
      <c r="HL38" s="63">
        <v>0</v>
      </c>
      <c r="HM38" s="63">
        <v>0</v>
      </c>
      <c r="HN38" s="63">
        <v>0</v>
      </c>
      <c r="HO38" s="63">
        <v>-5.4740064000000001E-3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-0.27201713279999995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-0.51797717160000001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1</v>
      </c>
      <c r="KT38" s="63">
        <v>0</v>
      </c>
      <c r="KU38" s="63">
        <v>0</v>
      </c>
      <c r="KV38" s="63">
        <v>0</v>
      </c>
      <c r="KW38" s="63">
        <v>-1</v>
      </c>
      <c r="KX38" s="63">
        <v>-1</v>
      </c>
      <c r="KY38" s="63">
        <v>-1</v>
      </c>
      <c r="KZ38" s="63">
        <v>-1</v>
      </c>
      <c r="LA38" s="63">
        <v>-1</v>
      </c>
      <c r="LB38" s="63">
        <v>-1</v>
      </c>
      <c r="LC38" s="63">
        <v>-1</v>
      </c>
      <c r="LD38" s="63">
        <v>-1</v>
      </c>
      <c r="LE38" s="63">
        <v>-1</v>
      </c>
      <c r="LF38" s="63">
        <v>-1</v>
      </c>
      <c r="LG38" s="63">
        <v>-1</v>
      </c>
      <c r="LH38" s="63">
        <v>0</v>
      </c>
      <c r="LI38" s="63">
        <v>0</v>
      </c>
      <c r="LJ38" s="63">
        <v>0</v>
      </c>
      <c r="LK38" s="63">
        <v>-9.39671509791562E-3</v>
      </c>
      <c r="LL38" s="63">
        <v>-5.8333333333333501E-2</v>
      </c>
      <c r="LM38" s="63">
        <v>-5.2152317880794802E-2</v>
      </c>
      <c r="LN38" s="63">
        <v>0</v>
      </c>
      <c r="LO38" s="63">
        <v>-5.7090545938748502E-2</v>
      </c>
      <c r="LP38" s="63">
        <v>-5.1470588235293997E-2</v>
      </c>
      <c r="LQ38" s="63">
        <v>-4.0668119099491903E-2</v>
      </c>
      <c r="LR38" s="63">
        <v>-6.08673033332097E-2</v>
      </c>
      <c r="LS38" s="63">
        <v>-0.109803921568628</v>
      </c>
      <c r="LT38" s="63">
        <v>-0.103622906116089</v>
      </c>
      <c r="LU38" s="63">
        <v>0</v>
      </c>
      <c r="LV38" s="63">
        <v>-0.10856113417404301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2">
        <v>0</v>
      </c>
      <c r="MR38" s="63">
        <v>0</v>
      </c>
      <c r="MS38" s="63">
        <v>0</v>
      </c>
      <c r="MT38" s="63">
        <v>-20.010000000000002</v>
      </c>
      <c r="MU38" s="63">
        <f t="shared" si="2"/>
        <v>0</v>
      </c>
      <c r="MV38" s="66"/>
      <c r="MW38" s="63">
        <v>23</v>
      </c>
      <c r="MY38">
        <v>21167457664.923828</v>
      </c>
      <c r="NA38" s="63">
        <f t="shared" si="1"/>
        <v>0.53318533161017201</v>
      </c>
    </row>
    <row r="39" spans="1:365" customFormat="1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-1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-0.34586</v>
      </c>
      <c r="HC39" s="63">
        <v>0</v>
      </c>
      <c r="HD39" s="63">
        <v>0</v>
      </c>
      <c r="HE39" s="63">
        <v>-0.34586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-0.72809999999999997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1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-0.57869999999999999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-1.3881300000000001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f t="shared" si="2"/>
        <v>0</v>
      </c>
      <c r="MV39" s="66"/>
      <c r="MW39" s="63">
        <v>24</v>
      </c>
      <c r="MY39">
        <v>0</v>
      </c>
      <c r="NA39" s="63">
        <f t="shared" si="1"/>
        <v>0</v>
      </c>
    </row>
    <row r="40" spans="1:365" customFormat="1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-2.3130144117469298</v>
      </c>
      <c r="BG40" s="63">
        <v>0</v>
      </c>
      <c r="BH40" s="63">
        <v>-4.9323471620000001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-1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-2.9497874262344799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1</v>
      </c>
      <c r="MN40" s="63">
        <v>0</v>
      </c>
      <c r="MO40" s="63">
        <v>0</v>
      </c>
      <c r="MP40" s="63">
        <v>0</v>
      </c>
      <c r="MQ40" s="2">
        <v>0</v>
      </c>
      <c r="MR40" s="63">
        <v>0</v>
      </c>
      <c r="MS40" s="63">
        <f>-162.32/1202.6*60*60*24/1000</f>
        <v>-11.661772825544652</v>
      </c>
      <c r="MT40" s="63">
        <v>0</v>
      </c>
      <c r="MU40" s="63">
        <f t="shared" si="2"/>
        <v>0</v>
      </c>
      <c r="MV40" s="66"/>
      <c r="MW40" s="63">
        <v>25</v>
      </c>
      <c r="MY40">
        <v>0</v>
      </c>
      <c r="NA40" s="63">
        <f t="shared" si="1"/>
        <v>0</v>
      </c>
    </row>
    <row r="41" spans="1:365" customFormat="1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-6.4927250000000006E-2</v>
      </c>
      <c r="AF41" s="63">
        <v>-6.2924350000000004E-2</v>
      </c>
      <c r="AG41" s="63">
        <v>-6.3925800000000005E-2</v>
      </c>
      <c r="AH41" s="63">
        <v>-3.8388899999999997E-2</v>
      </c>
      <c r="AI41" s="63">
        <v>-8.7626700000000002E-2</v>
      </c>
      <c r="AJ41" s="63">
        <v>0</v>
      </c>
      <c r="AK41" s="63">
        <v>-0.25703846000000002</v>
      </c>
      <c r="AL41" s="63">
        <v>-0.25578665</v>
      </c>
      <c r="AM41" s="63">
        <v>-0.25578665</v>
      </c>
      <c r="AN41" s="63">
        <v>0</v>
      </c>
      <c r="AO41" s="63">
        <v>0</v>
      </c>
      <c r="AP41" s="63">
        <v>-0.29848000000000002</v>
      </c>
      <c r="AQ41" s="63">
        <v>-0.29848000000000002</v>
      </c>
      <c r="AR41" s="63">
        <v>-0.29848000000000002</v>
      </c>
      <c r="AS41" s="63">
        <v>-0.33699994999999999</v>
      </c>
      <c r="AT41" s="63">
        <v>-0.38221951999999998</v>
      </c>
      <c r="AU41" s="63">
        <v>-0.29848000000000002</v>
      </c>
      <c r="AV41" s="63">
        <v>-0.26037700000000003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-0.28100000000000003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-1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-30</v>
      </c>
      <c r="FZ41" s="63">
        <v>0</v>
      </c>
      <c r="GA41" s="63">
        <v>-0.46817700000000001</v>
      </c>
      <c r="GB41" s="63">
        <v>-0.54111600000000004</v>
      </c>
      <c r="GC41" s="63">
        <v>0</v>
      </c>
      <c r="GD41" s="63">
        <v>-0.38472299999999998</v>
      </c>
      <c r="GE41" s="63">
        <v>-0.32797399999999999</v>
      </c>
      <c r="GF41" s="63">
        <v>-0.391399</v>
      </c>
      <c r="GG41" s="63">
        <v>-0.393903</v>
      </c>
      <c r="GH41" s="63">
        <v>-0.11111071</v>
      </c>
      <c r="GI41" s="63">
        <v>-0.232321</v>
      </c>
      <c r="GJ41" s="63">
        <v>-0.40642119999999998</v>
      </c>
      <c r="GK41" s="63">
        <v>-0.23867857000000001</v>
      </c>
      <c r="GL41" s="63">
        <v>-0.37387399999999998</v>
      </c>
      <c r="GM41" s="63">
        <v>-0.12351197999999999</v>
      </c>
      <c r="GN41" s="63">
        <v>-0.36386000000000002</v>
      </c>
      <c r="GO41" s="63">
        <v>-0.24535499999999999</v>
      </c>
      <c r="GP41" s="63">
        <v>-0.16190099999999999</v>
      </c>
      <c r="GQ41" s="63">
        <v>-0.14771366</v>
      </c>
      <c r="GR41" s="63">
        <v>-7.9281340000000006E-2</v>
      </c>
      <c r="GS41" s="63">
        <v>-0.16190099999999999</v>
      </c>
      <c r="GT41" s="63">
        <v>-8.1784960000000004E-2</v>
      </c>
      <c r="GU41" s="82">
        <v>-7.7820899999999998E-2</v>
      </c>
      <c r="GV41" s="63">
        <v>-6.793159E-2</v>
      </c>
      <c r="GW41" s="63">
        <v>-0.20112425</v>
      </c>
      <c r="GX41" s="63">
        <v>-7.4357549999999994E-2</v>
      </c>
      <c r="GY41" s="63">
        <v>-5.9335800000000001E-2</v>
      </c>
      <c r="GZ41" s="63">
        <v>-0.62590500000000004</v>
      </c>
      <c r="HA41" s="63">
        <v>-4.6650799999999999E-2</v>
      </c>
      <c r="HB41" s="63">
        <v>-0.20337751000000001</v>
      </c>
      <c r="HC41" s="63">
        <v>-9.0964900000000001E-2</v>
      </c>
      <c r="HD41" s="63">
        <v>-0.25870799999999999</v>
      </c>
      <c r="HE41" s="63">
        <v>-0.19595761</v>
      </c>
      <c r="HF41" s="63">
        <v>-0.35092299999999998</v>
      </c>
      <c r="HG41" s="63">
        <v>-0.25894400000000001</v>
      </c>
      <c r="HH41" s="63">
        <v>-0.247859</v>
      </c>
      <c r="HI41" s="63">
        <v>-0.22449137999999999</v>
      </c>
      <c r="HJ41" s="63">
        <v>-0.79281341999999999</v>
      </c>
      <c r="HK41" s="63">
        <v>0</v>
      </c>
      <c r="HL41" s="63">
        <v>0</v>
      </c>
      <c r="HM41" s="63">
        <v>-0.13936825</v>
      </c>
      <c r="HN41" s="63">
        <v>-0.36803234000000001</v>
      </c>
      <c r="HO41" s="63">
        <v>-0.18777160000000001</v>
      </c>
      <c r="HP41" s="63">
        <v>-0.11850474</v>
      </c>
      <c r="HQ41" s="63">
        <v>-6.7263959999999998E-2</v>
      </c>
      <c r="HR41" s="63">
        <v>-0.100145</v>
      </c>
      <c r="HS41" s="63">
        <v>-7.8471799999999994E-2</v>
      </c>
      <c r="HT41" s="63">
        <v>-0.116836</v>
      </c>
      <c r="HU41" s="63">
        <v>-0.10849026000000001</v>
      </c>
      <c r="HV41" s="63">
        <v>-6.65129E-2</v>
      </c>
      <c r="HW41" s="63">
        <v>-0.36803234000000001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-0.39148300000000003</v>
      </c>
      <c r="IH41" s="63">
        <v>-0.14020278999999999</v>
      </c>
      <c r="II41" s="63">
        <v>0</v>
      </c>
      <c r="IJ41" s="63">
        <v>0</v>
      </c>
      <c r="IK41" s="63">
        <v>0</v>
      </c>
      <c r="IL41" s="63">
        <v>-0.22330633</v>
      </c>
      <c r="IM41" s="63">
        <v>-1.19005476</v>
      </c>
      <c r="IN41" s="63">
        <v>-0.66346000000000005</v>
      </c>
      <c r="IO41" s="63">
        <v>0</v>
      </c>
      <c r="IP41" s="63">
        <v>-8.3453999999999993E-3</v>
      </c>
      <c r="IQ41" s="63">
        <v>0</v>
      </c>
      <c r="IR41" s="63">
        <v>0</v>
      </c>
      <c r="IS41" s="63">
        <v>-6.75978E-3</v>
      </c>
      <c r="IT41" s="63">
        <v>-5.8417800000000004E-3</v>
      </c>
      <c r="IU41" s="63">
        <v>0</v>
      </c>
      <c r="IV41" s="63">
        <v>0</v>
      </c>
      <c r="IW41" s="63">
        <v>-8.9880000000000002E-2</v>
      </c>
      <c r="IX41" s="63">
        <v>-8.9713100000000004E-2</v>
      </c>
      <c r="IY41" s="63">
        <v>0</v>
      </c>
      <c r="IZ41" s="63">
        <v>0</v>
      </c>
      <c r="JA41" s="63">
        <v>-0.23367099999999999</v>
      </c>
      <c r="JB41" s="63">
        <v>0</v>
      </c>
      <c r="JC41" s="63">
        <v>-0.14312369</v>
      </c>
      <c r="JD41" s="63">
        <v>0</v>
      </c>
      <c r="JE41" s="63">
        <v>-1.5689359999999999E-2</v>
      </c>
      <c r="JF41" s="63">
        <v>-0.130188</v>
      </c>
      <c r="JG41" s="63">
        <v>-0.58000560999999995</v>
      </c>
      <c r="JH41" s="63">
        <v>0</v>
      </c>
      <c r="JI41" s="63">
        <v>-0.27882000000000001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-1.224488E-2</v>
      </c>
      <c r="JR41" s="63">
        <v>-1.288948E-2</v>
      </c>
      <c r="JS41" s="63">
        <v>0</v>
      </c>
      <c r="JT41" s="63">
        <v>0</v>
      </c>
      <c r="JU41" s="118">
        <f>-13.5646/1000</f>
        <v>-1.35646E-2</v>
      </c>
      <c r="JV41" s="63">
        <v>0</v>
      </c>
      <c r="JW41" s="116">
        <f>-28.0406/1000</f>
        <v>-2.8040600000000002E-2</v>
      </c>
      <c r="JX41" s="63">
        <v>-0.32296714999999998</v>
      </c>
      <c r="JY41" s="63">
        <v>-6.42596E-2</v>
      </c>
      <c r="JZ41" s="63">
        <v>-8.7626750000000003E-2</v>
      </c>
      <c r="KA41" s="63">
        <v>-6.1755989999999997E-2</v>
      </c>
      <c r="KB41" s="63">
        <v>-0.106821</v>
      </c>
      <c r="KC41" s="63">
        <v>-0.18192981999999999</v>
      </c>
      <c r="KD41" s="63">
        <v>-0.22782954</v>
      </c>
      <c r="KE41" s="63">
        <v>0</v>
      </c>
      <c r="KF41" s="63">
        <v>-0.49488248000000001</v>
      </c>
      <c r="KG41" s="63">
        <v>-0.72129330999999997</v>
      </c>
      <c r="KH41" s="63">
        <v>-0.65903659000000003</v>
      </c>
      <c r="KI41" s="63">
        <v>0</v>
      </c>
      <c r="KJ41" s="63">
        <v>-0.117253</v>
      </c>
      <c r="KK41" s="63">
        <v>-0.117253</v>
      </c>
      <c r="KL41" s="63">
        <v>-0.113581</v>
      </c>
      <c r="KM41" s="63">
        <v>0</v>
      </c>
      <c r="KN41" s="63">
        <v>-5.4520899999999997E-2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1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-2.8824900000000002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2">
        <v>0</v>
      </c>
      <c r="MR41" s="63">
        <v>0</v>
      </c>
      <c r="MS41" s="63">
        <v>0</v>
      </c>
      <c r="MT41" s="63">
        <v>0</v>
      </c>
      <c r="MU41" s="63">
        <f t="shared" si="2"/>
        <v>-0.14020278999999999</v>
      </c>
      <c r="MV41" s="66"/>
      <c r="MW41" s="63">
        <v>26</v>
      </c>
      <c r="MY41">
        <v>0</v>
      </c>
      <c r="NA41" s="63">
        <f t="shared" si="1"/>
        <v>0</v>
      </c>
    </row>
    <row r="42" spans="1:365" customFormat="1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-1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1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-1.34849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2">
        <v>0</v>
      </c>
      <c r="MR42" s="63">
        <v>0</v>
      </c>
      <c r="MS42" s="63">
        <v>0</v>
      </c>
      <c r="MT42" s="63">
        <v>0</v>
      </c>
      <c r="MU42" s="63">
        <f t="shared" si="2"/>
        <v>0</v>
      </c>
      <c r="MV42" s="66"/>
      <c r="MW42" s="63">
        <v>27</v>
      </c>
      <c r="MY42">
        <v>0</v>
      </c>
      <c r="NA42" s="63">
        <f t="shared" si="1"/>
        <v>0</v>
      </c>
    </row>
    <row r="43" spans="1:365" customFormat="1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-1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1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-1.2019999999999999E-2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2">
        <v>0</v>
      </c>
      <c r="MR43" s="63">
        <v>0</v>
      </c>
      <c r="MS43" s="63">
        <v>0</v>
      </c>
      <c r="MT43" s="63">
        <v>0</v>
      </c>
      <c r="MU43" s="63">
        <f t="shared" si="2"/>
        <v>0</v>
      </c>
      <c r="MV43" s="66"/>
      <c r="MW43" s="63">
        <v>28</v>
      </c>
      <c r="MY43">
        <v>0</v>
      </c>
      <c r="NA43" s="63">
        <f t="shared" si="1"/>
        <v>0</v>
      </c>
    </row>
    <row r="44" spans="1:365" customFormat="1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-1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1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0.1055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2">
        <v>0</v>
      </c>
      <c r="MR44" s="63">
        <v>0</v>
      </c>
      <c r="MS44" s="63">
        <v>0</v>
      </c>
      <c r="MT44" s="63">
        <v>0</v>
      </c>
      <c r="MU44" s="63">
        <f t="shared" si="2"/>
        <v>0</v>
      </c>
      <c r="MV44" s="66"/>
      <c r="MW44" s="63">
        <v>29</v>
      </c>
      <c r="MY44">
        <v>0</v>
      </c>
      <c r="NA44" s="63">
        <f t="shared" si="1"/>
        <v>0</v>
      </c>
    </row>
    <row r="45" spans="1:365" customFormat="1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1</v>
      </c>
      <c r="I45" s="63">
        <v>1</v>
      </c>
      <c r="J45" s="63">
        <v>1</v>
      </c>
      <c r="K45" s="63">
        <v>1</v>
      </c>
      <c r="L45" s="63">
        <v>1</v>
      </c>
      <c r="M45" s="63">
        <v>1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-1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1</v>
      </c>
      <c r="GB45" s="63">
        <v>1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82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2">
        <v>0</v>
      </c>
      <c r="MR45" s="63">
        <v>0</v>
      </c>
      <c r="MS45" s="63">
        <v>0</v>
      </c>
      <c r="MT45" s="63">
        <v>0</v>
      </c>
      <c r="MU45" s="63">
        <f t="shared" si="2"/>
        <v>0</v>
      </c>
      <c r="MV45" s="66"/>
      <c r="MW45" s="63">
        <v>30</v>
      </c>
      <c r="MY45">
        <v>0</v>
      </c>
      <c r="NA45" s="63">
        <f t="shared" si="1"/>
        <v>0</v>
      </c>
    </row>
    <row r="46" spans="1:365" customFormat="1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1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-1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1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2">
        <v>0</v>
      </c>
      <c r="MR46" s="63">
        <v>0</v>
      </c>
      <c r="MS46" s="63">
        <v>0</v>
      </c>
      <c r="MT46" s="63">
        <v>0</v>
      </c>
      <c r="MU46" s="63">
        <f t="shared" si="2"/>
        <v>0</v>
      </c>
      <c r="MV46" s="66"/>
      <c r="MW46" s="63">
        <v>31</v>
      </c>
      <c r="MY46">
        <v>0</v>
      </c>
      <c r="NA46" s="63">
        <f t="shared" si="1"/>
        <v>0</v>
      </c>
    </row>
    <row r="47" spans="1:365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-1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1</v>
      </c>
      <c r="HC47" s="63">
        <v>1</v>
      </c>
      <c r="HD47" s="63">
        <v>1</v>
      </c>
      <c r="HE47" s="63">
        <v>1</v>
      </c>
      <c r="HF47" s="63">
        <v>1</v>
      </c>
      <c r="HG47" s="63">
        <v>1</v>
      </c>
      <c r="HH47" s="63">
        <v>1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f t="shared" si="2"/>
        <v>0</v>
      </c>
      <c r="MW47" s="63">
        <v>32</v>
      </c>
      <c r="MY47" s="63">
        <v>0</v>
      </c>
      <c r="NA47" s="63">
        <f t="shared" si="1"/>
        <v>0</v>
      </c>
    </row>
    <row r="48" spans="1:365" customFormat="1" x14ac:dyDescent="0.45">
      <c r="A48" s="63" t="s">
        <v>11</v>
      </c>
      <c r="B48" s="102">
        <v>0</v>
      </c>
      <c r="C48" s="63">
        <v>-5.5440000000000005</v>
      </c>
      <c r="D48" s="63">
        <v>-4.0679999999999996</v>
      </c>
      <c r="E48" s="63">
        <v>-7.1280000000000001</v>
      </c>
      <c r="F48" s="63">
        <v>-2.7360000000000002</v>
      </c>
      <c r="G48" s="63">
        <v>-5.8479999999999999</v>
      </c>
      <c r="H48" s="63">
        <v>-1.1599999999999999</v>
      </c>
      <c r="I48" s="63">
        <v>0</v>
      </c>
      <c r="J48" s="63">
        <v>0</v>
      </c>
      <c r="K48" s="16">
        <v>-0.32</v>
      </c>
      <c r="L48" s="2">
        <v>-4.0345535714285702E-2</v>
      </c>
      <c r="M48" s="2">
        <v>-4.2995099540581901E-2</v>
      </c>
      <c r="N48" s="63">
        <v>-2.9159999999999999</v>
      </c>
      <c r="O48" s="63">
        <v>-1.728</v>
      </c>
      <c r="P48" s="63">
        <v>-1.9080000000000001</v>
      </c>
      <c r="Q48" s="63">
        <v>-52.723019390581698</v>
      </c>
      <c r="R48" s="63">
        <v>-89.576927999999995</v>
      </c>
      <c r="S48" s="12">
        <v>-9.7551502532583196</v>
      </c>
      <c r="T48" s="12">
        <v>-3.55718847224496</v>
      </c>
      <c r="U48" s="12">
        <v>-43.03</v>
      </c>
      <c r="V48" s="12">
        <v>-4.7880000000000003</v>
      </c>
      <c r="W48" s="63">
        <v>-4.8240000000000007</v>
      </c>
      <c r="X48" s="63">
        <v>-2.484</v>
      </c>
      <c r="Y48" s="63">
        <v>-2.4120000000000004</v>
      </c>
      <c r="Z48" s="63">
        <v>-0.42</v>
      </c>
      <c r="AA48" s="63">
        <v>-0.23</v>
      </c>
      <c r="AB48" s="63">
        <v>-3.5999999999999997E-2</v>
      </c>
      <c r="AC48" s="63">
        <v>0</v>
      </c>
      <c r="AD48" s="63">
        <v>0</v>
      </c>
      <c r="AE48" s="63">
        <v>-0.23016261599999999</v>
      </c>
      <c r="AF48" s="63">
        <v>-0.166669452</v>
      </c>
      <c r="AG48" s="63">
        <v>-0.55977120000000002</v>
      </c>
      <c r="AH48" s="63">
        <v>-0.57937320000000003</v>
      </c>
      <c r="AI48" s="63">
        <v>-5.5556639999999997E-2</v>
      </c>
      <c r="AJ48" s="63">
        <v>-1.2</v>
      </c>
      <c r="AK48" s="63">
        <v>-0.38095880399999998</v>
      </c>
      <c r="AL48" s="63">
        <v>-0.373022136</v>
      </c>
      <c r="AM48" s="63">
        <v>-0.373022136</v>
      </c>
      <c r="AN48" s="63">
        <v>0</v>
      </c>
      <c r="AO48" s="63">
        <v>0</v>
      </c>
      <c r="AP48" s="63">
        <v>-0.43669999999999998</v>
      </c>
      <c r="AQ48" s="63">
        <v>-0.43669999999999998</v>
      </c>
      <c r="AR48" s="63">
        <v>-0.43669999999999998</v>
      </c>
      <c r="AS48" s="63">
        <v>-0.14143093200000001</v>
      </c>
      <c r="AT48" s="63">
        <v>-0.90477712799999999</v>
      </c>
      <c r="AU48" s="63">
        <v>-0.43669999999999998</v>
      </c>
      <c r="AV48" s="63">
        <v>-0.38333879999999998</v>
      </c>
      <c r="AW48" s="12">
        <v>-1.2</v>
      </c>
      <c r="AX48" s="12">
        <v>-1.2</v>
      </c>
      <c r="AY48" s="12">
        <v>-1.2</v>
      </c>
      <c r="AZ48" s="12">
        <v>-1.2</v>
      </c>
      <c r="BA48" s="12">
        <v>-1.2</v>
      </c>
      <c r="BB48" s="12">
        <v>-1.2</v>
      </c>
      <c r="BC48" s="12">
        <v>-1.2</v>
      </c>
      <c r="BD48" s="12">
        <v>-1.2</v>
      </c>
      <c r="BE48" s="12">
        <v>-1.2</v>
      </c>
      <c r="BF48" s="67">
        <v>-3.6319712584300432</v>
      </c>
      <c r="BG48" s="63">
        <v>-4.3099999999999996</v>
      </c>
      <c r="BH48" s="63">
        <v>-1.17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34">
        <v>0.36499999999999999</v>
      </c>
      <c r="FN48" s="34">
        <v>0.39600000000000002</v>
      </c>
      <c r="FO48" s="63">
        <v>0</v>
      </c>
      <c r="FP48" s="63">
        <v>0</v>
      </c>
      <c r="FQ48" s="63">
        <f>-80/39.7</f>
        <v>-2.0151133501259446</v>
      </c>
      <c r="FR48" s="63">
        <v>-1559</v>
      </c>
      <c r="FS48" s="63">
        <v>-2.4371242802665747</v>
      </c>
      <c r="FT48" s="63">
        <v>0</v>
      </c>
      <c r="FU48" s="63">
        <v>0</v>
      </c>
      <c r="FV48" s="63">
        <v>0</v>
      </c>
      <c r="FW48" s="63">
        <v>0</v>
      </c>
      <c r="FX48" s="63">
        <v>-0.16787723591470199</v>
      </c>
      <c r="FY48" s="63">
        <v>-2.5486482800077104</v>
      </c>
      <c r="FZ48" s="63">
        <v>-1.89</v>
      </c>
      <c r="GA48" s="63">
        <v>-0.31746563999999999</v>
      </c>
      <c r="GB48" s="63">
        <v>-1.5015347999999999</v>
      </c>
      <c r="GC48" s="63">
        <v>0</v>
      </c>
      <c r="GD48" s="63">
        <v>-0.56350080000000002</v>
      </c>
      <c r="GE48" s="63">
        <v>-2.1825756000000003</v>
      </c>
      <c r="GF48" s="63">
        <v>-2.1428928000000003</v>
      </c>
      <c r="GG48" s="63">
        <v>-1.4285952</v>
      </c>
      <c r="GH48" s="63">
        <v>-1.015652016</v>
      </c>
      <c r="GI48" s="63">
        <v>-2.3879772000000004</v>
      </c>
      <c r="GJ48" s="63">
        <v>-1.976223708</v>
      </c>
      <c r="GK48" s="63">
        <v>-0.80160076800000002</v>
      </c>
      <c r="GL48" s="63">
        <v>-1.2539880000000001</v>
      </c>
      <c r="GM48" s="63">
        <v>-2.003049576</v>
      </c>
      <c r="GN48" s="63">
        <v>-1.3857371999999999</v>
      </c>
      <c r="GO48" s="63">
        <v>-2.2778171999999999</v>
      </c>
      <c r="GP48" s="63">
        <v>-0.92858759999999996</v>
      </c>
      <c r="GQ48" s="63">
        <v>-0.26905215600000004</v>
      </c>
      <c r="GR48" s="63">
        <v>-0.293655744</v>
      </c>
      <c r="GS48" s="63">
        <v>-0.37699199999999999</v>
      </c>
      <c r="GT48" s="63">
        <v>-0.53175499199999998</v>
      </c>
      <c r="GU48" s="63">
        <v>-0.20389248000000001</v>
      </c>
      <c r="GV48" s="63">
        <v>-0.40476870000000004</v>
      </c>
      <c r="GW48" s="63">
        <v>-1.2708150120000001</v>
      </c>
      <c r="GX48" s="63">
        <v>-0.38095880399999998</v>
      </c>
      <c r="GY48" s="63">
        <v>-0.21587651999999999</v>
      </c>
      <c r="GZ48" s="63">
        <v>-0.31746563999999999</v>
      </c>
      <c r="HA48" s="63">
        <v>-0.23333724</v>
      </c>
      <c r="HB48" s="63">
        <v>-0.16555834799999999</v>
      </c>
      <c r="HC48" s="63">
        <v>-0.11349396</v>
      </c>
      <c r="HD48" s="63">
        <v>-0.7460460000000001</v>
      </c>
      <c r="HE48" s="63">
        <v>-0.36214894800000003</v>
      </c>
      <c r="HF48" s="63">
        <v>-0.21816252000000003</v>
      </c>
      <c r="HG48" s="63">
        <v>-0.7469964</v>
      </c>
      <c r="HH48" s="63">
        <v>-0.28889388000000005</v>
      </c>
      <c r="HI48" s="63">
        <v>-0.32698961999999998</v>
      </c>
      <c r="HJ48" s="63">
        <v>-0.17460612</v>
      </c>
      <c r="HK48" s="63">
        <v>0</v>
      </c>
      <c r="HL48" s="63">
        <v>0</v>
      </c>
      <c r="HM48" s="63">
        <v>-0.92065039199999998</v>
      </c>
      <c r="HN48" s="63">
        <v>-1.1468446919999999</v>
      </c>
      <c r="HO48" s="63">
        <v>-0.23016261599999999</v>
      </c>
      <c r="HP48" s="63">
        <v>-4.7619863999999998E-2</v>
      </c>
      <c r="HQ48" s="63">
        <v>-0.15873282</v>
      </c>
      <c r="HR48" s="63">
        <v>-0.44445240000000003</v>
      </c>
      <c r="HS48" s="63">
        <v>-0.16198667999999999</v>
      </c>
      <c r="HT48" s="63">
        <v>-0.15079608</v>
      </c>
      <c r="HU48" s="63">
        <v>-0.15873282</v>
      </c>
      <c r="HV48" s="63">
        <v>-0.29286216000000004</v>
      </c>
      <c r="HW48" s="63">
        <v>-0.89834842800000003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13">
        <v>-9.9496028673877277E-3</v>
      </c>
      <c r="IE48" s="63">
        <v>0</v>
      </c>
      <c r="IF48" s="63">
        <v>0</v>
      </c>
      <c r="IG48" s="63">
        <v>-1.0614456000000001</v>
      </c>
      <c r="IH48" s="63">
        <v>-0.47619849600000003</v>
      </c>
      <c r="II48" s="63">
        <v>0</v>
      </c>
      <c r="IJ48" s="63">
        <v>0</v>
      </c>
      <c r="IK48" s="63">
        <v>0</v>
      </c>
      <c r="IL48" s="63">
        <v>-1.547089524</v>
      </c>
      <c r="IM48" s="63">
        <v>-2.3084515080000001</v>
      </c>
      <c r="IN48" s="63">
        <v>-1.9909872</v>
      </c>
      <c r="IO48" s="63">
        <v>0</v>
      </c>
      <c r="IP48" s="63">
        <v>-5.5556639999999997E-2</v>
      </c>
      <c r="IQ48" s="63">
        <v>0</v>
      </c>
      <c r="IR48" s="63">
        <v>0</v>
      </c>
      <c r="IS48" s="63">
        <v>-2.3571828E-2</v>
      </c>
      <c r="IT48" s="63">
        <v>-4.7619719999999997E-2</v>
      </c>
      <c r="IU48" s="63">
        <v>0</v>
      </c>
      <c r="IV48" s="63">
        <v>0</v>
      </c>
      <c r="IW48" s="63">
        <v>-0.25238519999999998</v>
      </c>
      <c r="IX48" s="63">
        <v>-0.38405408400000002</v>
      </c>
      <c r="IY48" s="63">
        <v>0</v>
      </c>
      <c r="IZ48" s="63">
        <v>0</v>
      </c>
      <c r="JA48" s="63">
        <v>-1.0158912</v>
      </c>
      <c r="JB48" s="63">
        <v>0</v>
      </c>
      <c r="JC48" s="63">
        <v>-0.25016292000000001</v>
      </c>
      <c r="JD48" s="63">
        <v>0</v>
      </c>
      <c r="JE48" s="63">
        <v>-0.131748228</v>
      </c>
      <c r="JF48" s="63">
        <v>-4.0794480000000001E-2</v>
      </c>
      <c r="JG48" s="63">
        <v>-3.3298972920000001</v>
      </c>
      <c r="JH48" s="63">
        <v>0</v>
      </c>
      <c r="JI48" s="63">
        <v>-1.8239976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-6.8493204000000002E-2</v>
      </c>
      <c r="JR48" s="63">
        <v>-7.6115879999999997E-2</v>
      </c>
      <c r="JS48" s="63">
        <v>0</v>
      </c>
      <c r="JT48" s="63">
        <v>0</v>
      </c>
      <c r="JU48" s="117">
        <v>-1.021806</v>
      </c>
      <c r="JV48" s="63">
        <v>0</v>
      </c>
      <c r="JW48" s="115">
        <v>-1.0801764</v>
      </c>
      <c r="JX48" s="63">
        <v>-0.39540347999999997</v>
      </c>
      <c r="JY48" s="63">
        <v>-1.37304</v>
      </c>
      <c r="JZ48" s="63">
        <v>-3.6059336640000001</v>
      </c>
      <c r="KA48" s="63">
        <v>-0.57937481999999996</v>
      </c>
      <c r="KB48" s="63">
        <v>-1.2698640000000001</v>
      </c>
      <c r="KC48" s="63">
        <v>-0.52381832399999995</v>
      </c>
      <c r="KD48" s="63">
        <v>-0.76985420400000004</v>
      </c>
      <c r="KE48" s="63">
        <v>0</v>
      </c>
      <c r="KF48" s="63">
        <v>-1.4285954519999999</v>
      </c>
      <c r="KG48" s="63">
        <v>-1.1111298119999999</v>
      </c>
      <c r="KH48" s="63">
        <v>-2.6190916560000002</v>
      </c>
      <c r="KI48" s="63">
        <v>0</v>
      </c>
      <c r="KJ48" s="63">
        <v>-0.4500864</v>
      </c>
      <c r="KK48" s="63">
        <v>-0.65564639999999996</v>
      </c>
      <c r="KL48" s="63">
        <v>-0.25881372000000002</v>
      </c>
      <c r="KM48" s="63">
        <v>0</v>
      </c>
      <c r="KN48" s="63">
        <v>-0.39914640000000001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-1.29</v>
      </c>
      <c r="KU48" s="63">
        <v>0</v>
      </c>
      <c r="KV48" s="63">
        <v>-2.4270983999999999E-2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-0.4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-1.0526315789473684</v>
      </c>
      <c r="MI48" s="63">
        <v>0</v>
      </c>
      <c r="MJ48" s="63">
        <v>-180</v>
      </c>
      <c r="MK48" s="63">
        <v>-0.10427688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2">
        <v>1</v>
      </c>
      <c r="MR48" s="63">
        <v>1</v>
      </c>
      <c r="MS48" s="63">
        <v>0</v>
      </c>
      <c r="MT48" s="63">
        <v>0</v>
      </c>
      <c r="MU48" s="63">
        <f t="shared" si="2"/>
        <v>-0.95619849600000006</v>
      </c>
      <c r="MV48" s="66"/>
      <c r="MW48" s="63">
        <v>33</v>
      </c>
      <c r="MY48">
        <v>-2422295260690.6289</v>
      </c>
      <c r="NA48" s="63">
        <f t="shared" si="1"/>
        <v>-61.014993972056146</v>
      </c>
    </row>
    <row r="49" spans="1:365" customFormat="1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12">
        <v>-1.07300621492598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-1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1</v>
      </c>
      <c r="IT49" s="63">
        <v>1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2">
        <v>0</v>
      </c>
      <c r="MR49" s="63">
        <v>0</v>
      </c>
      <c r="MS49" s="63">
        <v>0</v>
      </c>
      <c r="MT49" s="63">
        <v>0</v>
      </c>
      <c r="MU49" s="63">
        <f t="shared" si="2"/>
        <v>0</v>
      </c>
      <c r="MV49" s="66"/>
      <c r="MW49" s="63">
        <v>34</v>
      </c>
      <c r="MY49">
        <v>0</v>
      </c>
      <c r="NA49" s="63">
        <f t="shared" si="1"/>
        <v>0</v>
      </c>
    </row>
    <row r="50" spans="1:365" customFormat="1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1</v>
      </c>
      <c r="AK50" s="63">
        <v>1</v>
      </c>
      <c r="AL50" s="63">
        <v>1</v>
      </c>
      <c r="AM50" s="12">
        <v>1.2776603769999999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4.8000000000000001E-2</v>
      </c>
      <c r="AU50" s="63">
        <v>0</v>
      </c>
      <c r="AV50" s="63">
        <v>1</v>
      </c>
      <c r="AW50" s="63">
        <v>0</v>
      </c>
      <c r="AX50" s="63">
        <v>0</v>
      </c>
      <c r="AY50" s="63">
        <v>1</v>
      </c>
      <c r="AZ50" s="63">
        <v>-0.67032784013943103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-1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-1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-0.29344999999999999</v>
      </c>
      <c r="HJ50" s="63">
        <v>-0.34710999999999997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-0.26517000000000002</v>
      </c>
      <c r="IT50" s="63">
        <v>-0.26932</v>
      </c>
      <c r="IU50" s="63">
        <v>1</v>
      </c>
      <c r="IV50" s="63">
        <v>0</v>
      </c>
      <c r="IW50" s="63">
        <v>-0.28777999999999998</v>
      </c>
      <c r="IX50" s="63">
        <v>-0.28428999999999999</v>
      </c>
      <c r="IY50" s="63">
        <v>0</v>
      </c>
      <c r="IZ50" s="63">
        <v>0</v>
      </c>
      <c r="JA50" s="63">
        <v>0</v>
      </c>
      <c r="JB50" s="63">
        <v>0</v>
      </c>
      <c r="JC50" s="63">
        <v>-0.46739999999999998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-0.79308000000000001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-1.02</v>
      </c>
      <c r="JZ50" s="63">
        <v>-1.0089999999999999</v>
      </c>
      <c r="KA50" s="63">
        <v>-0.95130000000000003</v>
      </c>
      <c r="KB50" s="63">
        <v>0</v>
      </c>
      <c r="KC50" s="63">
        <v>0</v>
      </c>
      <c r="KD50" s="63">
        <v>-1.1307799999999999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2">
        <v>0</v>
      </c>
      <c r="MR50" s="63">
        <v>0</v>
      </c>
      <c r="MS50" s="63">
        <v>0</v>
      </c>
      <c r="MT50" s="63">
        <v>0</v>
      </c>
      <c r="MU50" s="63">
        <f t="shared" si="2"/>
        <v>0</v>
      </c>
      <c r="MV50" s="66"/>
      <c r="MW50" s="63">
        <v>35</v>
      </c>
      <c r="MY50">
        <v>0</v>
      </c>
      <c r="NA50" s="63">
        <f t="shared" si="1"/>
        <v>0</v>
      </c>
    </row>
    <row r="51" spans="1:365" customFormat="1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75">
        <v>0.38839285714285715</v>
      </c>
      <c r="M51" s="75">
        <v>0.44946401225114857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-1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1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2">
        <v>0</v>
      </c>
      <c r="MR51" s="63">
        <v>0</v>
      </c>
      <c r="MS51" s="63">
        <v>0</v>
      </c>
      <c r="MT51" s="63">
        <v>0</v>
      </c>
      <c r="MU51" s="63">
        <f t="shared" si="2"/>
        <v>0</v>
      </c>
      <c r="MV51" s="66"/>
      <c r="MW51" s="63">
        <v>36</v>
      </c>
      <c r="MY51">
        <v>0</v>
      </c>
      <c r="NA51" s="63">
        <f t="shared" si="1"/>
        <v>0</v>
      </c>
    </row>
    <row r="52" spans="1:365" customFormat="1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0.68905417406749558</v>
      </c>
      <c r="J52" s="63">
        <v>0.68905417406749558</v>
      </c>
      <c r="K52" s="63">
        <v>0</v>
      </c>
      <c r="L52" s="75">
        <v>0.68973214285714279</v>
      </c>
      <c r="M52" s="75">
        <v>0.72052067381316998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-1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1</v>
      </c>
      <c r="JG52" s="63">
        <v>1</v>
      </c>
      <c r="JH52" s="63">
        <v>-1.0000001000000001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2">
        <v>0</v>
      </c>
      <c r="MR52" s="63">
        <v>0</v>
      </c>
      <c r="MS52" s="63">
        <v>0</v>
      </c>
      <c r="MT52" s="63">
        <v>0</v>
      </c>
      <c r="MU52" s="63">
        <f t="shared" si="2"/>
        <v>0</v>
      </c>
      <c r="MV52" s="66"/>
      <c r="MW52" s="63">
        <v>37</v>
      </c>
      <c r="MY52">
        <v>0</v>
      </c>
      <c r="NA52" s="63">
        <f t="shared" si="1"/>
        <v>0</v>
      </c>
    </row>
    <row r="53" spans="1:365" customFormat="1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-1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-5.11E-2</v>
      </c>
      <c r="JG53" s="63">
        <v>0</v>
      </c>
      <c r="JH53" s="63">
        <v>1</v>
      </c>
      <c r="JI53" s="63">
        <v>6.2619999999999995E-2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2">
        <v>0</v>
      </c>
      <c r="MR53" s="63">
        <v>0</v>
      </c>
      <c r="MS53" s="63">
        <v>0</v>
      </c>
      <c r="MT53" s="63">
        <v>0</v>
      </c>
      <c r="MU53" s="63">
        <f t="shared" si="2"/>
        <v>0</v>
      </c>
      <c r="MV53" s="66"/>
      <c r="MW53" s="63">
        <v>38</v>
      </c>
      <c r="MY53">
        <v>0</v>
      </c>
      <c r="NA53" s="63">
        <f t="shared" si="1"/>
        <v>0</v>
      </c>
    </row>
    <row r="54" spans="1:365" customFormat="1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-0.48900976909413901</v>
      </c>
      <c r="J54" s="63">
        <v>-0.48900976909413901</v>
      </c>
      <c r="K54" s="63">
        <v>0</v>
      </c>
      <c r="L54" s="75">
        <v>-0.68229166666666696</v>
      </c>
      <c r="M54" s="75">
        <v>-0.70214395099540605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1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-1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-0.68100000000000005</v>
      </c>
      <c r="GI54" s="63">
        <v>-0.62280000000000002</v>
      </c>
      <c r="GJ54" s="63">
        <v>-0.69099999999999995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-0.50053000000000003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-0.74929999999999997</v>
      </c>
      <c r="JG54" s="63">
        <v>0</v>
      </c>
      <c r="JH54" s="63">
        <v>0</v>
      </c>
      <c r="JI54" s="63">
        <v>1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2">
        <v>0</v>
      </c>
      <c r="MR54" s="63">
        <v>0</v>
      </c>
      <c r="MS54" s="63">
        <v>0</v>
      </c>
      <c r="MT54" s="63">
        <v>0</v>
      </c>
      <c r="MU54" s="63">
        <f t="shared" si="2"/>
        <v>0</v>
      </c>
      <c r="MV54" s="66"/>
      <c r="MW54" s="63">
        <v>39</v>
      </c>
      <c r="MY54">
        <v>0</v>
      </c>
      <c r="NA54" s="63">
        <f t="shared" si="1"/>
        <v>0</v>
      </c>
    </row>
    <row r="55" spans="1:365" customFormat="1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1</v>
      </c>
      <c r="P55" s="63">
        <v>1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-1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1</v>
      </c>
      <c r="GE55" s="63">
        <v>1</v>
      </c>
      <c r="GF55" s="63">
        <v>1</v>
      </c>
      <c r="GG55" s="63">
        <v>1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2">
        <v>0</v>
      </c>
      <c r="MR55" s="63">
        <v>0</v>
      </c>
      <c r="MS55" s="63">
        <v>0</v>
      </c>
      <c r="MT55" s="63">
        <v>0</v>
      </c>
      <c r="MU55" s="63">
        <f t="shared" si="2"/>
        <v>0</v>
      </c>
      <c r="MV55" s="66"/>
      <c r="MW55" s="63">
        <v>40</v>
      </c>
      <c r="MY55">
        <v>0</v>
      </c>
      <c r="NA55" s="63">
        <f t="shared" si="1"/>
        <v>0</v>
      </c>
    </row>
    <row r="56" spans="1:365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-1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-0.83631999999999995</v>
      </c>
      <c r="HJ56" s="63">
        <v>-0.9597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1</v>
      </c>
      <c r="KK56" s="63">
        <v>1</v>
      </c>
      <c r="KL56" s="63">
        <v>1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f t="shared" si="2"/>
        <v>0</v>
      </c>
      <c r="MW56" s="63">
        <v>41</v>
      </c>
      <c r="MY56" s="63">
        <v>0</v>
      </c>
      <c r="NA56" s="63">
        <f t="shared" si="1"/>
        <v>0</v>
      </c>
    </row>
    <row r="57" spans="1:365" customFormat="1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-1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41.839986611200011</v>
      </c>
      <c r="GK57" s="63">
        <v>0</v>
      </c>
      <c r="GL57" s="63">
        <v>0</v>
      </c>
      <c r="GM57" s="63">
        <v>3.5356877397900002</v>
      </c>
      <c r="GN57" s="63">
        <v>6.8387527099999996</v>
      </c>
      <c r="GO57" s="63">
        <v>13.49143514</v>
      </c>
      <c r="GP57" s="63">
        <v>5.3500648599999998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5.35005384819</v>
      </c>
      <c r="HN57" s="63">
        <v>3.9776487020300002</v>
      </c>
      <c r="HO57" s="63">
        <v>11.39794075058</v>
      </c>
      <c r="HP57" s="63">
        <v>2.67502690316</v>
      </c>
      <c r="HQ57" s="63">
        <v>3.6752543506299999</v>
      </c>
      <c r="HR57" s="63">
        <v>4.6522175700000004</v>
      </c>
      <c r="HS57" s="63">
        <v>1.9074087850000001</v>
      </c>
      <c r="HT57" s="63">
        <v>2.6750282429999999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0.11630552298999999</v>
      </c>
      <c r="IT57" s="63">
        <v>0.20935000000000001</v>
      </c>
      <c r="IU57" s="63">
        <v>0</v>
      </c>
      <c r="IV57" s="63">
        <v>0</v>
      </c>
      <c r="IW57" s="63">
        <v>1.814365271</v>
      </c>
      <c r="IX57" s="63">
        <v>2.7215491207300002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1.95393271924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-1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2">
        <v>0</v>
      </c>
      <c r="MR57" s="63">
        <v>0</v>
      </c>
      <c r="MS57" s="63">
        <v>0</v>
      </c>
      <c r="MT57" s="63">
        <v>0</v>
      </c>
      <c r="MU57" s="63">
        <f t="shared" si="2"/>
        <v>0</v>
      </c>
      <c r="MV57" s="66"/>
      <c r="MW57" s="63">
        <v>42</v>
      </c>
      <c r="MY57">
        <v>0</v>
      </c>
      <c r="NA57" s="63">
        <f t="shared" si="1"/>
        <v>0</v>
      </c>
    </row>
    <row r="58" spans="1:365" customFormat="1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-1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4.4428675699999998</v>
      </c>
      <c r="GO58" s="63">
        <v>2.3261087850000002</v>
      </c>
      <c r="GP58" s="63">
        <v>0.93044351400000003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0.46522209195999997</v>
      </c>
      <c r="HN58" s="63">
        <v>5.2570094130499996</v>
      </c>
      <c r="HO58" s="63">
        <v>1.3956662340099999</v>
      </c>
      <c r="HP58" s="63">
        <v>0</v>
      </c>
      <c r="HQ58" s="63">
        <v>0</v>
      </c>
      <c r="HR58" s="63">
        <v>0</v>
      </c>
      <c r="HS58" s="63">
        <v>4.6522175700000001E-2</v>
      </c>
      <c r="HT58" s="63">
        <v>0.16282782430000001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-3.261208243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-9.3044414204999999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1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2">
        <v>0</v>
      </c>
      <c r="MR58" s="63">
        <v>0</v>
      </c>
      <c r="MS58" s="63">
        <v>0</v>
      </c>
      <c r="MT58" s="63">
        <v>0</v>
      </c>
      <c r="MU58" s="63">
        <f t="shared" si="2"/>
        <v>0</v>
      </c>
      <c r="MV58" s="66"/>
      <c r="MW58" s="63">
        <v>43</v>
      </c>
      <c r="MY58">
        <v>0</v>
      </c>
      <c r="NA58" s="63">
        <f t="shared" si="1"/>
        <v>0</v>
      </c>
    </row>
    <row r="59" spans="1:365" customFormat="1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-1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0.51174351399999995</v>
      </c>
      <c r="IU59" s="63">
        <v>0</v>
      </c>
      <c r="IV59" s="63">
        <v>0</v>
      </c>
      <c r="IW59" s="63">
        <v>0.69783472899999999</v>
      </c>
      <c r="IX59" s="63">
        <v>0.53500539737999997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0.19108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-1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2">
        <v>0</v>
      </c>
      <c r="MR59" s="63">
        <v>0</v>
      </c>
      <c r="MS59" s="63">
        <v>0</v>
      </c>
      <c r="MT59" s="63">
        <v>0</v>
      </c>
      <c r="MU59" s="63">
        <f t="shared" si="2"/>
        <v>0</v>
      </c>
      <c r="MV59" s="66"/>
      <c r="MW59" s="63">
        <v>44</v>
      </c>
      <c r="MY59">
        <v>0</v>
      </c>
      <c r="NA59" s="63">
        <f t="shared" si="1"/>
        <v>0</v>
      </c>
    </row>
    <row r="60" spans="1:365" customFormat="1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0.24249999999999999</v>
      </c>
      <c r="AT60" s="63">
        <v>0.37730000000000002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-1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9.5320000000000002E-2</v>
      </c>
      <c r="JF60" s="63">
        <v>0</v>
      </c>
      <c r="JG60" s="63">
        <v>0</v>
      </c>
      <c r="JH60" s="63">
        <v>0</v>
      </c>
      <c r="JI60" s="63">
        <v>0</v>
      </c>
      <c r="JJ60" s="63">
        <v>1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2">
        <v>0</v>
      </c>
      <c r="MR60" s="63">
        <v>0</v>
      </c>
      <c r="MS60" s="63">
        <v>0</v>
      </c>
      <c r="MT60" s="63">
        <v>0</v>
      </c>
      <c r="MU60" s="63">
        <f t="shared" si="2"/>
        <v>0</v>
      </c>
      <c r="MV60" s="66"/>
      <c r="MW60" s="63">
        <v>45</v>
      </c>
      <c r="MY60">
        <v>0</v>
      </c>
      <c r="NA60" s="63">
        <f t="shared" si="1"/>
        <v>0</v>
      </c>
    </row>
    <row r="61" spans="1:365" customFormat="1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1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-1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1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2">
        <v>0</v>
      </c>
      <c r="MR61" s="63">
        <v>0</v>
      </c>
      <c r="MS61" s="63">
        <v>0</v>
      </c>
      <c r="MT61" s="63">
        <v>0</v>
      </c>
      <c r="MU61" s="63">
        <f t="shared" si="2"/>
        <v>0</v>
      </c>
      <c r="MV61" s="66"/>
      <c r="MW61" s="63">
        <v>46</v>
      </c>
      <c r="MY61">
        <v>0</v>
      </c>
      <c r="NA61" s="63">
        <f t="shared" si="1"/>
        <v>0</v>
      </c>
    </row>
    <row r="62" spans="1:365" customFormat="1" x14ac:dyDescent="0.45">
      <c r="A62" s="63" t="s">
        <v>12</v>
      </c>
      <c r="B62" s="7">
        <v>0</v>
      </c>
      <c r="C62" s="63">
        <v>-2.556</v>
      </c>
      <c r="D62" s="63">
        <v>-3.9960000000000004</v>
      </c>
      <c r="E62" s="63">
        <v>0</v>
      </c>
      <c r="F62" s="63">
        <v>-4.3920000000000003</v>
      </c>
      <c r="G62" s="63">
        <v>-2.468</v>
      </c>
      <c r="H62" s="63">
        <v>0</v>
      </c>
      <c r="I62" s="63">
        <v>-2.2200000000000002</v>
      </c>
      <c r="J62" s="63">
        <v>-7.01</v>
      </c>
      <c r="K62" s="63">
        <v>-12.32</v>
      </c>
      <c r="L62" s="2">
        <v>-13.3746428571429</v>
      </c>
      <c r="M62" s="2">
        <v>-12.797917304747299</v>
      </c>
      <c r="N62" s="63">
        <v>0</v>
      </c>
      <c r="O62" s="63">
        <v>-11.772</v>
      </c>
      <c r="P62" s="63">
        <v>-9.0359999999999996</v>
      </c>
      <c r="Q62" s="63">
        <v>-652.76315789473699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-1.3320000000000001</v>
      </c>
      <c r="Z62" s="63">
        <v>-4.5599999999999996</v>
      </c>
      <c r="AA62" s="63">
        <v>-7.64</v>
      </c>
      <c r="AB62" s="63">
        <v>-0.18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75">
        <v>-1.8906800697334369</v>
      </c>
      <c r="BG62" s="63">
        <v>-1.6</v>
      </c>
      <c r="BH62" s="63">
        <v>-4.8111673179999999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-1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f>0.3*10.1</f>
        <v>3.03</v>
      </c>
      <c r="FJ62" s="63">
        <v>0</v>
      </c>
      <c r="FK62" s="63">
        <v>0</v>
      </c>
      <c r="FL62" s="63">
        <v>0</v>
      </c>
      <c r="FM62" s="63">
        <v>0.14499999999999999</v>
      </c>
      <c r="FN62" s="63">
        <v>0.14499999999999999</v>
      </c>
      <c r="FO62" s="63">
        <v>0</v>
      </c>
      <c r="FP62" s="63">
        <v>0</v>
      </c>
      <c r="FQ62" s="63">
        <f>-60/39.7</f>
        <v>-1.5113350125944582</v>
      </c>
      <c r="FR62" s="63">
        <v>-5469</v>
      </c>
      <c r="FS62" s="6">
        <v>-10.867531412439924</v>
      </c>
      <c r="FT62" s="63">
        <v>0</v>
      </c>
      <c r="FU62" s="63">
        <v>0</v>
      </c>
      <c r="FV62" s="63">
        <v>0</v>
      </c>
      <c r="FW62" s="63">
        <v>0</v>
      </c>
      <c r="FX62" s="75">
        <v>-3.50081472189264</v>
      </c>
      <c r="FY62" s="63">
        <v>-1.02516372519121</v>
      </c>
      <c r="FZ62" s="63">
        <v>-6.51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-0.1433299999999999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1</v>
      </c>
      <c r="MI62" s="63">
        <v>1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1</v>
      </c>
      <c r="MP62" s="63">
        <v>-1</v>
      </c>
      <c r="MQ62" s="2">
        <v>0</v>
      </c>
      <c r="MR62" s="63">
        <v>0</v>
      </c>
      <c r="MS62" s="63">
        <f>-103.54/1202.6*60*60*24/1000</f>
        <v>-7.4387626808581429</v>
      </c>
      <c r="MT62" s="63">
        <v>41.2</v>
      </c>
      <c r="MU62" s="63">
        <f t="shared" si="2"/>
        <v>0</v>
      </c>
      <c r="MV62" s="66"/>
      <c r="MW62" s="63">
        <v>47</v>
      </c>
      <c r="MY62">
        <v>-1213500030935.0359</v>
      </c>
      <c r="NA62" s="63">
        <f t="shared" si="1"/>
        <v>-30.56675140894297</v>
      </c>
    </row>
    <row r="63" spans="1:365" customFormat="1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-0.02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-1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82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0.71345999999999998</v>
      </c>
      <c r="HC63" s="63">
        <v>0</v>
      </c>
      <c r="HD63" s="63">
        <v>0</v>
      </c>
      <c r="HE63" s="63">
        <v>0.71345999999999998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1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-2.9409999999999999E-2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2">
        <v>0</v>
      </c>
      <c r="MR63" s="63">
        <v>0</v>
      </c>
      <c r="MS63" s="63">
        <v>0</v>
      </c>
      <c r="MT63" s="63">
        <v>0</v>
      </c>
      <c r="MU63" s="63">
        <f t="shared" si="2"/>
        <v>0</v>
      </c>
      <c r="MV63" s="66"/>
      <c r="MW63" s="63">
        <v>48</v>
      </c>
      <c r="MY63">
        <v>0</v>
      </c>
      <c r="NA63" s="63">
        <f t="shared" si="1"/>
        <v>0</v>
      </c>
    </row>
    <row r="64" spans="1:365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-0.32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-1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-0.37006</v>
      </c>
      <c r="HC64" s="63">
        <v>0</v>
      </c>
      <c r="HD64" s="63">
        <v>0</v>
      </c>
      <c r="HE64" s="63">
        <v>-0.37006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1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f t="shared" si="2"/>
        <v>0</v>
      </c>
      <c r="MW64" s="63">
        <v>49</v>
      </c>
      <c r="MY64" s="63">
        <v>0</v>
      </c>
      <c r="NA64" s="63">
        <f t="shared" si="1"/>
        <v>0</v>
      </c>
    </row>
    <row r="65" spans="1:365" customFormat="1" x14ac:dyDescent="0.45">
      <c r="A65" s="63" t="s">
        <v>4</v>
      </c>
      <c r="B65" s="3">
        <v>0</v>
      </c>
      <c r="C65" s="63">
        <v>-0.28799999999999998</v>
      </c>
      <c r="D65" s="63">
        <v>-0.28799999999999998</v>
      </c>
      <c r="E65" s="63">
        <v>-0.16600000000000001</v>
      </c>
      <c r="F65" s="63">
        <v>-0.16600000000000001</v>
      </c>
      <c r="G65" s="63">
        <v>-7.1999999999999995E-2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-7.0999999999999994E-2</v>
      </c>
      <c r="P65" s="63">
        <v>-4.4999999999999998E-2</v>
      </c>
      <c r="Q65" s="63">
        <v>-0.74473684210526303</v>
      </c>
      <c r="R65" s="63">
        <v>-0.42799999999999999</v>
      </c>
      <c r="S65" s="63">
        <v>-0.49907149963012998</v>
      </c>
      <c r="T65" s="63">
        <v>-0.50558375634517805</v>
      </c>
      <c r="U65" s="63">
        <v>0</v>
      </c>
      <c r="V65" s="63">
        <v>-0.19600000000000001</v>
      </c>
      <c r="W65" s="63">
        <v>-0.19700000000000001</v>
      </c>
      <c r="X65" s="63">
        <v>-0.20399999999999999</v>
      </c>
      <c r="Y65" s="63">
        <v>-0.189</v>
      </c>
      <c r="Z65" s="63">
        <v>-0.26</v>
      </c>
      <c r="AA65" s="63">
        <v>-0.22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-0.73347985296648399</v>
      </c>
      <c r="AX65" s="63">
        <v>-7.5757635544622198E-2</v>
      </c>
      <c r="AY65" s="63">
        <v>-0.45384746425400802</v>
      </c>
      <c r="AZ65" s="63">
        <v>0</v>
      </c>
      <c r="BA65" s="63">
        <v>-0.45384854000000002</v>
      </c>
      <c r="BB65" s="63">
        <v>0</v>
      </c>
      <c r="BC65" s="63">
        <v>-0.59878891571352399</v>
      </c>
      <c r="BD65" s="63">
        <v>-0.499688915218862</v>
      </c>
      <c r="BE65" s="63">
        <v>-0.499688915218862</v>
      </c>
      <c r="BF65" s="63">
        <v>-7.6804658224752104E-2</v>
      </c>
      <c r="BG65" s="63">
        <v>1.5900000000000001E-2</v>
      </c>
      <c r="BH65" s="63">
        <v>-3.3626854999999997E-2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-1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2.6727248429774158E-3</v>
      </c>
      <c r="FP65" s="63">
        <v>0.13867946081791183</v>
      </c>
      <c r="FQ65" s="63">
        <f>5/39.7</f>
        <v>0.12594458438287154</v>
      </c>
      <c r="FR65" s="63">
        <v>28</v>
      </c>
      <c r="FS65" s="63">
        <v>0.12206697998093929</v>
      </c>
      <c r="FT65" s="63">
        <v>0</v>
      </c>
      <c r="FU65" s="63">
        <v>0</v>
      </c>
      <c r="FV65" s="63">
        <v>0</v>
      </c>
      <c r="FW65" s="63">
        <v>0</v>
      </c>
      <c r="FX65" s="63">
        <v>-6.5020809347105996E-2</v>
      </c>
      <c r="FY65" s="63">
        <v>1.67693360711841E-2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-8.7871230999999998E-4</v>
      </c>
      <c r="GJ65" s="63">
        <v>0</v>
      </c>
      <c r="GK65" s="63">
        <v>0</v>
      </c>
      <c r="GL65" s="63">
        <v>0</v>
      </c>
      <c r="GM65" s="63">
        <v>-3.0486774445999999E-2</v>
      </c>
      <c r="GN65" s="63">
        <v>-4.0413918699999996E-2</v>
      </c>
      <c r="GO65" s="63">
        <v>-9.6565564699999996E-4</v>
      </c>
      <c r="GP65" s="63">
        <v>-3.1792876221000001E-2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-2.0055546400999998E-2</v>
      </c>
      <c r="HN65" s="63">
        <v>-3.1319084613000002E-2</v>
      </c>
      <c r="HO65" s="63">
        <v>-2.7597155399999997E-4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-3.5021496625999994E-2</v>
      </c>
      <c r="IN65" s="63">
        <v>-5.9346830000000003E-2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13">
        <v>-8.0000000000000007E-5</v>
      </c>
      <c r="JB65" s="63">
        <v>0</v>
      </c>
      <c r="JC65" s="63">
        <v>0</v>
      </c>
      <c r="JD65" s="63">
        <v>0</v>
      </c>
      <c r="JE65" s="63">
        <v>-6.9180036699999998E-3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-1.1000000000000001E-3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-0.14285713999999999</v>
      </c>
      <c r="KX65" s="63">
        <v>-0.157142854</v>
      </c>
      <c r="KY65" s="63">
        <v>-0.13071428309999999</v>
      </c>
      <c r="KZ65" s="63">
        <v>-7.1428569999999997E-2</v>
      </c>
      <c r="LA65" s="63">
        <v>-7.8571426999999999E-2</v>
      </c>
      <c r="LB65" s="63">
        <v>-0.24285713799999997</v>
      </c>
      <c r="LC65" s="63">
        <v>-0.21428570999999999</v>
      </c>
      <c r="LD65" s="63">
        <v>-0.12857142599999999</v>
      </c>
      <c r="LE65" s="63">
        <v>-9.2857141000000004E-2</v>
      </c>
      <c r="LF65" s="63">
        <v>-0.107142855</v>
      </c>
      <c r="LG65" s="63">
        <v>-7.2857141399999992E-2</v>
      </c>
      <c r="LH65" s="63">
        <v>0</v>
      </c>
      <c r="LI65" s="63">
        <v>0</v>
      </c>
      <c r="LJ65" s="63">
        <v>-1.2500000000000001E-2</v>
      </c>
      <c r="LK65" s="63">
        <v>0</v>
      </c>
      <c r="LL65" s="63">
        <v>0</v>
      </c>
      <c r="LM65" s="63">
        <v>0</v>
      </c>
      <c r="LN65" s="63">
        <v>-8.7499999999999897E-2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-2.3529411764705799E-2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1</v>
      </c>
      <c r="MK65" s="63">
        <v>8.3000000000000004E-2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2">
        <v>0</v>
      </c>
      <c r="MR65" s="63">
        <v>0</v>
      </c>
      <c r="MS65" s="63">
        <f>-217.72/1202.6</f>
        <v>-0.18104107766505906</v>
      </c>
      <c r="MT65" s="63">
        <v>2</v>
      </c>
      <c r="MU65" s="63">
        <f t="shared" si="2"/>
        <v>0</v>
      </c>
      <c r="MV65" s="66"/>
      <c r="MW65" s="63">
        <v>50</v>
      </c>
      <c r="MY65">
        <v>4963316113.6467609</v>
      </c>
      <c r="NA65" s="63">
        <f t="shared" si="1"/>
        <v>0.1250205570188101</v>
      </c>
    </row>
    <row r="66" spans="1:365" customFormat="1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-1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9.8710000000000006E-2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1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2">
        <v>0</v>
      </c>
      <c r="MR66" s="63">
        <v>0</v>
      </c>
      <c r="MS66" s="63">
        <v>0</v>
      </c>
      <c r="MT66" s="63">
        <v>0</v>
      </c>
      <c r="MU66" s="63">
        <f t="shared" si="2"/>
        <v>0</v>
      </c>
      <c r="MV66" s="66"/>
      <c r="MW66" s="63">
        <v>51</v>
      </c>
      <c r="MY66">
        <v>0</v>
      </c>
      <c r="NA66" s="63">
        <f t="shared" si="1"/>
        <v>0</v>
      </c>
    </row>
    <row r="67" spans="1:365" customFormat="1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-2.3624900000000001E-2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-1.88999E-3</v>
      </c>
      <c r="GK67" s="63">
        <v>0</v>
      </c>
      <c r="GL67" s="63">
        <v>0</v>
      </c>
      <c r="GM67" s="63">
        <v>-4.3528879999999999E-2</v>
      </c>
      <c r="GN67" s="63">
        <v>0</v>
      </c>
      <c r="GO67" s="63">
        <v>-2.5219599999999998E-2</v>
      </c>
      <c r="GP67" s="63">
        <v>-2.67552E-2</v>
      </c>
      <c r="GQ67" s="63">
        <v>0</v>
      </c>
      <c r="GR67" s="63">
        <v>0</v>
      </c>
      <c r="GS67" s="63">
        <v>0</v>
      </c>
      <c r="GT67" s="63">
        <v>-1.181245E-2</v>
      </c>
      <c r="GU67" s="82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-8.2096500000000006E-3</v>
      </c>
      <c r="HC67" s="63">
        <v>-7.9734000000000003E-3</v>
      </c>
      <c r="HD67" s="63">
        <v>-5.9062300000000002E-3</v>
      </c>
      <c r="HE67" s="63">
        <v>-8.2096500000000006E-3</v>
      </c>
      <c r="HF67" s="63">
        <v>-7.6190299999999997E-3</v>
      </c>
      <c r="HG67" s="63">
        <v>-5.8944100000000001E-3</v>
      </c>
      <c r="HH67" s="63">
        <v>-8.2096500000000006E-3</v>
      </c>
      <c r="HI67" s="63">
        <v>0</v>
      </c>
      <c r="HJ67" s="63">
        <v>0</v>
      </c>
      <c r="HK67" s="63">
        <v>0</v>
      </c>
      <c r="HL67" s="63">
        <v>0</v>
      </c>
      <c r="HM67" s="63">
        <v>-1.6064930000000002E-2</v>
      </c>
      <c r="HN67" s="63">
        <v>0</v>
      </c>
      <c r="HO67" s="63">
        <v>-2.3329590000000001E-2</v>
      </c>
      <c r="HP67" s="63">
        <v>0</v>
      </c>
      <c r="HQ67" s="63">
        <v>0</v>
      </c>
      <c r="HR67" s="63">
        <v>-9.0955900000000006E-3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-1.012268E-2</v>
      </c>
      <c r="IM67" s="63">
        <v>-6.4968479999999995E-2</v>
      </c>
      <c r="IN67" s="63">
        <v>-6.1897199999999999E-2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-1.1000000000000001E-3</v>
      </c>
      <c r="IU67" s="63">
        <v>0</v>
      </c>
      <c r="IV67" s="63">
        <v>0</v>
      </c>
      <c r="IW67" s="63">
        <v>-2.9531100000000001E-3</v>
      </c>
      <c r="IX67" s="63">
        <v>-2.9531100000000001E-3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1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-5.9062299999999998E-2</v>
      </c>
      <c r="JZ67" s="63">
        <v>-9.5089999999999997E-4</v>
      </c>
      <c r="KA67" s="63">
        <v>-3.5437349999999999E-2</v>
      </c>
      <c r="KB67" s="63">
        <v>-7.6780899999999999E-2</v>
      </c>
      <c r="KC67" s="63">
        <v>-5.9062300000000002E-3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2">
        <v>0</v>
      </c>
      <c r="MR67" s="63">
        <v>0</v>
      </c>
      <c r="MS67" s="63">
        <v>0</v>
      </c>
      <c r="MT67" s="63">
        <v>0</v>
      </c>
      <c r="MU67" s="63">
        <f t="shared" si="2"/>
        <v>0</v>
      </c>
      <c r="MV67" s="66"/>
      <c r="MW67" s="63">
        <v>52</v>
      </c>
      <c r="MY67">
        <v>0</v>
      </c>
      <c r="NA67" s="63">
        <f t="shared" si="1"/>
        <v>0</v>
      </c>
    </row>
    <row r="68" spans="1:365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-1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0.36509999999999998</v>
      </c>
      <c r="GO68" s="63">
        <v>1.06E-2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0.28399999999999997</v>
      </c>
      <c r="HO68" s="63">
        <v>0.1111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f t="shared" si="2"/>
        <v>0</v>
      </c>
      <c r="MW68" s="63">
        <v>53</v>
      </c>
      <c r="MY68" s="63">
        <v>0</v>
      </c>
      <c r="NA68" s="63">
        <f t="shared" si="1"/>
        <v>0</v>
      </c>
    </row>
    <row r="69" spans="1:365" customFormat="1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-1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1.63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1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2">
        <v>0</v>
      </c>
      <c r="MR69" s="63">
        <v>0</v>
      </c>
      <c r="MS69" s="63">
        <v>0</v>
      </c>
      <c r="MT69" s="63">
        <v>0</v>
      </c>
      <c r="MU69" s="63">
        <f t="shared" si="2"/>
        <v>0</v>
      </c>
      <c r="MV69" s="66"/>
      <c r="MW69" s="63">
        <v>54</v>
      </c>
      <c r="MY69">
        <v>0</v>
      </c>
      <c r="NA69" s="63">
        <f t="shared" si="1"/>
        <v>0</v>
      </c>
    </row>
    <row r="70" spans="1:365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-1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3.7249999999999998E-2</v>
      </c>
      <c r="GN70" s="63">
        <v>0</v>
      </c>
      <c r="GO70" s="63">
        <v>0</v>
      </c>
      <c r="GP70" s="63">
        <v>9.9500000000000005E-2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8.6099999999999996E-2</v>
      </c>
      <c r="HN70" s="63">
        <v>0</v>
      </c>
      <c r="HO70" s="63">
        <v>0</v>
      </c>
      <c r="HP70" s="63">
        <v>0.105</v>
      </c>
      <c r="HQ70" s="63">
        <v>5.7000000000000002E-2</v>
      </c>
      <c r="HR70" s="63">
        <v>5.3999999999999999E-2</v>
      </c>
      <c r="HS70" s="63">
        <v>3.3000000000000002E-2</v>
      </c>
      <c r="HT70" s="63">
        <v>0.10524</v>
      </c>
      <c r="HU70" s="63">
        <v>3.4000000000000002E-2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f t="shared" si="2"/>
        <v>0</v>
      </c>
      <c r="MW70" s="63">
        <v>55</v>
      </c>
      <c r="MY70" s="63">
        <v>0</v>
      </c>
      <c r="NA70" s="63">
        <f t="shared" si="1"/>
        <v>0</v>
      </c>
    </row>
    <row r="71" spans="1:365" customFormat="1" x14ac:dyDescent="0.45">
      <c r="A71" s="63" t="s">
        <v>18</v>
      </c>
      <c r="B71" s="101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1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-1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1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2">
        <v>0</v>
      </c>
      <c r="MR71" s="63">
        <v>0</v>
      </c>
      <c r="MS71" s="63">
        <v>0</v>
      </c>
      <c r="MT71" s="63">
        <v>0</v>
      </c>
      <c r="MU71" s="63">
        <f t="shared" si="2"/>
        <v>0</v>
      </c>
      <c r="MV71" s="66"/>
      <c r="MW71" s="63">
        <v>56</v>
      </c>
      <c r="MY71">
        <v>0</v>
      </c>
      <c r="NA71" s="63">
        <f t="shared" si="1"/>
        <v>0</v>
      </c>
    </row>
    <row r="72" spans="1:365" customFormat="1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-1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1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-1.2041500000000001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2">
        <v>0</v>
      </c>
      <c r="MR72" s="63">
        <v>0</v>
      </c>
      <c r="MS72" s="63">
        <v>0</v>
      </c>
      <c r="MT72" s="63">
        <v>0</v>
      </c>
      <c r="MU72" s="63">
        <f t="shared" si="2"/>
        <v>0</v>
      </c>
      <c r="MV72" s="66"/>
      <c r="MW72" s="63">
        <v>57</v>
      </c>
      <c r="MY72">
        <v>0</v>
      </c>
      <c r="NA72" s="63">
        <f t="shared" si="1"/>
        <v>0</v>
      </c>
    </row>
    <row r="73" spans="1:365" customFormat="1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3.6999999999999998E-2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-1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1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-1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2">
        <v>0</v>
      </c>
      <c r="MR73" s="63">
        <v>0</v>
      </c>
      <c r="MS73" s="63">
        <v>0</v>
      </c>
      <c r="MT73" s="63">
        <v>0</v>
      </c>
      <c r="MU73" s="63">
        <f t="shared" si="2"/>
        <v>0</v>
      </c>
      <c r="MV73" s="66"/>
      <c r="MW73" s="63">
        <v>58</v>
      </c>
      <c r="MY73">
        <v>0</v>
      </c>
      <c r="NA73" s="63">
        <f t="shared" si="1"/>
        <v>0</v>
      </c>
    </row>
    <row r="74" spans="1:365" customFormat="1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-0.64</v>
      </c>
      <c r="O74" s="63">
        <v>0</v>
      </c>
      <c r="P74" s="63">
        <v>0</v>
      </c>
      <c r="Q74" s="63">
        <v>0</v>
      </c>
      <c r="R74" s="63">
        <v>0</v>
      </c>
      <c r="S74" s="14">
        <v>1</v>
      </c>
      <c r="T74" s="14">
        <v>1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-1.20391556793971</v>
      </c>
      <c r="AK74" s="63">
        <v>0</v>
      </c>
      <c r="AL74" s="63">
        <v>0</v>
      </c>
      <c r="AM74" s="63">
        <v>0</v>
      </c>
      <c r="AN74" s="63">
        <v>-2.22335860550948E-2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14">
        <v>6.9570000000000007E-2</v>
      </c>
      <c r="AW74" s="14">
        <v>0.61613610235585403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14">
        <v>0.348226146753145</v>
      </c>
      <c r="BD74" s="14">
        <v>0.151109122592191</v>
      </c>
      <c r="BE74" s="14">
        <v>0.151109122592191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-1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0.40210189627598819</v>
      </c>
      <c r="FQ74" s="63">
        <f>10/39.7</f>
        <v>0.25188916876574308</v>
      </c>
      <c r="FR74" s="63">
        <v>16</v>
      </c>
      <c r="FS74" s="63">
        <v>0.35528008656701182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-6.6E-3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1</v>
      </c>
      <c r="JQ74" s="63">
        <v>0</v>
      </c>
      <c r="JR74" s="63">
        <v>0</v>
      </c>
      <c r="JS74" s="63">
        <v>-1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2">
        <v>0</v>
      </c>
      <c r="MR74" s="63">
        <v>0</v>
      </c>
      <c r="MS74" s="63">
        <v>0</v>
      </c>
      <c r="MT74" s="63">
        <v>0</v>
      </c>
      <c r="MU74" s="63">
        <f t="shared" si="2"/>
        <v>0</v>
      </c>
      <c r="MV74" s="66"/>
      <c r="MW74" s="63">
        <v>59</v>
      </c>
      <c r="MY74">
        <v>14433236968.707359</v>
      </c>
      <c r="NA74" s="63">
        <f t="shared" si="1"/>
        <v>0.36355760626466899</v>
      </c>
    </row>
    <row r="75" spans="1:365" customFormat="1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-0.77</v>
      </c>
      <c r="I75" s="63">
        <v>-0.71136767317939598</v>
      </c>
      <c r="J75" s="63">
        <v>-0.71136767317939598</v>
      </c>
      <c r="K75" s="63">
        <v>-0.71</v>
      </c>
      <c r="L75" s="75">
        <v>-0.70833333333333304</v>
      </c>
      <c r="M75" s="75">
        <v>-0.714395099540582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14">
        <v>1</v>
      </c>
      <c r="V75" s="63">
        <v>1</v>
      </c>
      <c r="W75" s="63">
        <v>1</v>
      </c>
      <c r="X75" s="63">
        <v>1</v>
      </c>
      <c r="Y75" s="63">
        <v>1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15">
        <v>-5.8153600000000001</v>
      </c>
      <c r="AL75" s="15">
        <v>-5.5137099999999997</v>
      </c>
      <c r="AM75" s="15">
        <v>-5.5137099999999997</v>
      </c>
      <c r="AN75" s="63">
        <v>0</v>
      </c>
      <c r="AO75" s="63">
        <v>-1</v>
      </c>
      <c r="AP75" s="15">
        <v>-4.0133299999999998</v>
      </c>
      <c r="AQ75" s="15">
        <v>-4.5866667000000003</v>
      </c>
      <c r="AR75" s="15">
        <v>-4.5866667000000003</v>
      </c>
      <c r="AS75" s="15">
        <v>-3.1890100000000001</v>
      </c>
      <c r="AT75" s="15">
        <v>-3.4636300000000002</v>
      </c>
      <c r="AU75" s="15">
        <v>-3.44</v>
      </c>
      <c r="AV75" s="15">
        <v>-5.9413900000000002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0.36785304247990802</v>
      </c>
      <c r="BG75" s="63">
        <v>0</v>
      </c>
      <c r="BH75" s="63">
        <v>-0.56804053399999999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-1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-0.54500000000000004</v>
      </c>
      <c r="GA75" s="63">
        <v>-0.71741999999999995</v>
      </c>
      <c r="GB75" s="63">
        <v>-0.78791999999999995</v>
      </c>
      <c r="GC75" s="63">
        <v>0</v>
      </c>
      <c r="GD75" s="63">
        <v>-3.0890000000000001E-2</v>
      </c>
      <c r="GE75" s="63">
        <v>-3.0890000000000001E-2</v>
      </c>
      <c r="GF75" s="63">
        <v>-3.0890000000000001E-2</v>
      </c>
      <c r="GG75" s="63">
        <v>-3.0890000000000001E-2</v>
      </c>
      <c r="GH75" s="63">
        <v>0</v>
      </c>
      <c r="GI75" s="63">
        <v>0</v>
      </c>
      <c r="GJ75" s="63">
        <v>-3.7859999999999998E-2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-0.54439000000000004</v>
      </c>
      <c r="GR75" s="63">
        <v>-0.54471999999999998</v>
      </c>
      <c r="GS75" s="63">
        <v>-0.54471999999999998</v>
      </c>
      <c r="GT75" s="63">
        <v>-0.54471999999999998</v>
      </c>
      <c r="GU75" s="63">
        <v>-0.53854000000000002</v>
      </c>
      <c r="GV75" s="63">
        <v>-0.52532000000000001</v>
      </c>
      <c r="GW75" s="63">
        <v>0</v>
      </c>
      <c r="GX75" s="63">
        <v>-0.52266999999999997</v>
      </c>
      <c r="GY75" s="63">
        <v>-0.53940999999999995</v>
      </c>
      <c r="GZ75" s="63">
        <v>0</v>
      </c>
      <c r="HA75" s="63">
        <v>0</v>
      </c>
      <c r="HB75" s="63">
        <v>0</v>
      </c>
      <c r="HC75" s="63">
        <v>0</v>
      </c>
      <c r="HD75" s="63">
        <v>-2.9159999999999998E-2</v>
      </c>
      <c r="HE75" s="63">
        <v>0</v>
      </c>
      <c r="HF75" s="63">
        <v>-2.3120000000000002E-2</v>
      </c>
      <c r="HG75" s="63">
        <v>-2.93E-2</v>
      </c>
      <c r="HH75" s="63">
        <v>-4.7559999999999998E-2</v>
      </c>
      <c r="HI75" s="63">
        <v>-0.32590000000000002</v>
      </c>
      <c r="HJ75" s="63">
        <v>-0.36603000000000002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-1.01803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-4.929E-2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1</v>
      </c>
      <c r="JR75" s="63">
        <v>1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-1.14923</v>
      </c>
      <c r="KK75" s="63">
        <v>-1.1744699999999999</v>
      </c>
      <c r="KL75" s="63">
        <v>-1.20503</v>
      </c>
      <c r="KM75" s="63">
        <v>0</v>
      </c>
      <c r="KN75" s="63">
        <v>-0.36076000000000003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2">
        <v>0</v>
      </c>
      <c r="MR75" s="63">
        <v>0</v>
      </c>
      <c r="MS75" s="63">
        <v>0</v>
      </c>
      <c r="MT75" s="63">
        <v>0</v>
      </c>
      <c r="MU75" s="63">
        <f t="shared" si="2"/>
        <v>0</v>
      </c>
      <c r="MV75" s="66"/>
      <c r="MW75" s="63">
        <v>60</v>
      </c>
      <c r="MY75">
        <v>0</v>
      </c>
      <c r="NA75" s="63">
        <f t="shared" si="1"/>
        <v>0</v>
      </c>
    </row>
    <row r="76" spans="1:365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-1.2562123089008399</v>
      </c>
      <c r="BG76" s="63">
        <v>0</v>
      </c>
      <c r="BH76" s="63">
        <v>1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-1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1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f t="shared" si="2"/>
        <v>0</v>
      </c>
      <c r="MW76" s="63">
        <v>61</v>
      </c>
      <c r="MY76" s="63">
        <v>0</v>
      </c>
      <c r="NA76" s="63">
        <f t="shared" si="1"/>
        <v>0</v>
      </c>
    </row>
    <row r="77" spans="1:365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-1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82">
        <v>0</v>
      </c>
      <c r="GB77" s="82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82">
        <v>0</v>
      </c>
      <c r="GW77" s="82">
        <v>0</v>
      </c>
      <c r="GX77" s="82">
        <v>0</v>
      </c>
      <c r="GY77" s="63">
        <v>0</v>
      </c>
      <c r="GZ77" s="82">
        <v>0</v>
      </c>
      <c r="HA77" s="82">
        <v>0</v>
      </c>
      <c r="HB77" s="82">
        <v>0</v>
      </c>
      <c r="HC77" s="82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1</v>
      </c>
      <c r="HJ77" s="63">
        <v>1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f t="shared" si="2"/>
        <v>0</v>
      </c>
      <c r="MW77" s="63">
        <v>62</v>
      </c>
      <c r="MY77" s="63">
        <v>0</v>
      </c>
      <c r="NA77" s="63">
        <f t="shared" si="1"/>
        <v>0</v>
      </c>
    </row>
    <row r="78" spans="1:365" x14ac:dyDescent="0.45">
      <c r="A78" s="63" t="s">
        <v>432</v>
      </c>
      <c r="B78" s="101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-1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-5.3179999999999998E-2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1</v>
      </c>
      <c r="KO78" s="63">
        <v>0</v>
      </c>
      <c r="KP78" s="63">
        <v>0</v>
      </c>
      <c r="KQ78" s="63">
        <v>0</v>
      </c>
      <c r="KR78" s="63">
        <v>1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f t="shared" si="2"/>
        <v>0</v>
      </c>
      <c r="MW78" s="63">
        <v>63</v>
      </c>
      <c r="MY78" s="63">
        <v>0</v>
      </c>
      <c r="NA78" s="63">
        <f t="shared" si="1"/>
        <v>0</v>
      </c>
    </row>
    <row r="79" spans="1:365" customFormat="1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f>-1/2.7</f>
        <v>-0.37037037037037035</v>
      </c>
      <c r="FN79" s="63">
        <v>0</v>
      </c>
      <c r="FO79" s="63">
        <v>-1</v>
      </c>
      <c r="FP79" s="63">
        <v>0</v>
      </c>
      <c r="FQ79" s="63">
        <v>0</v>
      </c>
      <c r="FR79" s="63">
        <v>-1740</v>
      </c>
      <c r="FS79" s="63">
        <v>-2.5103518913236789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2">
        <v>0</v>
      </c>
      <c r="MR79" s="63">
        <v>0</v>
      </c>
      <c r="MS79" s="63">
        <v>0</v>
      </c>
      <c r="MT79" s="63">
        <v>0</v>
      </c>
      <c r="MU79" s="63">
        <f t="shared" si="2"/>
        <v>0</v>
      </c>
      <c r="MV79" s="66"/>
      <c r="MW79" s="63">
        <v>64</v>
      </c>
      <c r="MY79">
        <v>-105382320196.65796</v>
      </c>
      <c r="NA79" s="63">
        <f t="shared" si="1"/>
        <v>-2.654466503694155</v>
      </c>
    </row>
    <row r="80" spans="1:365" customFormat="1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f>-1/37.1</f>
        <v>-2.6954177897574122E-2</v>
      </c>
      <c r="FO80" s="63">
        <v>0</v>
      </c>
      <c r="FP80" s="63">
        <v>-1</v>
      </c>
      <c r="FQ80" s="63">
        <v>-1</v>
      </c>
      <c r="FR80" s="63">
        <v>-39.700000000000003</v>
      </c>
      <c r="FS80" s="63">
        <v>-1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2">
        <v>0</v>
      </c>
      <c r="MR80" s="63">
        <v>0</v>
      </c>
      <c r="MS80" s="63">
        <v>0</v>
      </c>
      <c r="MT80" s="63">
        <v>0</v>
      </c>
      <c r="MU80" s="63">
        <f t="shared" si="2"/>
        <v>0</v>
      </c>
      <c r="MV80" s="66"/>
      <c r="MW80" s="63">
        <v>65</v>
      </c>
      <c r="MY80" s="63">
        <v>-39700000000</v>
      </c>
      <c r="NA80">
        <f>MY80/$MY$80*-1</f>
        <v>-1</v>
      </c>
    </row>
    <row r="81" spans="1:365" customFormat="1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0.8013157894736842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-1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1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2">
        <v>0</v>
      </c>
      <c r="MR81" s="63">
        <v>0</v>
      </c>
      <c r="MS81" s="63">
        <v>0</v>
      </c>
      <c r="MT81" s="63">
        <v>0</v>
      </c>
      <c r="MU81" s="63">
        <f t="shared" si="2"/>
        <v>0</v>
      </c>
      <c r="MV81" s="66"/>
      <c r="MW81" s="63">
        <v>66</v>
      </c>
      <c r="MY81">
        <v>0</v>
      </c>
      <c r="NA81" s="63">
        <f t="shared" si="1"/>
        <v>0</v>
      </c>
    </row>
    <row r="82" spans="1:365" customFormat="1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-13.02</v>
      </c>
      <c r="F82" s="63">
        <v>-13.02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12">
        <v>-1.5804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-2</v>
      </c>
      <c r="AK82" s="63">
        <v>0</v>
      </c>
      <c r="AL82" s="63">
        <v>0</v>
      </c>
      <c r="AM82" s="63">
        <v>0</v>
      </c>
      <c r="AN82" s="63">
        <v>1</v>
      </c>
      <c r="AO82" s="63">
        <v>19.9176703004503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-2</v>
      </c>
      <c r="AX82" s="63">
        <v>-2</v>
      </c>
      <c r="AY82" s="63">
        <v>-2</v>
      </c>
      <c r="AZ82" s="63">
        <v>-2</v>
      </c>
      <c r="BA82" s="63">
        <v>-2</v>
      </c>
      <c r="BB82" s="63">
        <v>-2</v>
      </c>
      <c r="BC82" s="63">
        <v>-2</v>
      </c>
      <c r="BD82" s="63">
        <v>-2</v>
      </c>
      <c r="BE82" s="63">
        <v>-2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-1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-0.23261087850000001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-0.23261104597999999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-0.12854172664000002</v>
      </c>
      <c r="HV82" s="63">
        <v>-0.42537472800000004</v>
      </c>
      <c r="HW82" s="63">
        <v>-4.8813305440000003E-2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-1.6050152710000001</v>
      </c>
      <c r="IH82" s="63">
        <v>0</v>
      </c>
      <c r="II82" s="63">
        <v>0</v>
      </c>
      <c r="IJ82" s="63">
        <v>0</v>
      </c>
      <c r="IK82" s="63">
        <v>0</v>
      </c>
      <c r="IL82" s="63">
        <v>-0.15296735555999999</v>
      </c>
      <c r="IM82" s="63">
        <v>0</v>
      </c>
      <c r="IN82" s="63">
        <v>-0.83042027100000004</v>
      </c>
      <c r="IO82" s="63">
        <v>0</v>
      </c>
      <c r="IP82" s="63">
        <v>0</v>
      </c>
      <c r="IQ82" s="63">
        <v>0</v>
      </c>
      <c r="IR82" s="63">
        <v>0</v>
      </c>
      <c r="IS82" s="63">
        <v>-2.23306594092</v>
      </c>
      <c r="IT82" s="63">
        <v>-3.3496000000000001</v>
      </c>
      <c r="IU82" s="63">
        <v>0</v>
      </c>
      <c r="IV82" s="63">
        <v>0</v>
      </c>
      <c r="IW82" s="63">
        <v>-3.7706237850000002</v>
      </c>
      <c r="IX82" s="63">
        <v>-6.4642606889299996</v>
      </c>
      <c r="IY82" s="63">
        <v>0</v>
      </c>
      <c r="IZ82" s="63">
        <v>0</v>
      </c>
      <c r="JA82" s="63">
        <v>-2.3121535139999998</v>
      </c>
      <c r="JB82" s="63">
        <v>0</v>
      </c>
      <c r="JC82" s="63">
        <v>-2.9541601667099999</v>
      </c>
      <c r="JD82" s="63">
        <v>0</v>
      </c>
      <c r="JE82" s="63">
        <v>-2.2609792463399998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-0.17673042284000001</v>
      </c>
      <c r="JR82" s="63">
        <v>-0.35299999999999998</v>
      </c>
      <c r="JS82" s="63">
        <v>0</v>
      </c>
      <c r="JT82" s="63">
        <v>1</v>
      </c>
      <c r="JU82" s="63">
        <v>0</v>
      </c>
      <c r="JV82" s="63">
        <v>0</v>
      </c>
      <c r="JW82" s="63">
        <v>0</v>
      </c>
      <c r="JX82" s="63">
        <v>-0.31867713383000001</v>
      </c>
      <c r="JY82" s="63">
        <v>0</v>
      </c>
      <c r="JZ82" s="63">
        <v>0</v>
      </c>
      <c r="KA82" s="63">
        <v>0.17898214784000002</v>
      </c>
      <c r="KB82" s="63">
        <v>0</v>
      </c>
      <c r="KC82" s="63">
        <v>-0.41172152709999998</v>
      </c>
      <c r="KD82" s="63">
        <v>0</v>
      </c>
      <c r="KE82" s="63">
        <v>0</v>
      </c>
      <c r="KF82" s="63">
        <v>0</v>
      </c>
      <c r="KG82" s="63">
        <v>-16.887561209609999</v>
      </c>
      <c r="KH82" s="63">
        <v>-2.04697711251</v>
      </c>
      <c r="KI82" s="63">
        <v>0</v>
      </c>
      <c r="KJ82" s="63">
        <v>-1.6561887850000001</v>
      </c>
      <c r="KK82" s="63">
        <v>-1.6561887850000001</v>
      </c>
      <c r="KL82" s="63">
        <v>0</v>
      </c>
      <c r="KM82" s="63">
        <v>0</v>
      </c>
      <c r="KN82" s="63">
        <v>-0.92872265700000001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-4.1900000000000004</v>
      </c>
      <c r="KU82" s="63">
        <v>0</v>
      </c>
      <c r="KV82" s="63">
        <v>-3.4226798980000002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-1</v>
      </c>
      <c r="LI82" s="63">
        <v>1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48.408111030000001</v>
      </c>
      <c r="LX82" s="63">
        <v>46.333647801594701</v>
      </c>
      <c r="LY82" s="63">
        <v>-0.01</v>
      </c>
      <c r="LZ82" s="63">
        <v>1</v>
      </c>
      <c r="MA82" s="63">
        <v>1</v>
      </c>
      <c r="MB82" s="63">
        <v>1</v>
      </c>
      <c r="MC82" s="63">
        <v>1</v>
      </c>
      <c r="MD82" s="63">
        <v>45.783000000000001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-1</v>
      </c>
      <c r="MP82" s="63">
        <v>1</v>
      </c>
      <c r="MQ82" s="2">
        <v>0</v>
      </c>
      <c r="MR82" s="63">
        <v>0</v>
      </c>
      <c r="MS82" s="63">
        <v>0</v>
      </c>
      <c r="MT82" s="63">
        <v>0</v>
      </c>
      <c r="MU82" s="63">
        <f t="shared" si="2"/>
        <v>-1.2E-2</v>
      </c>
      <c r="MV82" s="66"/>
      <c r="MW82" s="63">
        <v>67</v>
      </c>
      <c r="MY82">
        <v>0</v>
      </c>
      <c r="NA82" s="63">
        <f t="shared" ref="NA82:NA139" si="3">MY82/$MY$80*-1</f>
        <v>0</v>
      </c>
    </row>
    <row r="83" spans="1:365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-1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-0.57673544300000001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-0.62044150399999998</v>
      </c>
      <c r="JS83" s="63">
        <v>1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-2.22335860550948E-2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-0.29897000000000001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2">
        <v>0</v>
      </c>
      <c r="MR83" s="2">
        <v>0</v>
      </c>
      <c r="MS83" s="63">
        <v>0</v>
      </c>
      <c r="MT83" s="63">
        <v>0</v>
      </c>
      <c r="MU83" s="63">
        <f t="shared" si="2"/>
        <v>-0.57673544300000001</v>
      </c>
      <c r="MW83" s="63">
        <v>68</v>
      </c>
      <c r="MY83" s="63">
        <v>0</v>
      </c>
      <c r="NA83" s="63">
        <f t="shared" si="3"/>
        <v>0</v>
      </c>
    </row>
    <row r="84" spans="1:365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-1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-6.5009999999999998E-2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82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-1.8190000000000001E-2</v>
      </c>
      <c r="HE84" s="63">
        <v>0</v>
      </c>
      <c r="HF84" s="63">
        <v>0</v>
      </c>
      <c r="HG84" s="63">
        <v>-1.8190000000000001E-2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1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f t="shared" si="2"/>
        <v>0</v>
      </c>
      <c r="MW84" s="63">
        <v>69</v>
      </c>
      <c r="MY84" s="63">
        <v>0</v>
      </c>
      <c r="NA84" s="63">
        <f t="shared" si="3"/>
        <v>0</v>
      </c>
    </row>
    <row r="85" spans="1:365" customFormat="1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-2.6259999999999999E-2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-1</v>
      </c>
      <c r="FL85" s="63">
        <v>0</v>
      </c>
      <c r="FM85" s="63">
        <v>0</v>
      </c>
      <c r="FN85" s="63">
        <v>0</v>
      </c>
      <c r="FO85" s="63">
        <v>0.43592142188961658</v>
      </c>
      <c r="FP85" s="63">
        <v>0.18551519305460362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-0.5</v>
      </c>
      <c r="GA85" s="63">
        <v>0</v>
      </c>
      <c r="GB85" s="63">
        <v>-8.0780039850000013E-2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119">
        <v>1.234</v>
      </c>
      <c r="JV85" s="63">
        <v>0</v>
      </c>
      <c r="JW85" s="63">
        <v>0</v>
      </c>
      <c r="JX85" s="63">
        <v>-0.16108255785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f>-1009.2/1202.6</f>
        <v>-0.83918177282554474</v>
      </c>
      <c r="MT85" s="63">
        <v>0</v>
      </c>
      <c r="MU85" s="63">
        <f t="shared" si="2"/>
        <v>0</v>
      </c>
      <c r="MV85" s="66"/>
      <c r="MW85" s="63">
        <v>70</v>
      </c>
      <c r="MY85">
        <v>0</v>
      </c>
      <c r="NA85" s="63">
        <f t="shared" si="3"/>
        <v>0</v>
      </c>
    </row>
    <row r="86" spans="1:365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-1.67997</v>
      </c>
      <c r="KH86" s="63">
        <v>-1.8101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1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f t="shared" si="2"/>
        <v>0</v>
      </c>
      <c r="MW86" s="63">
        <v>71</v>
      </c>
      <c r="MY86" s="63">
        <v>0</v>
      </c>
      <c r="NA86" s="63">
        <f t="shared" si="3"/>
        <v>0</v>
      </c>
    </row>
    <row r="87" spans="1:365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-1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0.15190000000000001</v>
      </c>
      <c r="GO87" s="63">
        <v>9.7100000000000006E-2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1</v>
      </c>
      <c r="HN87" s="63">
        <v>1</v>
      </c>
      <c r="HO87" s="63">
        <v>1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f t="shared" si="2"/>
        <v>0</v>
      </c>
      <c r="MW87" s="63">
        <v>72</v>
      </c>
      <c r="MY87" s="63">
        <v>0</v>
      </c>
      <c r="NA87" s="63">
        <f t="shared" si="3"/>
        <v>0</v>
      </c>
    </row>
    <row r="88" spans="1:365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-1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1</v>
      </c>
      <c r="HQ88" s="63">
        <v>1</v>
      </c>
      <c r="HR88" s="63">
        <v>1</v>
      </c>
      <c r="HS88" s="63">
        <v>1</v>
      </c>
      <c r="HT88" s="63">
        <v>1</v>
      </c>
      <c r="HU88" s="63">
        <v>1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f t="shared" si="2"/>
        <v>0</v>
      </c>
      <c r="MW88" s="63">
        <v>73</v>
      </c>
      <c r="MY88" s="63">
        <v>0</v>
      </c>
      <c r="NA88" s="63">
        <f t="shared" si="3"/>
        <v>0</v>
      </c>
    </row>
    <row r="89" spans="1:365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-1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8.09E-2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f t="shared" si="2"/>
        <v>0</v>
      </c>
      <c r="MW89" s="63">
        <v>74</v>
      </c>
      <c r="MY89" s="63">
        <v>0</v>
      </c>
      <c r="NA89" s="63">
        <f t="shared" si="3"/>
        <v>0</v>
      </c>
    </row>
    <row r="90" spans="1:365" customFormat="1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-1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0.10443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1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2">
        <v>0</v>
      </c>
      <c r="MR90" s="63">
        <v>0</v>
      </c>
      <c r="MS90" s="63">
        <v>0</v>
      </c>
      <c r="MT90" s="63">
        <v>0</v>
      </c>
      <c r="MU90" s="63">
        <f t="shared" si="2"/>
        <v>0</v>
      </c>
      <c r="MV90" s="66"/>
      <c r="MW90" s="63">
        <v>75</v>
      </c>
      <c r="MY90">
        <v>0</v>
      </c>
      <c r="NA90" s="63">
        <f t="shared" si="3"/>
        <v>0</v>
      </c>
    </row>
    <row r="91" spans="1:365" customFormat="1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-1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-2.8925399999999999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1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2">
        <v>0</v>
      </c>
      <c r="MR91" s="63">
        <v>0</v>
      </c>
      <c r="MS91" s="63">
        <v>0</v>
      </c>
      <c r="MT91" s="63">
        <v>0</v>
      </c>
      <c r="MU91" s="63">
        <f t="shared" si="2"/>
        <v>0</v>
      </c>
      <c r="MV91" s="66"/>
      <c r="MW91" s="63">
        <v>76</v>
      </c>
      <c r="MY91">
        <v>0</v>
      </c>
      <c r="NA91" s="63">
        <f t="shared" si="3"/>
        <v>0</v>
      </c>
    </row>
    <row r="92" spans="1:365" customFormat="1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1</v>
      </c>
      <c r="AA92" s="63">
        <v>1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-1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1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2">
        <v>0</v>
      </c>
      <c r="MR92" s="63">
        <v>0</v>
      </c>
      <c r="MS92" s="63">
        <v>0</v>
      </c>
      <c r="MT92" s="63">
        <v>0</v>
      </c>
      <c r="MU92" s="63">
        <f t="shared" si="2"/>
        <v>0</v>
      </c>
      <c r="MV92" s="66"/>
      <c r="MW92" s="63">
        <v>77</v>
      </c>
      <c r="MY92">
        <v>0</v>
      </c>
      <c r="NA92" s="63">
        <f t="shared" si="3"/>
        <v>0</v>
      </c>
    </row>
    <row r="93" spans="1:365" customFormat="1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-0.3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12">
        <v>1.5920000000000001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-1.52E-2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-1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-0.192</v>
      </c>
      <c r="GB93" s="63">
        <v>-0.19423000000000001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-8.5349999999999995E-2</v>
      </c>
      <c r="HD93" s="63">
        <v>-8.4709999999999994E-2</v>
      </c>
      <c r="HE93" s="63">
        <v>0</v>
      </c>
      <c r="HF93" s="63">
        <v>-0.11575000000000001</v>
      </c>
      <c r="HG93" s="63">
        <v>-8.4709999999999994E-2</v>
      </c>
      <c r="HH93" s="63">
        <v>-0.11557000000000001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-0.13780000000000001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-0.78410999999999997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1</v>
      </c>
      <c r="JX93" s="63">
        <v>-0.4042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2">
        <v>0</v>
      </c>
      <c r="MR93" s="63">
        <v>0</v>
      </c>
      <c r="MS93" s="63">
        <v>0</v>
      </c>
      <c r="MT93" s="63">
        <v>0</v>
      </c>
      <c r="MU93" s="63">
        <f t="shared" si="2"/>
        <v>0</v>
      </c>
      <c r="MV93" s="66"/>
      <c r="MW93" s="63">
        <v>78</v>
      </c>
      <c r="MY93">
        <v>0</v>
      </c>
      <c r="NA93" s="63">
        <f t="shared" si="3"/>
        <v>0</v>
      </c>
    </row>
    <row r="94" spans="1:365" customFormat="1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0.02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-1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-1.1047E-4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-0.89666000000000001</v>
      </c>
      <c r="HC94" s="63">
        <v>-0.89491000000000009</v>
      </c>
      <c r="HD94" s="63">
        <v>-0.91525000000000001</v>
      </c>
      <c r="HE94" s="63">
        <v>-0.89663000000000004</v>
      </c>
      <c r="HF94" s="63">
        <v>-0.88927</v>
      </c>
      <c r="HG94" s="63">
        <v>-0.91524000000000005</v>
      </c>
      <c r="HH94" s="63">
        <v>-0.88939999999999997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1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2">
        <v>0</v>
      </c>
      <c r="MR94" s="63">
        <v>0</v>
      </c>
      <c r="MS94" s="63">
        <v>0</v>
      </c>
      <c r="MT94" s="63">
        <v>0</v>
      </c>
      <c r="MU94" s="63">
        <f t="shared" si="2"/>
        <v>0</v>
      </c>
      <c r="MV94" s="66"/>
      <c r="MW94" s="63">
        <v>79</v>
      </c>
      <c r="MY94">
        <v>0</v>
      </c>
      <c r="NA94" s="63">
        <f t="shared" si="3"/>
        <v>0</v>
      </c>
    </row>
    <row r="95" spans="1:365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1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f t="shared" ref="MU95:MU139" si="4">LY95*1.2+IH95</f>
        <v>0</v>
      </c>
      <c r="MW95" s="68">
        <v>80</v>
      </c>
      <c r="MY95" s="63">
        <v>0</v>
      </c>
      <c r="NA95" s="63">
        <f t="shared" si="3"/>
        <v>0</v>
      </c>
    </row>
    <row r="96" spans="1:365" customFormat="1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-0.71479999999999999</v>
      </c>
      <c r="AC96" s="63">
        <v>1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-1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2">
        <v>0</v>
      </c>
      <c r="MR96" s="63">
        <v>0</v>
      </c>
      <c r="MS96" s="63">
        <v>0</v>
      </c>
      <c r="MT96" s="63">
        <v>0</v>
      </c>
      <c r="MU96" s="63">
        <f t="shared" si="4"/>
        <v>0</v>
      </c>
      <c r="MV96" s="66"/>
      <c r="MW96" s="63">
        <v>81</v>
      </c>
      <c r="MY96">
        <v>0</v>
      </c>
      <c r="NA96" s="63">
        <f t="shared" si="3"/>
        <v>0</v>
      </c>
    </row>
    <row r="97" spans="1:365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1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-1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1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f t="shared" si="4"/>
        <v>0</v>
      </c>
      <c r="MW97" s="63">
        <v>82</v>
      </c>
      <c r="MY97" s="63">
        <v>0</v>
      </c>
      <c r="NA97" s="63">
        <f t="shared" si="3"/>
        <v>0</v>
      </c>
    </row>
    <row r="98" spans="1:365" customFormat="1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-0.28520000000000001</v>
      </c>
      <c r="AC98" s="63">
        <v>0</v>
      </c>
      <c r="AD98" s="63">
        <v>1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-1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2">
        <v>0</v>
      </c>
      <c r="MR98" s="63">
        <v>0</v>
      </c>
      <c r="MS98" s="63">
        <v>0</v>
      </c>
      <c r="MT98" s="63">
        <v>0</v>
      </c>
      <c r="MU98" s="63">
        <f t="shared" si="4"/>
        <v>0</v>
      </c>
      <c r="MV98" s="66"/>
      <c r="MW98" s="63">
        <v>83</v>
      </c>
      <c r="MY98">
        <v>0</v>
      </c>
      <c r="NA98" s="63">
        <f t="shared" si="3"/>
        <v>0</v>
      </c>
    </row>
    <row r="99" spans="1:365" customFormat="1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-1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1</v>
      </c>
      <c r="JZ99" s="63">
        <v>1</v>
      </c>
      <c r="KA99" s="63">
        <v>1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2">
        <v>0</v>
      </c>
      <c r="MR99" s="63">
        <v>0</v>
      </c>
      <c r="MS99" s="63">
        <v>0</v>
      </c>
      <c r="MT99" s="63">
        <v>0</v>
      </c>
      <c r="MU99" s="63">
        <f t="shared" si="4"/>
        <v>0</v>
      </c>
      <c r="MV99" s="66"/>
      <c r="MW99" s="63">
        <v>84</v>
      </c>
      <c r="MY99">
        <v>0</v>
      </c>
      <c r="NA99" s="63">
        <f t="shared" si="3"/>
        <v>0</v>
      </c>
    </row>
    <row r="100" spans="1:365" customFormat="1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1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1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2">
        <v>0</v>
      </c>
      <c r="MR100" s="63">
        <v>0</v>
      </c>
      <c r="MS100" s="63">
        <v>0</v>
      </c>
      <c r="MT100" s="63">
        <v>0</v>
      </c>
      <c r="MU100" s="63">
        <f t="shared" si="4"/>
        <v>0</v>
      </c>
      <c r="MV100" s="66"/>
      <c r="MW100" s="68">
        <v>85</v>
      </c>
      <c r="MY100">
        <v>0</v>
      </c>
      <c r="NA100" s="63">
        <f t="shared" si="3"/>
        <v>0</v>
      </c>
    </row>
    <row r="101" spans="1:365" customFormat="1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-1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1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2">
        <v>0</v>
      </c>
      <c r="MR101" s="63">
        <v>0</v>
      </c>
      <c r="MS101" s="63">
        <v>0</v>
      </c>
      <c r="MT101" s="63">
        <v>0</v>
      </c>
      <c r="MU101" s="63">
        <f t="shared" si="4"/>
        <v>0</v>
      </c>
      <c r="MV101" s="66"/>
      <c r="MW101" s="63">
        <v>86</v>
      </c>
      <c r="MY101">
        <v>0</v>
      </c>
      <c r="NA101" s="63">
        <f t="shared" si="3"/>
        <v>0</v>
      </c>
    </row>
    <row r="102" spans="1:365" customFormat="1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-1.6691000000000001E-4</v>
      </c>
      <c r="AI102" s="63">
        <v>0</v>
      </c>
      <c r="AJ102" s="13">
        <v>-6.4199841886257604E-7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-1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-3.5668524787966198E-4</v>
      </c>
      <c r="GE102" s="63">
        <v>-3.5668524787966198E-4</v>
      </c>
      <c r="GF102" s="63">
        <v>-3.5668524787966198E-4</v>
      </c>
      <c r="GG102" s="63">
        <v>-3.5668524787966198E-4</v>
      </c>
      <c r="GH102" s="63">
        <v>0</v>
      </c>
      <c r="GI102" s="63">
        <v>-2.8875099999999998E-3</v>
      </c>
      <c r="GJ102" s="63">
        <v>0</v>
      </c>
      <c r="GK102" s="63">
        <v>0</v>
      </c>
      <c r="GL102" s="63">
        <v>-2.8373999999999999E-4</v>
      </c>
      <c r="GM102" s="63">
        <v>-8.7626999999999996E-4</v>
      </c>
      <c r="GN102" s="63">
        <v>-7.0936000000000003E-4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82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-2.12157541336015E-4</v>
      </c>
      <c r="HA102" s="63">
        <v>-7.5942999999999996E-4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-2.4201999999999999E-4</v>
      </c>
      <c r="HO102" s="63">
        <v>0</v>
      </c>
      <c r="HP102" s="63">
        <v>0</v>
      </c>
      <c r="HQ102" s="13">
        <v>-1.6690000000000001E-5</v>
      </c>
      <c r="HR102" s="63">
        <v>0</v>
      </c>
      <c r="HS102" s="63">
        <v>0</v>
      </c>
      <c r="HT102" s="63">
        <v>0</v>
      </c>
      <c r="HU102" s="13">
        <v>-1.7206521892311201E-5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-2.9208900000000002E-3</v>
      </c>
      <c r="IH102" s="63">
        <v>-1.0014500000000001E-3</v>
      </c>
      <c r="II102" s="63">
        <v>0</v>
      </c>
      <c r="IJ102" s="63">
        <v>0</v>
      </c>
      <c r="IK102" s="63">
        <v>0</v>
      </c>
      <c r="IL102" s="13">
        <v>-4.1730000000000002E-5</v>
      </c>
      <c r="IM102" s="63">
        <v>0</v>
      </c>
      <c r="IN102" s="63">
        <v>-1.9194399999999999E-3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-6.6763E-4</v>
      </c>
      <c r="IY102" s="63">
        <v>0</v>
      </c>
      <c r="IZ102" s="63">
        <v>0</v>
      </c>
      <c r="JA102" s="63">
        <v>-1.1766999999999999E-3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-2.19484E-3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-3.1929000000000001E-4</v>
      </c>
      <c r="JR102" s="63">
        <v>-4.5616E-4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-1.2768499999999999E-3</v>
      </c>
      <c r="KA102" s="63">
        <v>0</v>
      </c>
      <c r="KB102" s="63">
        <v>-2.5035999999999998E-4</v>
      </c>
      <c r="KC102" s="63">
        <v>-3.2713979999999997E-2</v>
      </c>
      <c r="KD102" s="13">
        <v>-2.9192315373681701E-7</v>
      </c>
      <c r="KE102" s="63">
        <v>0</v>
      </c>
      <c r="KF102" s="63">
        <v>-7.7111499999999999E-3</v>
      </c>
      <c r="KG102" s="63">
        <v>-1.33526E-3</v>
      </c>
      <c r="KH102" s="63">
        <v>-7.8446799999999997E-3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1</v>
      </c>
      <c r="MG102" s="63">
        <v>0</v>
      </c>
      <c r="MH102" s="63">
        <v>0</v>
      </c>
      <c r="MI102" s="63">
        <v>0</v>
      </c>
      <c r="MJ102" s="63">
        <v>0</v>
      </c>
      <c r="MK102" s="63">
        <v>-4.3378999999999998E-4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2">
        <v>0</v>
      </c>
      <c r="MR102" s="63">
        <v>0</v>
      </c>
      <c r="MS102" s="63">
        <v>0</v>
      </c>
      <c r="MT102" s="63">
        <v>0</v>
      </c>
      <c r="MU102" s="63">
        <f t="shared" si="4"/>
        <v>-1.0014500000000001E-3</v>
      </c>
      <c r="MV102" s="66"/>
      <c r="MW102" s="63">
        <v>87</v>
      </c>
      <c r="MY102">
        <v>0</v>
      </c>
      <c r="NA102" s="63">
        <f t="shared" si="3"/>
        <v>0</v>
      </c>
    </row>
    <row r="103" spans="1:365" customFormat="1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-1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1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5.2838800305818966E-2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-2.1582587E-2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2">
        <v>0</v>
      </c>
      <c r="MR103" s="63">
        <v>0</v>
      </c>
      <c r="MS103" s="63">
        <v>0</v>
      </c>
      <c r="MT103" s="63">
        <v>0</v>
      </c>
      <c r="MU103" s="63">
        <f t="shared" si="4"/>
        <v>0</v>
      </c>
      <c r="MV103" s="66"/>
      <c r="MW103" s="63">
        <v>88</v>
      </c>
      <c r="MY103">
        <v>0</v>
      </c>
      <c r="NA103" s="63">
        <f t="shared" si="3"/>
        <v>0</v>
      </c>
    </row>
    <row r="104" spans="1:365" customFormat="1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0.97306000000000004</v>
      </c>
      <c r="AL104" s="12">
        <v>1.0522</v>
      </c>
      <c r="AM104" s="63">
        <v>0.7743396226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1</v>
      </c>
      <c r="AT104" s="63">
        <v>1</v>
      </c>
      <c r="AU104" s="63">
        <v>0</v>
      </c>
      <c r="AV104" s="63">
        <v>0.99836999999999998</v>
      </c>
      <c r="AW104" s="63">
        <v>0</v>
      </c>
      <c r="AX104" s="63">
        <v>0</v>
      </c>
      <c r="AY104" s="63">
        <v>0</v>
      </c>
      <c r="AZ104" s="63">
        <v>0</v>
      </c>
      <c r="BA104" s="63">
        <v>1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-1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-0.70562000000000002</v>
      </c>
      <c r="GN104" s="63">
        <v>-1.044</v>
      </c>
      <c r="GO104" s="63">
        <v>-0.87129999999999996</v>
      </c>
      <c r="GP104" s="63">
        <v>-0.80818000000000001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-0.69938</v>
      </c>
      <c r="HN104" s="63">
        <v>-0.81499999999999995</v>
      </c>
      <c r="HO104" s="63">
        <v>-0.73870000000000002</v>
      </c>
      <c r="HP104" s="63">
        <v>-0.66210000000000002</v>
      </c>
      <c r="HQ104" s="63">
        <v>-0.65800000000000003</v>
      </c>
      <c r="HR104" s="63">
        <v>-0.65400000000000003</v>
      </c>
      <c r="HS104" s="63">
        <v>-0.62509999999999999</v>
      </c>
      <c r="HT104" s="63">
        <v>-0.66210000000000002</v>
      </c>
      <c r="HU104" s="63">
        <v>-0.66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-1.0935999999999999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-0.37837999999999999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1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-1.0162899999999999</v>
      </c>
      <c r="KC104" s="63">
        <v>-0.82652999999999999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-1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2">
        <v>0</v>
      </c>
      <c r="MR104" s="63">
        <v>0</v>
      </c>
      <c r="MS104" s="63">
        <v>0</v>
      </c>
      <c r="MT104" s="63">
        <v>0</v>
      </c>
      <c r="MU104" s="63">
        <f t="shared" si="4"/>
        <v>0</v>
      </c>
      <c r="MV104" s="66"/>
      <c r="MW104" s="63">
        <v>89</v>
      </c>
      <c r="MY104">
        <v>0</v>
      </c>
      <c r="NA104" s="63">
        <f t="shared" si="3"/>
        <v>0</v>
      </c>
    </row>
    <row r="105" spans="1:365" customFormat="1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-0.55400000000000005</v>
      </c>
      <c r="AD105" s="63">
        <v>-0.97399999999999998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-1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-0.83599999999999997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1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2">
        <v>0</v>
      </c>
      <c r="MR105" s="63">
        <v>0</v>
      </c>
      <c r="MS105" s="63">
        <v>0</v>
      </c>
      <c r="MT105" s="63">
        <v>0</v>
      </c>
      <c r="MU105" s="63">
        <f t="shared" si="4"/>
        <v>0</v>
      </c>
      <c r="MV105" s="66"/>
      <c r="MW105" s="63">
        <v>90</v>
      </c>
      <c r="MY105">
        <v>0</v>
      </c>
      <c r="NA105" s="63">
        <f t="shared" si="3"/>
        <v>0</v>
      </c>
    </row>
    <row r="106" spans="1:365" customFormat="1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3">
        <v>0</v>
      </c>
      <c r="FT106" s="6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2">
        <v>0</v>
      </c>
      <c r="MR106" s="63">
        <v>0</v>
      </c>
      <c r="MS106" s="63">
        <v>0</v>
      </c>
      <c r="MT106" s="63">
        <v>0</v>
      </c>
      <c r="MU106" s="63">
        <f t="shared" si="4"/>
        <v>0</v>
      </c>
      <c r="MV106" s="66"/>
      <c r="MW106" s="63">
        <v>91</v>
      </c>
      <c r="MY106">
        <v>0</v>
      </c>
      <c r="NA106" s="63">
        <f t="shared" si="3"/>
        <v>0</v>
      </c>
    </row>
    <row r="107" spans="1:365" customFormat="1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9.7659779811247061E-3</v>
      </c>
      <c r="FP107" s="63">
        <v>0</v>
      </c>
      <c r="FQ107" s="63">
        <v>0</v>
      </c>
      <c r="FR107" s="63">
        <v>0</v>
      </c>
      <c r="FS107" s="63">
        <v>0</v>
      </c>
      <c r="FT107" s="63">
        <v>0</v>
      </c>
      <c r="FU107" s="63">
        <v>0</v>
      </c>
      <c r="FV107" s="63">
        <v>-1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2">
        <v>0</v>
      </c>
      <c r="MR107" s="63">
        <v>0</v>
      </c>
      <c r="MS107" s="63">
        <v>0</v>
      </c>
      <c r="MT107" s="63">
        <v>0</v>
      </c>
      <c r="MU107" s="63">
        <f t="shared" si="4"/>
        <v>0</v>
      </c>
      <c r="MV107" s="66"/>
      <c r="MW107" s="63">
        <v>92</v>
      </c>
      <c r="MY107">
        <v>0</v>
      </c>
      <c r="NA107" s="63">
        <f t="shared" si="3"/>
        <v>0</v>
      </c>
    </row>
    <row r="108" spans="1:365" customFormat="1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0.81330999999999998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-1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2">
        <v>0</v>
      </c>
      <c r="MR108" s="63">
        <v>0</v>
      </c>
      <c r="MS108" s="63">
        <v>0</v>
      </c>
      <c r="MT108" s="63">
        <v>0</v>
      </c>
      <c r="MU108" s="63">
        <f t="shared" si="4"/>
        <v>0</v>
      </c>
      <c r="MV108" s="66"/>
      <c r="MW108" s="63">
        <v>93</v>
      </c>
      <c r="MY108">
        <v>0</v>
      </c>
      <c r="NA108" s="63">
        <f t="shared" si="3"/>
        <v>0</v>
      </c>
    </row>
    <row r="109" spans="1:365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-1.6999999999999999E-3</v>
      </c>
      <c r="GE109" s="63">
        <v>-1.6999999999999999E-3</v>
      </c>
      <c r="GF109" s="63">
        <v>-1.6999999999999999E-3</v>
      </c>
      <c r="GG109" s="63">
        <v>-1.6999999999999999E-3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1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f t="shared" si="4"/>
        <v>0</v>
      </c>
      <c r="MW109" s="63">
        <v>94</v>
      </c>
      <c r="MY109" s="63">
        <v>0</v>
      </c>
      <c r="NA109" s="63">
        <f t="shared" si="3"/>
        <v>0</v>
      </c>
    </row>
    <row r="110" spans="1:365" customFormat="1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-2.5999999999999999E-2</v>
      </c>
      <c r="AD110" s="63">
        <v>-2.5999999999999999E-2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1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2">
        <v>0</v>
      </c>
      <c r="MR110" s="63">
        <v>0</v>
      </c>
      <c r="MS110" s="63">
        <v>0</v>
      </c>
      <c r="MT110" s="63">
        <v>0</v>
      </c>
      <c r="MU110" s="63">
        <f t="shared" si="4"/>
        <v>0</v>
      </c>
      <c r="MV110" s="66"/>
      <c r="MW110" s="63">
        <v>95</v>
      </c>
      <c r="MY110">
        <v>0</v>
      </c>
      <c r="NA110" s="63">
        <f t="shared" si="3"/>
        <v>0</v>
      </c>
    </row>
    <row r="111" spans="1:365" customFormat="1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-0.81499999999999995</v>
      </c>
      <c r="AF111" s="63">
        <v>-0.75800000000000001</v>
      </c>
      <c r="AG111" s="63">
        <v>-0.73</v>
      </c>
      <c r="AH111" s="63">
        <v>-0.98</v>
      </c>
      <c r="AI111" s="12">
        <v>-1.1000000000000001</v>
      </c>
      <c r="AJ111" s="63">
        <v>0</v>
      </c>
      <c r="AK111" s="12">
        <v>-5.2450000000000001</v>
      </c>
      <c r="AL111" s="12">
        <v>-5.2350000000000003</v>
      </c>
      <c r="AM111" s="12">
        <v>-5.2350000000000003</v>
      </c>
      <c r="AN111" s="63">
        <v>0</v>
      </c>
      <c r="AO111" s="63">
        <v>0</v>
      </c>
      <c r="AP111" s="12">
        <v>-4.9386000000000001</v>
      </c>
      <c r="AQ111" s="12">
        <v>-4.9386000000000001</v>
      </c>
      <c r="AR111" s="12">
        <v>-4.9386000000000001</v>
      </c>
      <c r="AS111" s="12">
        <v>-3.8250000000000002</v>
      </c>
      <c r="AT111" s="12">
        <v>-4.9880000000000004</v>
      </c>
      <c r="AU111" s="12">
        <v>-4.9386000000000001</v>
      </c>
      <c r="AV111" s="12">
        <v>-5.4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-6.5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-1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-204.9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-1.8</v>
      </c>
      <c r="FZ111" s="63">
        <v>0</v>
      </c>
      <c r="GA111" s="63">
        <v>-9.3469999999999995</v>
      </c>
      <c r="GB111" s="63">
        <v>0</v>
      </c>
      <c r="GC111" s="63">
        <v>0</v>
      </c>
      <c r="GD111" s="63">
        <v>-8.64</v>
      </c>
      <c r="GE111" s="63">
        <v>-6.31</v>
      </c>
      <c r="GF111" s="63">
        <v>-6.85</v>
      </c>
      <c r="GG111" s="63">
        <v>-5.73</v>
      </c>
      <c r="GH111" s="63">
        <v>-5.0709999999999997</v>
      </c>
      <c r="GI111" s="63">
        <v>-8.6999999999999993</v>
      </c>
      <c r="GJ111" s="63">
        <v>-7.75</v>
      </c>
      <c r="GK111" s="63">
        <v>-10.628</v>
      </c>
      <c r="GL111" s="63">
        <v>-7.95</v>
      </c>
      <c r="GM111" s="63">
        <v>-1.5121</v>
      </c>
      <c r="GN111" s="63">
        <v>-6.74</v>
      </c>
      <c r="GO111" s="63">
        <v>-2.8</v>
      </c>
      <c r="GP111" s="63">
        <v>-2.89</v>
      </c>
      <c r="GQ111" s="63">
        <v>-1.579</v>
      </c>
      <c r="GR111" s="63">
        <v>-1.4670000000000001</v>
      </c>
      <c r="GS111" s="63">
        <v>-1.0280000000000001E-3</v>
      </c>
      <c r="GT111" s="63">
        <v>-1.9710000000000001</v>
      </c>
      <c r="GU111" s="63">
        <v>-0.51</v>
      </c>
      <c r="GV111" s="63">
        <v>-0.40699999999999997</v>
      </c>
      <c r="GW111" s="63">
        <v>-0.88600000000000001</v>
      </c>
      <c r="GX111" s="63">
        <v>-0.66700000000000004</v>
      </c>
      <c r="GY111" s="63">
        <v>0.01</v>
      </c>
      <c r="GZ111" s="63">
        <v>-8.9</v>
      </c>
      <c r="HA111" s="63">
        <v>-7.3</v>
      </c>
      <c r="HB111" s="63">
        <v>-5.468</v>
      </c>
      <c r="HC111" s="63">
        <v>-1.649</v>
      </c>
      <c r="HD111" s="63">
        <v>-6.02</v>
      </c>
      <c r="HE111" s="63">
        <v>-5.4859999999999998</v>
      </c>
      <c r="HF111" s="63">
        <v>-7.43</v>
      </c>
      <c r="HG111" s="63">
        <v>-6.02</v>
      </c>
      <c r="HH111" s="63">
        <v>-4.806</v>
      </c>
      <c r="HI111" s="63">
        <v>-5.1100000000000003</v>
      </c>
      <c r="HJ111" s="63">
        <v>-15.84</v>
      </c>
      <c r="HK111" s="63">
        <v>0</v>
      </c>
      <c r="HL111" s="63">
        <v>0</v>
      </c>
      <c r="HM111" s="63">
        <v>-2.31</v>
      </c>
      <c r="HN111" s="63">
        <v>-7.26</v>
      </c>
      <c r="HO111" s="63">
        <v>-2.06</v>
      </c>
      <c r="HP111" s="63">
        <v>-1.67</v>
      </c>
      <c r="HQ111" s="63">
        <v>0.14299999999999999</v>
      </c>
      <c r="HR111" s="63">
        <v>-5.8000000000000003E-2</v>
      </c>
      <c r="HS111" s="63">
        <v>-1.31</v>
      </c>
      <c r="HT111" s="63">
        <v>-1.54</v>
      </c>
      <c r="HU111" s="63">
        <v>-1.27</v>
      </c>
      <c r="HV111" s="63">
        <v>0</v>
      </c>
      <c r="HW111" s="63">
        <v>-15.4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-3.33</v>
      </c>
      <c r="IH111" s="63">
        <v>-3.7000000000000002E-3</v>
      </c>
      <c r="II111" s="63">
        <v>0</v>
      </c>
      <c r="IJ111" s="63">
        <v>0</v>
      </c>
      <c r="IK111" s="63">
        <v>0</v>
      </c>
      <c r="IL111" s="63">
        <v>-4.3018999999999998</v>
      </c>
      <c r="IM111" s="63">
        <v>-25.22</v>
      </c>
      <c r="IN111" s="63">
        <v>-8.8279999999999994</v>
      </c>
      <c r="IO111" s="63">
        <v>0</v>
      </c>
      <c r="IP111" s="63">
        <v>1.2849999999999999</v>
      </c>
      <c r="IQ111" s="63">
        <v>0</v>
      </c>
      <c r="IR111" s="63">
        <v>0</v>
      </c>
      <c r="IS111" s="63">
        <v>1.1200000000000001</v>
      </c>
      <c r="IT111" s="63">
        <v>1.1379999999999999</v>
      </c>
      <c r="IU111" s="63">
        <v>0</v>
      </c>
      <c r="IV111" s="63">
        <v>0</v>
      </c>
      <c r="IW111" s="63">
        <v>-0.63100000000000001</v>
      </c>
      <c r="IX111" s="63">
        <v>-6.3E-2</v>
      </c>
      <c r="IY111" s="63">
        <v>0</v>
      </c>
      <c r="IZ111" s="63">
        <v>0</v>
      </c>
      <c r="JA111" s="63">
        <v>-2.4487000000000001</v>
      </c>
      <c r="JB111" s="63">
        <v>0</v>
      </c>
      <c r="JC111" s="63">
        <v>-0.29599999999999999</v>
      </c>
      <c r="JD111" s="63">
        <v>0</v>
      </c>
      <c r="JE111" s="63">
        <v>-7.04</v>
      </c>
      <c r="JF111" s="63">
        <v>0.53</v>
      </c>
      <c r="JG111" s="63">
        <v>-9.2899999999999991</v>
      </c>
      <c r="JH111" s="63">
        <v>0</v>
      </c>
      <c r="JI111" s="63">
        <v>0.14699999999999999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-0.10342</v>
      </c>
      <c r="JR111" s="63">
        <v>-0.20684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-6.19</v>
      </c>
      <c r="JY111" s="63">
        <v>0</v>
      </c>
      <c r="JZ111" s="63">
        <v>-0.15</v>
      </c>
      <c r="KA111" s="63">
        <v>-0.32</v>
      </c>
      <c r="KB111" s="63">
        <v>-0.315</v>
      </c>
      <c r="KC111" s="63">
        <v>-8.8800000000000008</v>
      </c>
      <c r="KD111" s="63">
        <v>-4.2</v>
      </c>
      <c r="KE111" s="63">
        <v>0</v>
      </c>
      <c r="KF111" s="63">
        <v>-6.6</v>
      </c>
      <c r="KG111" s="63">
        <v>-2.2000000000000002</v>
      </c>
      <c r="KH111" s="63">
        <v>-9.86</v>
      </c>
      <c r="KI111" s="63">
        <v>0</v>
      </c>
      <c r="KJ111" s="63">
        <v>2.87</v>
      </c>
      <c r="KK111" s="63">
        <v>2.63</v>
      </c>
      <c r="KL111" s="63">
        <v>1.41</v>
      </c>
      <c r="KM111" s="63">
        <v>0</v>
      </c>
      <c r="KN111" s="63">
        <v>-0.88131000000000004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1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0.39450000000000002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2">
        <v>0</v>
      </c>
      <c r="MR111" s="63">
        <v>0</v>
      </c>
      <c r="MS111" s="63">
        <v>0</v>
      </c>
      <c r="MT111" s="63">
        <v>-18.015000000000001</v>
      </c>
      <c r="MU111" s="63">
        <f t="shared" si="4"/>
        <v>-3.7000000000000002E-3</v>
      </c>
      <c r="MV111" s="66"/>
      <c r="MW111" s="63">
        <v>96</v>
      </c>
      <c r="MY111">
        <v>0</v>
      </c>
      <c r="NA111" s="63">
        <f t="shared" si="3"/>
        <v>0</v>
      </c>
    </row>
    <row r="112" spans="1:365" customFormat="1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-21.5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7">
        <v>0.36918103201299801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-1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0.29028718927489</v>
      </c>
      <c r="FY112" s="63">
        <v>0</v>
      </c>
      <c r="FZ112" s="63">
        <v>0</v>
      </c>
      <c r="GA112" s="63">
        <v>0</v>
      </c>
      <c r="GB112" s="63">
        <v>-10.57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1</v>
      </c>
      <c r="MO112" s="63">
        <v>0</v>
      </c>
      <c r="MP112" s="63">
        <v>0</v>
      </c>
      <c r="MQ112" s="2">
        <v>0</v>
      </c>
      <c r="MR112" s="63">
        <v>0</v>
      </c>
      <c r="MS112" s="63">
        <v>0</v>
      </c>
      <c r="MT112" s="63">
        <v>0</v>
      </c>
      <c r="MU112" s="63">
        <f t="shared" si="4"/>
        <v>0</v>
      </c>
      <c r="MV112" s="66"/>
      <c r="MW112" s="63">
        <v>97</v>
      </c>
      <c r="MY112">
        <v>0</v>
      </c>
      <c r="NA112" s="63">
        <f t="shared" si="3"/>
        <v>0</v>
      </c>
    </row>
    <row r="113" spans="1:365" customFormat="1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1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-1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1</v>
      </c>
      <c r="IX113" s="63">
        <v>1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2">
        <v>0</v>
      </c>
      <c r="MR113" s="63">
        <v>0</v>
      </c>
      <c r="MS113" s="63">
        <v>0</v>
      </c>
      <c r="MT113" s="63">
        <v>0</v>
      </c>
      <c r="MU113" s="63">
        <f t="shared" si="4"/>
        <v>0</v>
      </c>
      <c r="MV113" s="66"/>
      <c r="MW113" s="63">
        <v>98</v>
      </c>
      <c r="MY113">
        <v>0</v>
      </c>
      <c r="NA113" s="63">
        <f t="shared" si="3"/>
        <v>0</v>
      </c>
    </row>
    <row r="114" spans="1:365" customFormat="1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-1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1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-0.33300000000000002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2">
        <v>0</v>
      </c>
      <c r="MR114" s="63">
        <v>0</v>
      </c>
      <c r="MS114" s="63">
        <v>0</v>
      </c>
      <c r="MT114" s="63">
        <v>0</v>
      </c>
      <c r="MU114" s="63">
        <f t="shared" si="4"/>
        <v>0</v>
      </c>
      <c r="MV114" s="66"/>
      <c r="MW114" s="63">
        <v>99</v>
      </c>
      <c r="MY114">
        <v>0</v>
      </c>
      <c r="NA114" s="63">
        <f t="shared" si="3"/>
        <v>0</v>
      </c>
    </row>
    <row r="115" spans="1:365" customFormat="1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-1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-1.0000000000000001E-5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-0.1012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1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-0.66700000000000004</v>
      </c>
      <c r="JW115" s="63">
        <v>0</v>
      </c>
      <c r="JX115" s="63">
        <v>-8.7899999999999992E-3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2">
        <v>0</v>
      </c>
      <c r="MR115" s="63">
        <v>0</v>
      </c>
      <c r="MS115" s="63">
        <v>0</v>
      </c>
      <c r="MT115" s="63">
        <v>0</v>
      </c>
      <c r="MU115" s="63">
        <f t="shared" si="4"/>
        <v>0</v>
      </c>
      <c r="MV115" s="66"/>
      <c r="MW115" s="63">
        <v>100</v>
      </c>
      <c r="MY115">
        <v>0</v>
      </c>
      <c r="NA115" s="63">
        <f t="shared" si="3"/>
        <v>0</v>
      </c>
    </row>
    <row r="116" spans="1:365" customFormat="1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-1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-0.19592141258309667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-0.19343337286134696</v>
      </c>
      <c r="GI116" s="63">
        <v>0</v>
      </c>
      <c r="GJ116" s="63">
        <v>0</v>
      </c>
      <c r="GK116" s="63">
        <v>-6.5281170352877518E-2</v>
      </c>
      <c r="GL116" s="63">
        <v>0</v>
      </c>
      <c r="GM116" s="63">
        <v>0</v>
      </c>
      <c r="GN116" s="63">
        <v>0</v>
      </c>
      <c r="GO116" s="63">
        <v>-0.56625391734638109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-0.53541445718768965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-0.9857353381124756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-1.2374000000000001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1.14285714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-1</v>
      </c>
      <c r="LK116" s="63">
        <v>-1</v>
      </c>
      <c r="LL116" s="63">
        <v>-1</v>
      </c>
      <c r="LM116" s="63">
        <v>-1</v>
      </c>
      <c r="LN116" s="63">
        <v>-1</v>
      </c>
      <c r="LO116" s="63">
        <v>-1</v>
      </c>
      <c r="LP116" s="63">
        <f>1+-1*LP38</f>
        <v>1.0514705882352939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2">
        <v>0</v>
      </c>
      <c r="MR116" s="63">
        <v>0</v>
      </c>
      <c r="MS116" s="63">
        <v>0</v>
      </c>
      <c r="MT116" s="63">
        <v>0</v>
      </c>
      <c r="MU116" s="63">
        <f t="shared" si="4"/>
        <v>0</v>
      </c>
      <c r="MV116" s="66"/>
      <c r="MW116" s="63">
        <v>101</v>
      </c>
      <c r="MY116">
        <v>0</v>
      </c>
      <c r="NA116" s="63">
        <f t="shared" si="3"/>
        <v>0</v>
      </c>
    </row>
    <row r="117" spans="1:365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-1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-0.21248427206683743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1.1571428539999999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f>1+LJ65*-1</f>
        <v>1.0125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f>1+LQ38*-1</f>
        <v>1.040668119099492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f t="shared" si="4"/>
        <v>0</v>
      </c>
      <c r="MW117" s="63">
        <v>102</v>
      </c>
      <c r="MY117" s="63">
        <v>0</v>
      </c>
      <c r="NA117" s="63">
        <f t="shared" si="3"/>
        <v>0</v>
      </c>
    </row>
    <row r="118" spans="1:365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-1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-0.4882931488189598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1.1307142831000001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f>1+LK38*-1</f>
        <v>1.0093967150979157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f>1+-1*LR38</f>
        <v>1.0608673033332097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f t="shared" si="4"/>
        <v>0</v>
      </c>
      <c r="MW118" s="63">
        <v>103</v>
      </c>
      <c r="MY118" s="63">
        <v>0</v>
      </c>
      <c r="NA118" s="63">
        <f t="shared" si="3"/>
        <v>0</v>
      </c>
    </row>
    <row r="119" spans="1:365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-1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f>10/39.7</f>
        <v>0.25188916876574308</v>
      </c>
      <c r="FR119" s="63">
        <v>0</v>
      </c>
      <c r="FS119" s="63">
        <v>0.14437994190935152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-0.4919189094816967</v>
      </c>
      <c r="GN119" s="63">
        <v>-0.8022328361184965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-0.99125313371026025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-0.62521283395368055</v>
      </c>
      <c r="HO119" s="63">
        <v>0</v>
      </c>
      <c r="HP119" s="63">
        <v>-0.43899391373139562</v>
      </c>
      <c r="HQ119" s="63">
        <v>-0.49435433081817776</v>
      </c>
      <c r="HR119" s="63">
        <v>0</v>
      </c>
      <c r="HS119" s="63">
        <v>-9.2710786253550892E-2</v>
      </c>
      <c r="HT119" s="63">
        <v>0</v>
      </c>
      <c r="HU119" s="63">
        <v>-0.42470853177032847</v>
      </c>
      <c r="HV119" s="63">
        <v>0</v>
      </c>
      <c r="HW119" s="63">
        <v>-0.73062662250458787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1.0714285699999999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f>1+-1*LL38</f>
        <v>1.0583333333333336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f>1+-1*LS38</f>
        <v>1.1098039215686279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f t="shared" si="4"/>
        <v>0</v>
      </c>
      <c r="MW119" s="63">
        <v>104</v>
      </c>
      <c r="MY119" s="63">
        <v>4500612569.690217</v>
      </c>
      <c r="NA119" s="63">
        <f t="shared" si="3"/>
        <v>0.11336555591159236</v>
      </c>
    </row>
    <row r="120" spans="1:365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-1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-0.49933274691165502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-0.43215309057519657</v>
      </c>
      <c r="HN120" s="63">
        <v>0</v>
      </c>
      <c r="HO120" s="63">
        <v>0</v>
      </c>
      <c r="HP120" s="63">
        <v>0</v>
      </c>
      <c r="HQ120" s="63">
        <v>0</v>
      </c>
      <c r="HR120" s="63">
        <v>-0.42036963420259715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1.078571427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f>1+-1*LM38</f>
        <v>1.0521523178807948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f>1+-1*LT38</f>
        <v>1.1036229061160889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f t="shared" si="4"/>
        <v>0</v>
      </c>
      <c r="MW120" s="63">
        <v>105</v>
      </c>
      <c r="MY120" s="63">
        <v>0</v>
      </c>
      <c r="NA120" s="63">
        <f t="shared" si="3"/>
        <v>0</v>
      </c>
    </row>
    <row r="121" spans="1:365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-1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82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-0.12260653453393128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1.242857138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f>1+-1*LN65</f>
        <v>1.0874999999999999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f>1+-1*LU65</f>
        <v>1.0235294117647058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f t="shared" si="4"/>
        <v>0</v>
      </c>
      <c r="MW121" s="63">
        <v>106</v>
      </c>
      <c r="MY121" s="63">
        <v>0</v>
      </c>
      <c r="NA121" s="63">
        <f t="shared" si="3"/>
        <v>0</v>
      </c>
    </row>
    <row r="122" spans="1:365" x14ac:dyDescent="0.45">
      <c r="A122" s="63" t="s">
        <v>408</v>
      </c>
      <c r="B122" s="50">
        <v>0</v>
      </c>
      <c r="C122" s="63">
        <v>1.216</v>
      </c>
      <c r="D122" s="63">
        <v>1.216</v>
      </c>
      <c r="E122" s="63">
        <v>1.216</v>
      </c>
      <c r="F122" s="63">
        <v>1.216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-1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1.21428571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-1</v>
      </c>
      <c r="LQ122" s="63">
        <v>-1</v>
      </c>
      <c r="LR122" s="63">
        <v>-1</v>
      </c>
      <c r="LS122" s="63">
        <v>-1</v>
      </c>
      <c r="LT122" s="63">
        <v>-1</v>
      </c>
      <c r="LU122" s="63">
        <v>-1</v>
      </c>
      <c r="LV122" s="63">
        <v>-1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f t="shared" si="4"/>
        <v>0</v>
      </c>
      <c r="MW122" s="68">
        <v>107</v>
      </c>
      <c r="MY122" s="63">
        <v>0</v>
      </c>
      <c r="NA122" s="63">
        <f t="shared" si="3"/>
        <v>0</v>
      </c>
    </row>
    <row r="123" spans="1:365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-1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1.1285714259999999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f t="shared" si="4"/>
        <v>0</v>
      </c>
      <c r="MW123" s="68">
        <v>108</v>
      </c>
      <c r="MY123" s="63">
        <v>0</v>
      </c>
      <c r="NA123" s="63">
        <f t="shared" si="3"/>
        <v>0</v>
      </c>
    </row>
    <row r="124" spans="1:365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-1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1.0928571410000001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f t="shared" si="4"/>
        <v>0</v>
      </c>
      <c r="MW124" s="68">
        <v>109</v>
      </c>
      <c r="MY124" s="63">
        <v>0</v>
      </c>
      <c r="NA124" s="63">
        <f t="shared" si="3"/>
        <v>0</v>
      </c>
    </row>
    <row r="125" spans="1:365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-1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1.107142855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f t="shared" si="4"/>
        <v>0</v>
      </c>
      <c r="MW125" s="68">
        <v>110</v>
      </c>
      <c r="MY125" s="63">
        <v>0</v>
      </c>
      <c r="NA125" s="63">
        <f t="shared" si="3"/>
        <v>0</v>
      </c>
    </row>
    <row r="126" spans="1:365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-1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-0.43526035306969435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1.0728571414000001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f>1+-1*LO38</f>
        <v>1.0570905459387485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f>1+-1*LV38</f>
        <v>1.1085611341740429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f t="shared" si="4"/>
        <v>0</v>
      </c>
      <c r="MW126" s="63">
        <v>111</v>
      </c>
      <c r="MY126" s="63">
        <v>0</v>
      </c>
      <c r="NA126" s="63">
        <f t="shared" si="3"/>
        <v>0</v>
      </c>
    </row>
    <row r="127" spans="1:365" customFormat="1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-1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1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2">
        <v>0</v>
      </c>
      <c r="MR127" s="63">
        <v>0</v>
      </c>
      <c r="MS127" s="63">
        <v>0</v>
      </c>
      <c r="MT127" s="63">
        <v>0</v>
      </c>
      <c r="MU127" s="63">
        <f t="shared" si="4"/>
        <v>0</v>
      </c>
      <c r="MV127" s="66"/>
      <c r="MW127" s="63">
        <v>112</v>
      </c>
      <c r="MY127">
        <v>0</v>
      </c>
      <c r="NA127" s="63">
        <f t="shared" si="3"/>
        <v>0</v>
      </c>
    </row>
    <row r="128" spans="1:365" customFormat="1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1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1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-1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-8.0000000000000002E-3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-0.98133000000000004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2.0539999999999999E-2</v>
      </c>
      <c r="IX128" s="63">
        <v>1.9429999999999999E-2</v>
      </c>
      <c r="IY128" s="63">
        <v>0</v>
      </c>
      <c r="IZ128" s="63">
        <v>0</v>
      </c>
      <c r="JA128" s="63">
        <v>0</v>
      </c>
      <c r="JB128" s="63">
        <v>1</v>
      </c>
      <c r="JC128" s="63">
        <v>0</v>
      </c>
      <c r="JD128" s="63">
        <v>0</v>
      </c>
      <c r="JE128" s="63">
        <v>2.7E-2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2">
        <v>0</v>
      </c>
      <c r="MR128" s="63">
        <v>0</v>
      </c>
      <c r="MS128" s="63">
        <v>0</v>
      </c>
      <c r="MT128" s="63">
        <v>0</v>
      </c>
      <c r="MU128" s="63">
        <f t="shared" si="4"/>
        <v>0</v>
      </c>
      <c r="MV128" s="66"/>
      <c r="MW128" s="63">
        <v>113</v>
      </c>
      <c r="MY128">
        <v>0</v>
      </c>
      <c r="NA128" s="63">
        <f t="shared" si="3"/>
        <v>0</v>
      </c>
    </row>
    <row r="129" spans="1:365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1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1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2">
        <v>0</v>
      </c>
      <c r="MR129" s="63">
        <v>0</v>
      </c>
      <c r="MS129" s="63">
        <v>0</v>
      </c>
      <c r="MT129" s="63">
        <v>0</v>
      </c>
      <c r="MU129" s="63">
        <f t="shared" si="4"/>
        <v>0</v>
      </c>
      <c r="MW129" s="68">
        <v>114</v>
      </c>
      <c r="MY129" s="63">
        <v>0</v>
      </c>
      <c r="NA129" s="63">
        <f t="shared" si="3"/>
        <v>0</v>
      </c>
    </row>
    <row r="130" spans="1:365" customFormat="1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1</v>
      </c>
      <c r="AF130" s="63">
        <v>1</v>
      </c>
      <c r="AG130" s="63">
        <v>1</v>
      </c>
      <c r="AH130" s="63">
        <v>1</v>
      </c>
      <c r="AI130" s="63">
        <v>1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-1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2">
        <v>0</v>
      </c>
      <c r="MR130" s="63">
        <v>0</v>
      </c>
      <c r="MS130" s="63">
        <v>0</v>
      </c>
      <c r="MT130" s="63">
        <v>0</v>
      </c>
      <c r="MU130" s="63">
        <f t="shared" si="4"/>
        <v>0</v>
      </c>
      <c r="MV130" s="66"/>
      <c r="MW130" s="63">
        <v>115</v>
      </c>
      <c r="MY130">
        <v>0</v>
      </c>
      <c r="NA130" s="63">
        <f t="shared" si="3"/>
        <v>0</v>
      </c>
    </row>
    <row r="131" spans="1:365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1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f t="shared" si="4"/>
        <v>0</v>
      </c>
      <c r="MW131" s="68">
        <v>116</v>
      </c>
      <c r="MY131" s="63">
        <v>0</v>
      </c>
      <c r="NA131" s="63">
        <f t="shared" si="3"/>
        <v>0</v>
      </c>
    </row>
    <row r="132" spans="1:365" customFormat="1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-1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1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2">
        <v>0</v>
      </c>
      <c r="MR132" s="63">
        <v>0</v>
      </c>
      <c r="MS132" s="63">
        <v>0</v>
      </c>
      <c r="MT132" s="63">
        <v>0</v>
      </c>
      <c r="MU132" s="63">
        <f t="shared" si="4"/>
        <v>0</v>
      </c>
      <c r="MV132" s="66"/>
      <c r="MW132" s="63">
        <v>117</v>
      </c>
      <c r="MY132">
        <v>0</v>
      </c>
      <c r="NA132" s="63">
        <f t="shared" si="3"/>
        <v>0</v>
      </c>
    </row>
    <row r="133" spans="1:365" customFormat="1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16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-1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63">
        <v>0</v>
      </c>
      <c r="HL133" s="63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16">
        <v>0</v>
      </c>
      <c r="KF133" s="16">
        <v>0</v>
      </c>
      <c r="KG133" s="16">
        <v>0</v>
      </c>
      <c r="KH133" s="16">
        <v>0</v>
      </c>
      <c r="KI133" s="63">
        <v>0</v>
      </c>
      <c r="KJ133" s="16">
        <v>0</v>
      </c>
      <c r="KK133" s="16">
        <v>0</v>
      </c>
      <c r="KL133" s="16">
        <v>0</v>
      </c>
      <c r="KM133" s="63">
        <v>0</v>
      </c>
      <c r="KN133" s="16">
        <v>0</v>
      </c>
      <c r="KO133" s="63">
        <v>0</v>
      </c>
      <c r="KP133" s="63">
        <v>0</v>
      </c>
      <c r="KQ133" s="16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f t="shared" si="4"/>
        <v>0</v>
      </c>
      <c r="MV133" s="66"/>
      <c r="MW133" s="63">
        <v>118</v>
      </c>
      <c r="MY133">
        <v>0</v>
      </c>
      <c r="NA133" s="63">
        <f t="shared" si="3"/>
        <v>0</v>
      </c>
    </row>
    <row r="134" spans="1:365" customFormat="1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0.249</v>
      </c>
      <c r="I134" s="63">
        <v>0</v>
      </c>
      <c r="J134" s="63">
        <v>0</v>
      </c>
      <c r="K134" s="36">
        <v>0.19993339253996401</v>
      </c>
      <c r="L134" s="63">
        <v>0</v>
      </c>
      <c r="M134" s="63">
        <v>0</v>
      </c>
      <c r="N134" s="63">
        <v>0.26424377777797642</v>
      </c>
      <c r="O134" s="63">
        <v>0.243083914772799</v>
      </c>
      <c r="P134" s="63">
        <v>1.07301635574494E-2</v>
      </c>
      <c r="Q134" s="63">
        <v>11.494808372423803</v>
      </c>
      <c r="R134" s="63">
        <v>0</v>
      </c>
      <c r="S134" s="63">
        <v>2.3199487944708683</v>
      </c>
      <c r="T134" s="63">
        <v>2.6433764532503687</v>
      </c>
      <c r="U134" s="63">
        <v>9.7156054931335736E-2</v>
      </c>
      <c r="V134" s="63">
        <v>0.62710578253157601</v>
      </c>
      <c r="W134" s="63">
        <v>0</v>
      </c>
      <c r="X134" s="63">
        <v>0</v>
      </c>
      <c r="Y134" s="63">
        <v>0</v>
      </c>
      <c r="Z134" s="63">
        <v>1.3954252299605781</v>
      </c>
      <c r="AA134" s="63">
        <v>1.035025229960578</v>
      </c>
      <c r="AB134" s="63">
        <v>0</v>
      </c>
      <c r="AC134" s="63">
        <v>0</v>
      </c>
      <c r="AD134" s="63">
        <v>0</v>
      </c>
      <c r="AE134" s="13">
        <v>0.29170430754941945</v>
      </c>
      <c r="AF134" s="13">
        <v>0.29170430754941945</v>
      </c>
      <c r="AG134" s="63">
        <v>0.30440115150767583</v>
      </c>
      <c r="AH134" s="63">
        <v>0.47131115150767583</v>
      </c>
      <c r="AI134" s="63">
        <v>0.12199182641999699</v>
      </c>
      <c r="AJ134" s="63">
        <v>0.13584184315105791</v>
      </c>
      <c r="AK134" s="63">
        <v>3.6326408977737326</v>
      </c>
      <c r="AL134" s="63">
        <v>3.5515851559408498</v>
      </c>
      <c r="AM134" s="63">
        <v>3.5518420299048601</v>
      </c>
      <c r="AN134" s="63">
        <v>4.04989417194246E-2</v>
      </c>
      <c r="AO134" s="63">
        <v>0</v>
      </c>
      <c r="AP134" s="63">
        <v>3.73082918092225</v>
      </c>
      <c r="AQ134" s="63">
        <v>4.3091768272380602</v>
      </c>
      <c r="AR134" s="63">
        <v>4.3091768272380602</v>
      </c>
      <c r="AS134" s="63">
        <v>1.987649693005419</v>
      </c>
      <c r="AT134" s="63">
        <v>1.9767609382647304</v>
      </c>
      <c r="AU134" s="63">
        <v>3.1763217763423799</v>
      </c>
      <c r="AV134" s="63">
        <v>3.3049562128703465</v>
      </c>
      <c r="AW134" s="63">
        <v>0.32773613224617099</v>
      </c>
      <c r="AX134" s="63">
        <v>3.3850383667997003E-2</v>
      </c>
      <c r="AY134" s="63">
        <v>0.202789856942652</v>
      </c>
      <c r="AZ134" s="63">
        <v>4.3047779831500398E-2</v>
      </c>
      <c r="BA134" s="63">
        <v>0.20279336609460999</v>
      </c>
      <c r="BB134" s="63">
        <v>4.5519903637773002E-2</v>
      </c>
      <c r="BC134" s="63">
        <v>0.267553640903194</v>
      </c>
      <c r="BD134" s="63">
        <v>0.22327382801753301</v>
      </c>
      <c r="BE134" s="63">
        <v>0.22327382801753301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1.126249980290625</v>
      </c>
      <c r="EP134" s="63">
        <v>1.2235802257652797</v>
      </c>
      <c r="EQ134" s="63">
        <v>1.0415855785442849</v>
      </c>
      <c r="ER134" s="63">
        <v>0.60066665545422226</v>
      </c>
      <c r="ES134" s="63">
        <v>0.65635760372316998</v>
      </c>
      <c r="ET134" s="63">
        <v>1.7605746843125905</v>
      </c>
      <c r="EU134" s="63">
        <v>1.5899999738117645</v>
      </c>
      <c r="EV134" s="63">
        <v>1.0264556780121774</v>
      </c>
      <c r="EW134" s="63">
        <v>0.76555554154538841</v>
      </c>
      <c r="EX134" s="63">
        <v>0.87193546811987499</v>
      </c>
      <c r="EY134" s="63">
        <v>0.61186416968562096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2.4054523586796744E-2</v>
      </c>
      <c r="FP134" s="63">
        <v>8.2248115147361217E-2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0.28601371810689002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3.0308040776856502</v>
      </c>
      <c r="GJ134" s="63">
        <v>0</v>
      </c>
      <c r="GK134" s="63">
        <v>0</v>
      </c>
      <c r="GL134" s="63">
        <v>0.321821294468702</v>
      </c>
      <c r="GM134" s="63">
        <v>1.0678863216168799</v>
      </c>
      <c r="GN134" s="63">
        <v>1.0194232571323101</v>
      </c>
      <c r="GO134" s="63">
        <v>0.38853095677058302</v>
      </c>
      <c r="GP134" s="63">
        <v>0.30501162770970303</v>
      </c>
      <c r="GQ134" s="63">
        <v>1.2168121228307301E-2</v>
      </c>
      <c r="GR134" s="63">
        <v>0</v>
      </c>
      <c r="GS134" s="63">
        <v>1.2539200959633699E-2</v>
      </c>
      <c r="GT134" s="63">
        <v>1.2539200959633699E-2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9.6018491443957202E-3</v>
      </c>
      <c r="HC134" s="63">
        <v>9.3433504114275603E-2</v>
      </c>
      <c r="HD134" s="63">
        <v>0.13790423532100099</v>
      </c>
      <c r="HE134" s="63">
        <v>9.5846208600802694E-3</v>
      </c>
      <c r="HF134" s="63">
        <v>0.11619265753650899</v>
      </c>
      <c r="HG134" s="63">
        <v>0.138055920324368</v>
      </c>
      <c r="HH134" s="63">
        <v>0.14374970323405301</v>
      </c>
      <c r="HI134" s="63">
        <v>0.52537278425835798</v>
      </c>
      <c r="HJ134" s="63">
        <v>0.71344420965615896</v>
      </c>
      <c r="HK134" s="63">
        <v>0</v>
      </c>
      <c r="HL134" s="63">
        <v>0</v>
      </c>
      <c r="HM134" s="63">
        <v>5.9506438693292897E-2</v>
      </c>
      <c r="HN134" s="63">
        <v>0.38340614400846301</v>
      </c>
      <c r="HO134" s="63">
        <v>0.203027209852014</v>
      </c>
      <c r="HP134" s="63">
        <v>9.4548847632968096E-3</v>
      </c>
      <c r="HQ134" s="63">
        <v>0.102064971670891</v>
      </c>
      <c r="HR134" s="63">
        <v>6.2217089522471097E-2</v>
      </c>
      <c r="HS134" s="63">
        <v>0</v>
      </c>
      <c r="HT134" s="63">
        <v>1.18407730335802E-2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4.5048211219914602</v>
      </c>
      <c r="IH134" s="63">
        <v>0.71003398539711904</v>
      </c>
      <c r="II134" s="63">
        <v>0</v>
      </c>
      <c r="IJ134" s="63">
        <v>0</v>
      </c>
      <c r="IK134" s="63">
        <v>0</v>
      </c>
      <c r="IL134" s="63">
        <v>1.4963658178258701</v>
      </c>
      <c r="IM134" s="63">
        <v>0.29040011172885599</v>
      </c>
      <c r="IN134" s="63">
        <v>2.34391052170003</v>
      </c>
      <c r="IO134" s="63">
        <v>0</v>
      </c>
      <c r="IP134" s="63">
        <v>5.0698831018648104E-2</v>
      </c>
      <c r="IQ134" s="63">
        <v>0</v>
      </c>
      <c r="IR134" s="63">
        <v>0</v>
      </c>
      <c r="IS134" s="63">
        <v>3.47707053569641E-3</v>
      </c>
      <c r="IT134" s="63">
        <v>1.5241895334733E-2</v>
      </c>
      <c r="IU134" s="63">
        <v>0</v>
      </c>
      <c r="IV134" s="63">
        <v>0</v>
      </c>
      <c r="IW134" s="63">
        <v>0.209863390326406</v>
      </c>
      <c r="IX134" s="63">
        <v>0.87152660431811801</v>
      </c>
      <c r="IY134" s="63">
        <v>0</v>
      </c>
      <c r="IZ134" s="63">
        <v>0</v>
      </c>
      <c r="JA134" s="63">
        <v>1.45640974070338</v>
      </c>
      <c r="JB134" s="63">
        <v>0</v>
      </c>
      <c r="JC134" s="63">
        <v>0.16793421911140599</v>
      </c>
      <c r="JD134" s="63">
        <v>0</v>
      </c>
      <c r="JE134" s="63">
        <v>8.9731671310486205E-2</v>
      </c>
      <c r="JF134" s="63">
        <v>0</v>
      </c>
      <c r="JG134" s="63">
        <v>0</v>
      </c>
      <c r="JH134" s="63">
        <v>0</v>
      </c>
      <c r="JI134" s="63">
        <v>0.16100326702859599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0.58624250974818604</v>
      </c>
      <c r="JR134" s="63">
        <v>0.72515644413034397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7.7426391005276096E-2</v>
      </c>
      <c r="JY134" s="63">
        <v>2.5687345026371499E-2</v>
      </c>
      <c r="JZ134" s="63">
        <v>1.2884093052618699</v>
      </c>
      <c r="KA134" s="63">
        <v>4.6262908392494903E-2</v>
      </c>
      <c r="KB134" s="63">
        <v>0.27128234252397898</v>
      </c>
      <c r="KC134" s="63">
        <v>32.863524492725702</v>
      </c>
      <c r="KD134" s="63">
        <v>0.16826147228117899</v>
      </c>
      <c r="KE134" s="63">
        <v>0</v>
      </c>
      <c r="KF134" s="63">
        <v>8.1440440301860004</v>
      </c>
      <c r="KG134" s="63">
        <v>2.9396620025981699</v>
      </c>
      <c r="KH134" s="63">
        <v>9.6507543744629594</v>
      </c>
      <c r="KI134" s="63">
        <v>0</v>
      </c>
      <c r="KJ134" s="63">
        <v>1.0622777884970382</v>
      </c>
      <c r="KK134" s="63">
        <v>0.72068302157429198</v>
      </c>
      <c r="KL134" s="63">
        <v>0.75504725366319103</v>
      </c>
      <c r="KM134" s="63">
        <v>0</v>
      </c>
      <c r="KN134" s="63">
        <v>1.1587711344998699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4.04989417194246E-2</v>
      </c>
      <c r="MB134" s="63">
        <v>3.5270291963633599E-2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-1</v>
      </c>
      <c r="MM134" s="63">
        <v>0</v>
      </c>
      <c r="MN134" s="63">
        <v>0</v>
      </c>
      <c r="MO134" s="63">
        <v>0</v>
      </c>
      <c r="MP134" s="63">
        <v>0</v>
      </c>
      <c r="MQ134" s="2">
        <v>0</v>
      </c>
      <c r="MR134" s="63">
        <v>0</v>
      </c>
      <c r="MS134" s="63">
        <v>0</v>
      </c>
      <c r="MT134" s="63">
        <v>0</v>
      </c>
      <c r="MU134" s="63">
        <f t="shared" si="4"/>
        <v>0.71003398539711904</v>
      </c>
      <c r="MV134" s="66"/>
      <c r="MW134" s="63">
        <v>119</v>
      </c>
      <c r="MY134">
        <v>0</v>
      </c>
      <c r="NA134" s="63">
        <f t="shared" si="3"/>
        <v>0</v>
      </c>
    </row>
    <row r="135" spans="1:365" customFormat="1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-0.54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-6.6578947368421</v>
      </c>
      <c r="R135" s="63">
        <v>0</v>
      </c>
      <c r="S135" s="63">
        <v>0</v>
      </c>
      <c r="T135" s="63">
        <v>0</v>
      </c>
      <c r="U135" s="12">
        <v>-1.222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1.2843668458500299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12">
        <v>0</v>
      </c>
      <c r="AX135" s="63">
        <v>0.64317157025501503</v>
      </c>
      <c r="AY135" s="12">
        <v>2.5687336917000598</v>
      </c>
      <c r="AZ135" s="63">
        <v>0</v>
      </c>
      <c r="BA135" s="12">
        <v>2.5687397961487402</v>
      </c>
      <c r="BB135" s="63">
        <v>0.17297605068118699</v>
      </c>
      <c r="BC135" s="12">
        <v>3.5194381495662999</v>
      </c>
      <c r="BD135" s="12">
        <v>3.0544473225639299</v>
      </c>
      <c r="BE135" s="12">
        <v>3.0544473225639299</v>
      </c>
      <c r="BF135" s="63">
        <v>0</v>
      </c>
      <c r="BG135" s="63">
        <v>-3.9093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-1</v>
      </c>
      <c r="FK135" s="63">
        <v>0</v>
      </c>
      <c r="FL135" s="63">
        <v>0</v>
      </c>
      <c r="FM135" s="63">
        <v>-0.17716999999999999</v>
      </c>
      <c r="FN135" s="63">
        <v>0.2064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-0.9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1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-0.36962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1</v>
      </c>
      <c r="KV135" s="63">
        <v>-2.0809999999999999E-2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-1000</v>
      </c>
      <c r="MG135" s="63">
        <v>1</v>
      </c>
      <c r="MH135" s="63">
        <v>0</v>
      </c>
      <c r="MI135" s="63">
        <v>0</v>
      </c>
      <c r="MJ135" s="63">
        <v>0</v>
      </c>
      <c r="MK135" s="63">
        <v>-7.0273052439355957E-2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2">
        <v>0</v>
      </c>
      <c r="MR135" s="63">
        <v>0</v>
      </c>
      <c r="MS135" s="63">
        <v>0</v>
      </c>
      <c r="MT135" s="63">
        <v>0</v>
      </c>
      <c r="MU135" s="63">
        <f t="shared" si="4"/>
        <v>0</v>
      </c>
      <c r="MV135" s="66"/>
      <c r="MW135" s="63">
        <v>120</v>
      </c>
      <c r="MY135">
        <v>0</v>
      </c>
      <c r="NA135" s="63">
        <f t="shared" si="3"/>
        <v>0</v>
      </c>
    </row>
    <row r="136" spans="1:365" customFormat="1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1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1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-1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-0.81901000000000002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1</v>
      </c>
      <c r="JE136" s="63">
        <v>-1.2966899999999999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2">
        <v>0</v>
      </c>
      <c r="MR136" s="63">
        <v>0</v>
      </c>
      <c r="MS136" s="63">
        <v>0</v>
      </c>
      <c r="MT136" s="63">
        <v>0</v>
      </c>
      <c r="MU136" s="63">
        <f t="shared" si="4"/>
        <v>0</v>
      </c>
      <c r="MV136" s="66"/>
      <c r="MW136" s="63">
        <v>121</v>
      </c>
      <c r="MY136">
        <v>0</v>
      </c>
      <c r="NA136" s="63">
        <f t="shared" si="3"/>
        <v>0</v>
      </c>
    </row>
    <row r="137" spans="1:365" customFormat="1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1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1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-1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-4.8399999999999997E-3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-0.67627999999999999</v>
      </c>
      <c r="JB137" s="63">
        <v>0</v>
      </c>
      <c r="JC137" s="63">
        <v>0</v>
      </c>
      <c r="JD137" s="63">
        <v>0</v>
      </c>
      <c r="JE137" s="63">
        <v>1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2">
        <v>0</v>
      </c>
      <c r="MR137" s="63">
        <v>0</v>
      </c>
      <c r="MS137" s="63">
        <v>0</v>
      </c>
      <c r="MT137" s="63">
        <v>0</v>
      </c>
      <c r="MU137" s="63">
        <f t="shared" si="4"/>
        <v>0</v>
      </c>
      <c r="MV137" s="66"/>
      <c r="MW137" s="63">
        <v>122</v>
      </c>
      <c r="MY137">
        <v>0</v>
      </c>
      <c r="NA137" s="63">
        <f t="shared" si="3"/>
        <v>0</v>
      </c>
    </row>
    <row r="138" spans="1:365" customFormat="1" x14ac:dyDescent="0.45">
      <c r="A138" s="4" t="s">
        <v>93</v>
      </c>
      <c r="B138" s="6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6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64"/>
      <c r="FR138" s="4"/>
      <c r="FS138" s="64"/>
      <c r="FT138" s="64"/>
      <c r="FU138" s="64"/>
      <c r="FV138" s="4"/>
      <c r="FW138" s="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  <c r="NA138" s="63"/>
    </row>
    <row r="139" spans="1:365" customFormat="1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</v>
      </c>
      <c r="FR139" s="63">
        <v>203.5</v>
      </c>
      <c r="FS139" s="63">
        <v>0.16874632131994638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 t="shared" si="4"/>
        <v>0.38216623128301008</v>
      </c>
      <c r="MV139" s="66"/>
      <c r="MW139" s="63"/>
      <c r="MY139" s="63">
        <v>9386831591.6543407</v>
      </c>
      <c r="NA139" s="63">
        <f t="shared" si="3"/>
        <v>0.23644412069658288</v>
      </c>
    </row>
    <row r="140" spans="1:365" customFormat="1" x14ac:dyDescent="0.45">
      <c r="B140" s="13">
        <f>SUM(B63:B137)+SUM(B49:B61)+SUM(B16:B47)</f>
        <v>1993278705653.0352</v>
      </c>
      <c r="AJ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  <c r="DL140" s="63"/>
      <c r="DM140" s="63"/>
      <c r="DN140" s="63"/>
      <c r="DO140" s="63"/>
      <c r="DP140" s="63"/>
      <c r="DQ140" s="63"/>
      <c r="DR140" s="63"/>
      <c r="DS140" s="63"/>
      <c r="DT140" s="63"/>
      <c r="DU140" s="63"/>
      <c r="DV140" s="63"/>
      <c r="DW140" s="63"/>
      <c r="DX140" s="63"/>
      <c r="DY140" s="63"/>
      <c r="DZ140" s="63"/>
      <c r="EA140" s="63"/>
      <c r="EB140" s="63"/>
      <c r="EC140" s="63"/>
      <c r="ED140" s="63"/>
      <c r="EE140" s="63"/>
      <c r="EF140" s="63"/>
      <c r="EG140" s="63"/>
      <c r="EH140" s="63"/>
      <c r="EI140" s="63"/>
      <c r="EJ140" s="63"/>
      <c r="EK140" s="63"/>
      <c r="EL140" s="63"/>
      <c r="EM140" s="63"/>
      <c r="EN140" s="63"/>
      <c r="EO140" s="63"/>
      <c r="EP140" s="63"/>
      <c r="EQ140" s="63"/>
      <c r="ER140" s="63"/>
      <c r="ES140" s="63"/>
      <c r="ET140" s="63"/>
      <c r="EU140" s="63"/>
      <c r="EV140" s="63"/>
      <c r="EW140" s="63"/>
      <c r="EX140" s="63"/>
      <c r="EY140" s="63"/>
      <c r="EZ140" s="63"/>
      <c r="FA140" s="63"/>
      <c r="FB140" s="63"/>
      <c r="FC140" s="63"/>
      <c r="FD140" s="63"/>
      <c r="FE140" s="63"/>
      <c r="FQ140" s="63"/>
      <c r="GB140" s="63"/>
      <c r="GD140" s="63"/>
      <c r="GE140" s="63"/>
      <c r="GF140" s="63"/>
      <c r="GH140" s="63"/>
      <c r="GI140" s="63"/>
      <c r="GJ140" s="63"/>
      <c r="GK140" s="63"/>
      <c r="GL140" s="63"/>
      <c r="GM140" s="63"/>
      <c r="GN140" s="63"/>
      <c r="GO140" s="63"/>
      <c r="GP140" s="63"/>
      <c r="GQ140" s="63"/>
      <c r="GR140" s="63"/>
      <c r="GS140" s="63"/>
      <c r="GT140" s="63"/>
      <c r="GU140" s="63"/>
      <c r="GV140" s="63"/>
      <c r="GW140" s="63"/>
      <c r="GX140" s="63"/>
      <c r="GY140" s="63"/>
      <c r="GZ140" s="63"/>
      <c r="HA140" s="63"/>
      <c r="HB140" s="63"/>
      <c r="HC140" s="63"/>
      <c r="HD140" s="63"/>
      <c r="HE140" s="63"/>
      <c r="HF140" s="63"/>
      <c r="HG140" s="63"/>
      <c r="HH140" s="63"/>
      <c r="HI140" s="63"/>
      <c r="HJ140" s="63"/>
      <c r="HK140" s="63"/>
      <c r="HL140" s="63"/>
      <c r="HM140" s="63"/>
      <c r="HN140" s="63"/>
      <c r="HO140" s="63"/>
      <c r="HP140" s="63"/>
      <c r="HQ140" s="63"/>
      <c r="HR140" s="63"/>
      <c r="HS140" s="63"/>
      <c r="HT140" s="63"/>
      <c r="HU140" s="63"/>
      <c r="HV140" s="63"/>
      <c r="HW140" s="63"/>
      <c r="IB140" s="63"/>
      <c r="IM140" s="63"/>
      <c r="JF140" s="63"/>
      <c r="JG140" s="63"/>
      <c r="JH140" s="63"/>
      <c r="JI140" s="63"/>
      <c r="JJ140" s="63"/>
      <c r="JK140" s="63"/>
      <c r="JL140" s="63"/>
      <c r="JM140" s="63"/>
      <c r="JN140" s="63"/>
      <c r="JO140" s="63"/>
      <c r="JP140" s="63"/>
      <c r="JQ140" s="63"/>
      <c r="JR140" s="63"/>
      <c r="JS140" s="63"/>
      <c r="JT140" s="63"/>
      <c r="JU140" s="63"/>
      <c r="JV140" s="63"/>
      <c r="JW140" s="63"/>
      <c r="JX140" s="63"/>
      <c r="JY140" s="63"/>
      <c r="JZ140" s="63"/>
      <c r="KA140" s="63"/>
      <c r="KB140" s="63"/>
      <c r="KC140" s="63"/>
      <c r="KD140" s="63"/>
      <c r="KE140" s="63"/>
      <c r="KF140" s="63"/>
      <c r="KG140" s="63"/>
      <c r="KH140" s="63"/>
      <c r="KI140" s="63"/>
      <c r="KJ140" s="63"/>
      <c r="KK140" s="63"/>
      <c r="KL140" s="63"/>
      <c r="KM140" s="63"/>
      <c r="KN140" s="63"/>
      <c r="KO140" s="63"/>
      <c r="KP140" s="63"/>
      <c r="KQ140" s="63"/>
      <c r="KR140" s="63"/>
      <c r="KS140" s="63"/>
      <c r="KT140" s="63"/>
      <c r="KU140" s="63"/>
      <c r="KX140" s="63"/>
      <c r="KY140" s="63"/>
      <c r="KZ140" s="63"/>
      <c r="LA140" s="63"/>
      <c r="LB140" s="63"/>
      <c r="LC140" s="63"/>
      <c r="LD140" s="63"/>
      <c r="LE140" s="63"/>
      <c r="LF140" s="63"/>
      <c r="LG140" s="63"/>
      <c r="LI140" s="63"/>
      <c r="LJ140" s="63"/>
      <c r="LK140" s="63"/>
      <c r="LL140" s="63"/>
      <c r="LM140" s="63"/>
      <c r="LN140" s="63"/>
      <c r="LO140" s="63"/>
      <c r="LP140" s="63"/>
      <c r="LQ140" s="63"/>
      <c r="LR140" s="63"/>
      <c r="LS140" s="63"/>
      <c r="LT140" s="63"/>
      <c r="LU140" s="63"/>
      <c r="LV140" s="63"/>
      <c r="LW140" s="63"/>
      <c r="LX140" s="63"/>
      <c r="LY140" s="63"/>
      <c r="LZ140" s="63"/>
      <c r="MA140" s="63"/>
      <c r="MB140" s="63"/>
      <c r="MC140" s="63"/>
      <c r="MK140" s="63"/>
      <c r="ML140" s="63"/>
      <c r="MM140" s="63"/>
      <c r="MN140" s="63"/>
      <c r="MO140" s="63"/>
      <c r="MP140" s="63"/>
      <c r="MS140" s="63"/>
      <c r="MT140" s="63"/>
      <c r="MU140" s="63"/>
      <c r="MV140" s="66"/>
      <c r="MW140" s="63"/>
    </row>
    <row r="141" spans="1:365" customFormat="1" x14ac:dyDescent="0.45">
      <c r="A141" t="s">
        <v>196</v>
      </c>
      <c r="B141" s="13"/>
      <c r="C141">
        <v>1</v>
      </c>
      <c r="D141">
        <f t="shared" ref="D141:BO141" si="5">C141+1</f>
        <v>2</v>
      </c>
      <c r="E141" s="63">
        <f t="shared" si="5"/>
        <v>3</v>
      </c>
      <c r="F141" s="63">
        <f t="shared" si="5"/>
        <v>4</v>
      </c>
      <c r="G141" s="63">
        <f t="shared" si="5"/>
        <v>5</v>
      </c>
      <c r="H141" s="63">
        <f t="shared" si="5"/>
        <v>6</v>
      </c>
      <c r="I141" s="63">
        <f t="shared" si="5"/>
        <v>7</v>
      </c>
      <c r="J141" s="63">
        <f t="shared" si="5"/>
        <v>8</v>
      </c>
      <c r="K141" s="63">
        <f t="shared" si="5"/>
        <v>9</v>
      </c>
      <c r="L141" s="63">
        <f t="shared" si="5"/>
        <v>10</v>
      </c>
      <c r="M141" s="63">
        <f t="shared" si="5"/>
        <v>11</v>
      </c>
      <c r="N141" s="63">
        <f t="shared" si="5"/>
        <v>12</v>
      </c>
      <c r="O141" s="63">
        <f t="shared" si="5"/>
        <v>13</v>
      </c>
      <c r="P141" s="63">
        <f t="shared" si="5"/>
        <v>14</v>
      </c>
      <c r="Q141" s="63">
        <f t="shared" si="5"/>
        <v>15</v>
      </c>
      <c r="R141" s="63">
        <f t="shared" si="5"/>
        <v>16</v>
      </c>
      <c r="S141" s="63">
        <f t="shared" si="5"/>
        <v>17</v>
      </c>
      <c r="T141" s="63">
        <f t="shared" si="5"/>
        <v>18</v>
      </c>
      <c r="U141" s="63">
        <f t="shared" si="5"/>
        <v>19</v>
      </c>
      <c r="V141" s="63">
        <f t="shared" si="5"/>
        <v>20</v>
      </c>
      <c r="W141" s="63">
        <f t="shared" si="5"/>
        <v>21</v>
      </c>
      <c r="X141" s="63">
        <f t="shared" si="5"/>
        <v>22</v>
      </c>
      <c r="Y141" s="63">
        <f t="shared" si="5"/>
        <v>23</v>
      </c>
      <c r="Z141" s="63">
        <f t="shared" si="5"/>
        <v>24</v>
      </c>
      <c r="AA141" s="63">
        <f t="shared" si="5"/>
        <v>25</v>
      </c>
      <c r="AB141" s="63">
        <f t="shared" si="5"/>
        <v>26</v>
      </c>
      <c r="AC141" s="63">
        <f t="shared" si="5"/>
        <v>27</v>
      </c>
      <c r="AD141" s="63">
        <f t="shared" si="5"/>
        <v>28</v>
      </c>
      <c r="AE141" s="63">
        <f t="shared" si="5"/>
        <v>29</v>
      </c>
      <c r="AF141" s="63">
        <f t="shared" si="5"/>
        <v>30</v>
      </c>
      <c r="AG141" s="63">
        <f t="shared" si="5"/>
        <v>31</v>
      </c>
      <c r="AH141" s="63">
        <f t="shared" si="5"/>
        <v>32</v>
      </c>
      <c r="AI141" s="63">
        <f t="shared" si="5"/>
        <v>33</v>
      </c>
      <c r="AJ141" s="63">
        <f t="shared" si="5"/>
        <v>34</v>
      </c>
      <c r="AK141" s="63">
        <f t="shared" si="5"/>
        <v>35</v>
      </c>
      <c r="AL141" s="63">
        <f t="shared" si="5"/>
        <v>36</v>
      </c>
      <c r="AM141" s="63">
        <f t="shared" si="5"/>
        <v>37</v>
      </c>
      <c r="AN141" s="63">
        <f t="shared" si="5"/>
        <v>38</v>
      </c>
      <c r="AO141" s="63">
        <f t="shared" si="5"/>
        <v>39</v>
      </c>
      <c r="AP141" s="63">
        <f t="shared" si="5"/>
        <v>40</v>
      </c>
      <c r="AQ141" s="63">
        <f t="shared" si="5"/>
        <v>41</v>
      </c>
      <c r="AR141" s="63">
        <f t="shared" si="5"/>
        <v>42</v>
      </c>
      <c r="AS141" s="63">
        <f t="shared" si="5"/>
        <v>43</v>
      </c>
      <c r="AT141" s="63">
        <f t="shared" si="5"/>
        <v>44</v>
      </c>
      <c r="AU141" s="63">
        <f t="shared" si="5"/>
        <v>45</v>
      </c>
      <c r="AV141" s="63">
        <f t="shared" si="5"/>
        <v>46</v>
      </c>
      <c r="AW141" s="63">
        <f t="shared" si="5"/>
        <v>47</v>
      </c>
      <c r="AX141" s="63">
        <f t="shared" si="5"/>
        <v>48</v>
      </c>
      <c r="AY141" s="63">
        <f t="shared" si="5"/>
        <v>49</v>
      </c>
      <c r="AZ141" s="63">
        <f t="shared" si="5"/>
        <v>50</v>
      </c>
      <c r="BA141" s="63">
        <f t="shared" si="5"/>
        <v>51</v>
      </c>
      <c r="BB141" s="63">
        <f t="shared" si="5"/>
        <v>52</v>
      </c>
      <c r="BC141" s="63">
        <f t="shared" si="5"/>
        <v>53</v>
      </c>
      <c r="BD141" s="63">
        <f t="shared" si="5"/>
        <v>54</v>
      </c>
      <c r="BE141" s="63">
        <f t="shared" si="5"/>
        <v>55</v>
      </c>
      <c r="BF141" s="63">
        <f t="shared" si="5"/>
        <v>56</v>
      </c>
      <c r="BG141" s="63">
        <f t="shared" si="5"/>
        <v>57</v>
      </c>
      <c r="BH141" s="63">
        <f t="shared" si="5"/>
        <v>58</v>
      </c>
      <c r="BI141" s="63">
        <f t="shared" si="5"/>
        <v>59</v>
      </c>
      <c r="BJ141" s="63">
        <f t="shared" si="5"/>
        <v>60</v>
      </c>
      <c r="BK141" s="63">
        <f t="shared" si="5"/>
        <v>61</v>
      </c>
      <c r="BL141" s="63">
        <f t="shared" si="5"/>
        <v>62</v>
      </c>
      <c r="BM141" s="63">
        <f t="shared" si="5"/>
        <v>63</v>
      </c>
      <c r="BN141" s="63">
        <f t="shared" si="5"/>
        <v>64</v>
      </c>
      <c r="BO141" s="63">
        <f t="shared" si="5"/>
        <v>65</v>
      </c>
      <c r="BP141" s="63">
        <f t="shared" ref="BP141:EA141" si="6">BO141+1</f>
        <v>66</v>
      </c>
      <c r="BQ141" s="63">
        <f t="shared" si="6"/>
        <v>67</v>
      </c>
      <c r="BR141" s="63">
        <f t="shared" si="6"/>
        <v>68</v>
      </c>
      <c r="BS141" s="63">
        <f t="shared" si="6"/>
        <v>69</v>
      </c>
      <c r="BT141" s="63">
        <f t="shared" si="6"/>
        <v>70</v>
      </c>
      <c r="BU141" s="63">
        <f t="shared" si="6"/>
        <v>71</v>
      </c>
      <c r="BV141" s="63">
        <f t="shared" si="6"/>
        <v>72</v>
      </c>
      <c r="BW141" s="63">
        <f t="shared" si="6"/>
        <v>73</v>
      </c>
      <c r="BX141" s="63">
        <f t="shared" si="6"/>
        <v>74</v>
      </c>
      <c r="BY141" s="63">
        <f t="shared" si="6"/>
        <v>75</v>
      </c>
      <c r="BZ141" s="63">
        <f t="shared" si="6"/>
        <v>76</v>
      </c>
      <c r="CA141" s="63">
        <f t="shared" si="6"/>
        <v>77</v>
      </c>
      <c r="CB141" s="63">
        <f t="shared" si="6"/>
        <v>78</v>
      </c>
      <c r="CC141" s="63">
        <f t="shared" si="6"/>
        <v>79</v>
      </c>
      <c r="CD141" s="63">
        <f t="shared" si="6"/>
        <v>80</v>
      </c>
      <c r="CE141" s="63">
        <f t="shared" si="6"/>
        <v>81</v>
      </c>
      <c r="CF141" s="63">
        <f t="shared" si="6"/>
        <v>82</v>
      </c>
      <c r="CG141" s="63">
        <f t="shared" si="6"/>
        <v>83</v>
      </c>
      <c r="CH141" s="63">
        <f t="shared" si="6"/>
        <v>84</v>
      </c>
      <c r="CI141" s="63">
        <f t="shared" si="6"/>
        <v>85</v>
      </c>
      <c r="CJ141" s="63">
        <f t="shared" si="6"/>
        <v>86</v>
      </c>
      <c r="CK141" s="63">
        <f t="shared" si="6"/>
        <v>87</v>
      </c>
      <c r="CL141" s="63">
        <f t="shared" si="6"/>
        <v>88</v>
      </c>
      <c r="CM141" s="63">
        <f t="shared" si="6"/>
        <v>89</v>
      </c>
      <c r="CN141" s="63">
        <f t="shared" si="6"/>
        <v>90</v>
      </c>
      <c r="CO141" s="63">
        <f t="shared" si="6"/>
        <v>91</v>
      </c>
      <c r="CP141" s="63">
        <f t="shared" si="6"/>
        <v>92</v>
      </c>
      <c r="CQ141" s="63">
        <f t="shared" si="6"/>
        <v>93</v>
      </c>
      <c r="CR141" s="63">
        <f t="shared" si="6"/>
        <v>94</v>
      </c>
      <c r="CS141" s="63">
        <f t="shared" si="6"/>
        <v>95</v>
      </c>
      <c r="CT141" s="63">
        <f t="shared" si="6"/>
        <v>96</v>
      </c>
      <c r="CU141" s="63">
        <f t="shared" si="6"/>
        <v>97</v>
      </c>
      <c r="CV141" s="63">
        <f t="shared" si="6"/>
        <v>98</v>
      </c>
      <c r="CW141" s="63">
        <f t="shared" si="6"/>
        <v>99</v>
      </c>
      <c r="CX141" s="63">
        <f t="shared" si="6"/>
        <v>100</v>
      </c>
      <c r="CY141" s="63">
        <f t="shared" si="6"/>
        <v>101</v>
      </c>
      <c r="CZ141" s="63">
        <f t="shared" si="6"/>
        <v>102</v>
      </c>
      <c r="DA141" s="63">
        <f t="shared" si="6"/>
        <v>103</v>
      </c>
      <c r="DB141" s="63">
        <f t="shared" si="6"/>
        <v>104</v>
      </c>
      <c r="DC141" s="63">
        <f t="shared" si="6"/>
        <v>105</v>
      </c>
      <c r="DD141" s="63">
        <f t="shared" si="6"/>
        <v>106</v>
      </c>
      <c r="DE141" s="63">
        <f t="shared" si="6"/>
        <v>107</v>
      </c>
      <c r="DF141" s="63">
        <f t="shared" si="6"/>
        <v>108</v>
      </c>
      <c r="DG141" s="63">
        <f t="shared" si="6"/>
        <v>109</v>
      </c>
      <c r="DH141" s="63">
        <f t="shared" si="6"/>
        <v>110</v>
      </c>
      <c r="DI141" s="63">
        <f t="shared" si="6"/>
        <v>111</v>
      </c>
      <c r="DJ141" s="63">
        <f t="shared" si="6"/>
        <v>112</v>
      </c>
      <c r="DK141" s="63">
        <f t="shared" si="6"/>
        <v>113</v>
      </c>
      <c r="DL141" s="63">
        <f t="shared" si="6"/>
        <v>114</v>
      </c>
      <c r="DM141" s="63">
        <f t="shared" si="6"/>
        <v>115</v>
      </c>
      <c r="DN141" s="63">
        <f t="shared" si="6"/>
        <v>116</v>
      </c>
      <c r="DO141" s="63">
        <f t="shared" si="6"/>
        <v>117</v>
      </c>
      <c r="DP141" s="63">
        <f t="shared" si="6"/>
        <v>118</v>
      </c>
      <c r="DQ141" s="63">
        <f t="shared" si="6"/>
        <v>119</v>
      </c>
      <c r="DR141" s="63">
        <f t="shared" si="6"/>
        <v>120</v>
      </c>
      <c r="DS141" s="63">
        <f t="shared" si="6"/>
        <v>121</v>
      </c>
      <c r="DT141" s="63">
        <f t="shared" si="6"/>
        <v>122</v>
      </c>
      <c r="DU141" s="63">
        <f t="shared" si="6"/>
        <v>123</v>
      </c>
      <c r="DV141" s="63">
        <f t="shared" si="6"/>
        <v>124</v>
      </c>
      <c r="DW141" s="63">
        <f t="shared" si="6"/>
        <v>125</v>
      </c>
      <c r="DX141" s="63">
        <f t="shared" si="6"/>
        <v>126</v>
      </c>
      <c r="DY141" s="63">
        <f t="shared" si="6"/>
        <v>127</v>
      </c>
      <c r="DZ141" s="63">
        <f t="shared" si="6"/>
        <v>128</v>
      </c>
      <c r="EA141" s="63">
        <f t="shared" si="6"/>
        <v>129</v>
      </c>
      <c r="EB141" s="63">
        <f t="shared" ref="EB141:GM141" si="7">EA141+1</f>
        <v>130</v>
      </c>
      <c r="EC141" s="63">
        <f t="shared" si="7"/>
        <v>131</v>
      </c>
      <c r="ED141" s="63">
        <f t="shared" si="7"/>
        <v>132</v>
      </c>
      <c r="EE141" s="63">
        <f t="shared" si="7"/>
        <v>133</v>
      </c>
      <c r="EF141" s="63">
        <f t="shared" si="7"/>
        <v>134</v>
      </c>
      <c r="EG141" s="63">
        <f t="shared" si="7"/>
        <v>135</v>
      </c>
      <c r="EH141" s="63">
        <f t="shared" si="7"/>
        <v>136</v>
      </c>
      <c r="EI141" s="63">
        <f t="shared" si="7"/>
        <v>137</v>
      </c>
      <c r="EJ141" s="63">
        <f t="shared" si="7"/>
        <v>138</v>
      </c>
      <c r="EK141" s="63">
        <f t="shared" si="7"/>
        <v>139</v>
      </c>
      <c r="EL141" s="63">
        <f t="shared" si="7"/>
        <v>140</v>
      </c>
      <c r="EM141" s="63">
        <f t="shared" si="7"/>
        <v>141</v>
      </c>
      <c r="EN141" s="63">
        <f t="shared" si="7"/>
        <v>142</v>
      </c>
      <c r="EO141" s="63">
        <f t="shared" si="7"/>
        <v>143</v>
      </c>
      <c r="EP141" s="63">
        <f t="shared" si="7"/>
        <v>144</v>
      </c>
      <c r="EQ141" s="63">
        <f t="shared" si="7"/>
        <v>145</v>
      </c>
      <c r="ER141" s="63">
        <f t="shared" si="7"/>
        <v>146</v>
      </c>
      <c r="ES141" s="63">
        <f t="shared" si="7"/>
        <v>147</v>
      </c>
      <c r="ET141" s="63">
        <f t="shared" si="7"/>
        <v>148</v>
      </c>
      <c r="EU141" s="63">
        <f t="shared" si="7"/>
        <v>149</v>
      </c>
      <c r="EV141" s="63">
        <f t="shared" si="7"/>
        <v>150</v>
      </c>
      <c r="EW141" s="63">
        <f t="shared" si="7"/>
        <v>151</v>
      </c>
      <c r="EX141" s="63">
        <f t="shared" si="7"/>
        <v>152</v>
      </c>
      <c r="EY141" s="63">
        <f t="shared" si="7"/>
        <v>153</v>
      </c>
      <c r="EZ141" s="63">
        <f t="shared" si="7"/>
        <v>154</v>
      </c>
      <c r="FA141" s="63">
        <f t="shared" si="7"/>
        <v>155</v>
      </c>
      <c r="FB141" s="63">
        <f t="shared" si="7"/>
        <v>156</v>
      </c>
      <c r="FC141" s="63">
        <f t="shared" si="7"/>
        <v>157</v>
      </c>
      <c r="FD141" s="63">
        <f t="shared" si="7"/>
        <v>158</v>
      </c>
      <c r="FE141" s="63">
        <f t="shared" si="7"/>
        <v>159</v>
      </c>
      <c r="FF141" s="63">
        <f t="shared" si="7"/>
        <v>160</v>
      </c>
      <c r="FG141" s="63">
        <f t="shared" si="7"/>
        <v>161</v>
      </c>
      <c r="FH141" s="63">
        <f t="shared" si="7"/>
        <v>162</v>
      </c>
      <c r="FI141" s="63">
        <f t="shared" si="7"/>
        <v>163</v>
      </c>
      <c r="FJ141" s="63">
        <f t="shared" si="7"/>
        <v>164</v>
      </c>
      <c r="FK141" s="63">
        <f t="shared" si="7"/>
        <v>165</v>
      </c>
      <c r="FL141" s="63">
        <f t="shared" si="7"/>
        <v>166</v>
      </c>
      <c r="FM141" s="63">
        <f t="shared" si="7"/>
        <v>167</v>
      </c>
      <c r="FN141" s="63">
        <f t="shared" si="7"/>
        <v>168</v>
      </c>
      <c r="FO141" s="63">
        <f t="shared" si="7"/>
        <v>169</v>
      </c>
      <c r="FP141" s="63">
        <f t="shared" si="7"/>
        <v>170</v>
      </c>
      <c r="FQ141" s="63">
        <f t="shared" si="7"/>
        <v>171</v>
      </c>
      <c r="FR141" s="63">
        <f t="shared" si="7"/>
        <v>172</v>
      </c>
      <c r="FS141" s="63">
        <f t="shared" si="7"/>
        <v>173</v>
      </c>
      <c r="FT141" s="63">
        <f t="shared" si="7"/>
        <v>174</v>
      </c>
      <c r="FU141" s="63">
        <f t="shared" si="7"/>
        <v>175</v>
      </c>
      <c r="FV141" s="63">
        <f t="shared" si="7"/>
        <v>176</v>
      </c>
      <c r="FW141" s="63">
        <f t="shared" si="7"/>
        <v>177</v>
      </c>
      <c r="FX141" s="63">
        <f t="shared" si="7"/>
        <v>178</v>
      </c>
      <c r="FY141" s="63">
        <f t="shared" si="7"/>
        <v>179</v>
      </c>
      <c r="FZ141" s="63">
        <f t="shared" si="7"/>
        <v>180</v>
      </c>
      <c r="GA141" s="63">
        <f t="shared" si="7"/>
        <v>181</v>
      </c>
      <c r="GB141" s="63">
        <f t="shared" si="7"/>
        <v>182</v>
      </c>
      <c r="GC141" s="63">
        <f t="shared" si="7"/>
        <v>183</v>
      </c>
      <c r="GD141" s="63">
        <f t="shared" si="7"/>
        <v>184</v>
      </c>
      <c r="GE141" s="63">
        <f t="shared" si="7"/>
        <v>185</v>
      </c>
      <c r="GF141" s="63">
        <f t="shared" si="7"/>
        <v>186</v>
      </c>
      <c r="GG141" s="63">
        <f t="shared" si="7"/>
        <v>187</v>
      </c>
      <c r="GH141" s="63">
        <f t="shared" si="7"/>
        <v>188</v>
      </c>
      <c r="GI141" s="63">
        <f t="shared" si="7"/>
        <v>189</v>
      </c>
      <c r="GJ141" s="63">
        <f t="shared" si="7"/>
        <v>190</v>
      </c>
      <c r="GK141" s="63">
        <f t="shared" si="7"/>
        <v>191</v>
      </c>
      <c r="GL141" s="63">
        <f t="shared" si="7"/>
        <v>192</v>
      </c>
      <c r="GM141" s="63">
        <f t="shared" si="7"/>
        <v>193</v>
      </c>
      <c r="GN141" s="63">
        <f t="shared" ref="GN141:IY141" si="8">GM141+1</f>
        <v>194</v>
      </c>
      <c r="GO141" s="63">
        <f t="shared" si="8"/>
        <v>195</v>
      </c>
      <c r="GP141" s="63">
        <f t="shared" si="8"/>
        <v>196</v>
      </c>
      <c r="GQ141" s="63">
        <f t="shared" si="8"/>
        <v>197</v>
      </c>
      <c r="GR141" s="63">
        <f t="shared" si="8"/>
        <v>198</v>
      </c>
      <c r="GS141" s="63">
        <f t="shared" si="8"/>
        <v>199</v>
      </c>
      <c r="GT141" s="63">
        <f t="shared" si="8"/>
        <v>200</v>
      </c>
      <c r="GU141" s="63">
        <f t="shared" si="8"/>
        <v>201</v>
      </c>
      <c r="GV141" s="63">
        <f t="shared" si="8"/>
        <v>202</v>
      </c>
      <c r="GW141" s="63">
        <f t="shared" si="8"/>
        <v>203</v>
      </c>
      <c r="GX141" s="63">
        <f t="shared" si="8"/>
        <v>204</v>
      </c>
      <c r="GY141" s="63">
        <f t="shared" si="8"/>
        <v>205</v>
      </c>
      <c r="GZ141" s="63">
        <f t="shared" si="8"/>
        <v>206</v>
      </c>
      <c r="HA141" s="63">
        <f t="shared" si="8"/>
        <v>207</v>
      </c>
      <c r="HB141" s="63">
        <f t="shared" si="8"/>
        <v>208</v>
      </c>
      <c r="HC141" s="63">
        <f t="shared" si="8"/>
        <v>209</v>
      </c>
      <c r="HD141" s="63">
        <f t="shared" si="8"/>
        <v>210</v>
      </c>
      <c r="HE141" s="63">
        <f t="shared" si="8"/>
        <v>211</v>
      </c>
      <c r="HF141" s="63">
        <f t="shared" si="8"/>
        <v>212</v>
      </c>
      <c r="HG141" s="63">
        <f t="shared" si="8"/>
        <v>213</v>
      </c>
      <c r="HH141" s="63">
        <f t="shared" si="8"/>
        <v>214</v>
      </c>
      <c r="HI141" s="63">
        <f t="shared" si="8"/>
        <v>215</v>
      </c>
      <c r="HJ141" s="63">
        <f t="shared" si="8"/>
        <v>216</v>
      </c>
      <c r="HK141" s="63">
        <f t="shared" si="8"/>
        <v>217</v>
      </c>
      <c r="HL141" s="63">
        <f t="shared" si="8"/>
        <v>218</v>
      </c>
      <c r="HM141" s="63">
        <f t="shared" si="8"/>
        <v>219</v>
      </c>
      <c r="HN141" s="63">
        <f t="shared" si="8"/>
        <v>220</v>
      </c>
      <c r="HO141" s="63">
        <f t="shared" si="8"/>
        <v>221</v>
      </c>
      <c r="HP141" s="63">
        <f t="shared" si="8"/>
        <v>222</v>
      </c>
      <c r="HQ141" s="63">
        <f t="shared" si="8"/>
        <v>223</v>
      </c>
      <c r="HR141" s="63">
        <f t="shared" si="8"/>
        <v>224</v>
      </c>
      <c r="HS141" s="63">
        <f t="shared" si="8"/>
        <v>225</v>
      </c>
      <c r="HT141" s="63">
        <f t="shared" si="8"/>
        <v>226</v>
      </c>
      <c r="HU141" s="63">
        <f t="shared" si="8"/>
        <v>227</v>
      </c>
      <c r="HV141" s="63">
        <f t="shared" si="8"/>
        <v>228</v>
      </c>
      <c r="HW141" s="63">
        <f t="shared" si="8"/>
        <v>229</v>
      </c>
      <c r="HX141" s="63">
        <f t="shared" si="8"/>
        <v>230</v>
      </c>
      <c r="HY141" s="63">
        <f t="shared" si="8"/>
        <v>231</v>
      </c>
      <c r="HZ141" s="63">
        <f t="shared" si="8"/>
        <v>232</v>
      </c>
      <c r="IA141" s="63">
        <f t="shared" si="8"/>
        <v>233</v>
      </c>
      <c r="IB141" s="63">
        <f t="shared" si="8"/>
        <v>234</v>
      </c>
      <c r="IC141" s="63">
        <f t="shared" si="8"/>
        <v>235</v>
      </c>
      <c r="ID141" s="63">
        <f t="shared" si="8"/>
        <v>236</v>
      </c>
      <c r="IE141" s="63">
        <f t="shared" si="8"/>
        <v>237</v>
      </c>
      <c r="IF141" s="63">
        <f t="shared" si="8"/>
        <v>238</v>
      </c>
      <c r="IG141" s="63">
        <f t="shared" si="8"/>
        <v>239</v>
      </c>
      <c r="IH141" s="63">
        <f t="shared" si="8"/>
        <v>240</v>
      </c>
      <c r="II141" s="63">
        <f t="shared" si="8"/>
        <v>241</v>
      </c>
      <c r="IJ141" s="63">
        <f t="shared" si="8"/>
        <v>242</v>
      </c>
      <c r="IK141" s="63">
        <f t="shared" si="8"/>
        <v>243</v>
      </c>
      <c r="IL141" s="63">
        <f t="shared" si="8"/>
        <v>244</v>
      </c>
      <c r="IM141" s="63">
        <f t="shared" si="8"/>
        <v>245</v>
      </c>
      <c r="IN141" s="63">
        <f t="shared" si="8"/>
        <v>246</v>
      </c>
      <c r="IO141" s="63">
        <f t="shared" si="8"/>
        <v>247</v>
      </c>
      <c r="IP141" s="63">
        <f t="shared" si="8"/>
        <v>248</v>
      </c>
      <c r="IQ141" s="63">
        <f t="shared" si="8"/>
        <v>249</v>
      </c>
      <c r="IR141" s="63">
        <f t="shared" si="8"/>
        <v>250</v>
      </c>
      <c r="IS141" s="63">
        <f t="shared" si="8"/>
        <v>251</v>
      </c>
      <c r="IT141" s="63">
        <f t="shared" si="8"/>
        <v>252</v>
      </c>
      <c r="IU141" s="63">
        <f t="shared" si="8"/>
        <v>253</v>
      </c>
      <c r="IV141" s="63">
        <f t="shared" si="8"/>
        <v>254</v>
      </c>
      <c r="IW141" s="63">
        <f t="shared" si="8"/>
        <v>255</v>
      </c>
      <c r="IX141" s="63">
        <f t="shared" si="8"/>
        <v>256</v>
      </c>
      <c r="IY141" s="63">
        <f t="shared" si="8"/>
        <v>257</v>
      </c>
      <c r="IZ141" s="63">
        <f t="shared" ref="IZ141:LK141" si="9">IY141+1</f>
        <v>258</v>
      </c>
      <c r="JA141" s="63">
        <f t="shared" si="9"/>
        <v>259</v>
      </c>
      <c r="JB141" s="63">
        <f t="shared" si="9"/>
        <v>260</v>
      </c>
      <c r="JC141" s="63">
        <f t="shared" si="9"/>
        <v>261</v>
      </c>
      <c r="JD141" s="63">
        <f t="shared" si="9"/>
        <v>262</v>
      </c>
      <c r="JE141" s="63">
        <f t="shared" si="9"/>
        <v>263</v>
      </c>
      <c r="JF141" s="63">
        <f t="shared" si="9"/>
        <v>264</v>
      </c>
      <c r="JG141" s="63">
        <f t="shared" si="9"/>
        <v>265</v>
      </c>
      <c r="JH141" s="63">
        <f t="shared" si="9"/>
        <v>266</v>
      </c>
      <c r="JI141" s="63">
        <f t="shared" si="9"/>
        <v>267</v>
      </c>
      <c r="JJ141" s="63">
        <f t="shared" si="9"/>
        <v>268</v>
      </c>
      <c r="JK141" s="63">
        <f t="shared" si="9"/>
        <v>269</v>
      </c>
      <c r="JL141" s="63">
        <f t="shared" si="9"/>
        <v>270</v>
      </c>
      <c r="JM141" s="63">
        <f t="shared" si="9"/>
        <v>271</v>
      </c>
      <c r="JN141" s="63">
        <f t="shared" si="9"/>
        <v>272</v>
      </c>
      <c r="JO141" s="63">
        <f t="shared" si="9"/>
        <v>273</v>
      </c>
      <c r="JP141" s="63">
        <f t="shared" si="9"/>
        <v>274</v>
      </c>
      <c r="JQ141" s="63">
        <f t="shared" si="9"/>
        <v>275</v>
      </c>
      <c r="JR141" s="63">
        <f t="shared" si="9"/>
        <v>276</v>
      </c>
      <c r="JS141" s="63">
        <f t="shared" si="9"/>
        <v>277</v>
      </c>
      <c r="JT141" s="63">
        <f t="shared" si="9"/>
        <v>278</v>
      </c>
      <c r="JU141" s="63">
        <f t="shared" si="9"/>
        <v>279</v>
      </c>
      <c r="JV141" s="63">
        <f t="shared" si="9"/>
        <v>280</v>
      </c>
      <c r="JW141" s="63">
        <f t="shared" si="9"/>
        <v>281</v>
      </c>
      <c r="JX141" s="63">
        <f t="shared" si="9"/>
        <v>282</v>
      </c>
      <c r="JY141" s="63">
        <f t="shared" si="9"/>
        <v>283</v>
      </c>
      <c r="JZ141" s="63">
        <f t="shared" si="9"/>
        <v>284</v>
      </c>
      <c r="KA141" s="63">
        <f t="shared" si="9"/>
        <v>285</v>
      </c>
      <c r="KB141" s="63">
        <f t="shared" si="9"/>
        <v>286</v>
      </c>
      <c r="KC141" s="63">
        <f t="shared" si="9"/>
        <v>287</v>
      </c>
      <c r="KD141" s="63">
        <f t="shared" si="9"/>
        <v>288</v>
      </c>
      <c r="KE141" s="63">
        <f t="shared" si="9"/>
        <v>289</v>
      </c>
      <c r="KF141" s="63">
        <f t="shared" si="9"/>
        <v>290</v>
      </c>
      <c r="KG141" s="63">
        <f t="shared" si="9"/>
        <v>291</v>
      </c>
      <c r="KH141" s="63">
        <f t="shared" si="9"/>
        <v>292</v>
      </c>
      <c r="KI141" s="63">
        <f t="shared" si="9"/>
        <v>293</v>
      </c>
      <c r="KJ141" s="63">
        <f t="shared" si="9"/>
        <v>294</v>
      </c>
      <c r="KK141" s="63">
        <f t="shared" si="9"/>
        <v>295</v>
      </c>
      <c r="KL141" s="63">
        <f t="shared" si="9"/>
        <v>296</v>
      </c>
      <c r="KM141" s="63">
        <f t="shared" si="9"/>
        <v>297</v>
      </c>
      <c r="KN141" s="63">
        <f t="shared" si="9"/>
        <v>298</v>
      </c>
      <c r="KO141" s="63">
        <f t="shared" si="9"/>
        <v>299</v>
      </c>
      <c r="KP141" s="63">
        <f t="shared" si="9"/>
        <v>300</v>
      </c>
      <c r="KQ141" s="63">
        <f t="shared" si="9"/>
        <v>301</v>
      </c>
      <c r="KR141" s="63">
        <f t="shared" si="9"/>
        <v>302</v>
      </c>
      <c r="KS141" s="63">
        <f t="shared" si="9"/>
        <v>303</v>
      </c>
      <c r="KT141" s="63">
        <f t="shared" si="9"/>
        <v>304</v>
      </c>
      <c r="KU141" s="63">
        <f t="shared" si="9"/>
        <v>305</v>
      </c>
      <c r="KV141" s="63">
        <f t="shared" si="9"/>
        <v>306</v>
      </c>
      <c r="KW141" s="63">
        <f t="shared" si="9"/>
        <v>307</v>
      </c>
      <c r="KX141" s="63">
        <f t="shared" si="9"/>
        <v>308</v>
      </c>
      <c r="KY141" s="63">
        <f t="shared" si="9"/>
        <v>309</v>
      </c>
      <c r="KZ141" s="63">
        <f t="shared" si="9"/>
        <v>310</v>
      </c>
      <c r="LA141" s="63">
        <f t="shared" si="9"/>
        <v>311</v>
      </c>
      <c r="LB141" s="63">
        <f t="shared" si="9"/>
        <v>312</v>
      </c>
      <c r="LC141" s="63">
        <f t="shared" si="9"/>
        <v>313</v>
      </c>
      <c r="LD141" s="63">
        <f t="shared" si="9"/>
        <v>314</v>
      </c>
      <c r="LE141" s="63">
        <f t="shared" si="9"/>
        <v>315</v>
      </c>
      <c r="LF141" s="63">
        <f t="shared" si="9"/>
        <v>316</v>
      </c>
      <c r="LG141" s="63">
        <f t="shared" si="9"/>
        <v>317</v>
      </c>
      <c r="LH141" s="63">
        <f t="shared" si="9"/>
        <v>318</v>
      </c>
      <c r="LI141" s="63">
        <f t="shared" si="9"/>
        <v>319</v>
      </c>
      <c r="LJ141" s="63">
        <f t="shared" si="9"/>
        <v>320</v>
      </c>
      <c r="LK141" s="63">
        <f t="shared" si="9"/>
        <v>321</v>
      </c>
      <c r="LL141" s="63">
        <f t="shared" ref="LL141:MS141" si="10">LK141+1</f>
        <v>322</v>
      </c>
      <c r="LM141" s="63">
        <f t="shared" si="10"/>
        <v>323</v>
      </c>
      <c r="LN141" s="63">
        <f t="shared" si="10"/>
        <v>324</v>
      </c>
      <c r="LO141" s="63">
        <f t="shared" si="10"/>
        <v>325</v>
      </c>
      <c r="LP141" s="63">
        <f t="shared" si="10"/>
        <v>326</v>
      </c>
      <c r="LQ141" s="63">
        <f t="shared" si="10"/>
        <v>327</v>
      </c>
      <c r="LR141" s="63">
        <f t="shared" si="10"/>
        <v>328</v>
      </c>
      <c r="LS141" s="63">
        <f t="shared" si="10"/>
        <v>329</v>
      </c>
      <c r="LT141" s="63">
        <f t="shared" si="10"/>
        <v>330</v>
      </c>
      <c r="LU141" s="63">
        <f t="shared" si="10"/>
        <v>331</v>
      </c>
      <c r="LV141" s="63">
        <f t="shared" si="10"/>
        <v>332</v>
      </c>
      <c r="LW141" s="63">
        <f t="shared" si="10"/>
        <v>333</v>
      </c>
      <c r="LX141" s="63">
        <f t="shared" si="10"/>
        <v>334</v>
      </c>
      <c r="LY141" s="63">
        <f t="shared" si="10"/>
        <v>335</v>
      </c>
      <c r="LZ141" s="63">
        <f t="shared" si="10"/>
        <v>336</v>
      </c>
      <c r="MA141" s="63">
        <f t="shared" si="10"/>
        <v>337</v>
      </c>
      <c r="MB141" s="63">
        <f t="shared" si="10"/>
        <v>338</v>
      </c>
      <c r="MC141" s="63">
        <f t="shared" si="10"/>
        <v>339</v>
      </c>
      <c r="MD141" s="63">
        <f t="shared" si="10"/>
        <v>340</v>
      </c>
      <c r="ME141" s="63">
        <f t="shared" si="10"/>
        <v>341</v>
      </c>
      <c r="MF141" s="63">
        <f t="shared" si="10"/>
        <v>342</v>
      </c>
      <c r="MG141" s="63">
        <f t="shared" si="10"/>
        <v>343</v>
      </c>
      <c r="MH141" s="63">
        <f t="shared" si="10"/>
        <v>344</v>
      </c>
      <c r="MI141" s="63">
        <f t="shared" si="10"/>
        <v>345</v>
      </c>
      <c r="MJ141" s="63">
        <f t="shared" si="10"/>
        <v>346</v>
      </c>
      <c r="MK141" s="63">
        <f t="shared" si="10"/>
        <v>347</v>
      </c>
      <c r="ML141" s="63">
        <f t="shared" si="10"/>
        <v>348</v>
      </c>
      <c r="MM141" s="63">
        <f t="shared" si="10"/>
        <v>349</v>
      </c>
      <c r="MN141" s="63">
        <f t="shared" si="10"/>
        <v>350</v>
      </c>
      <c r="MO141" s="63">
        <f t="shared" si="10"/>
        <v>351</v>
      </c>
      <c r="MP141" s="63">
        <f t="shared" si="10"/>
        <v>352</v>
      </c>
      <c r="MQ141" s="63">
        <f t="shared" si="10"/>
        <v>353</v>
      </c>
      <c r="MR141" s="63">
        <f t="shared" si="10"/>
        <v>354</v>
      </c>
      <c r="MS141" s="63">
        <f t="shared" si="10"/>
        <v>355</v>
      </c>
      <c r="MT141" s="63">
        <f>MS141+1</f>
        <v>356</v>
      </c>
      <c r="MU141" s="63">
        <f>MT141+1</f>
        <v>357</v>
      </c>
      <c r="MV141" s="66"/>
      <c r="MW141" s="63"/>
    </row>
    <row r="142" spans="1:365" customFormat="1" ht="15" customHeight="1" x14ac:dyDescent="0.45">
      <c r="B142" s="63"/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J142" s="63"/>
      <c r="BF142" s="63"/>
      <c r="BG142" s="63"/>
      <c r="BH142" s="63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3"/>
      <c r="CE142" s="63"/>
      <c r="CF142" s="63"/>
      <c r="CG142" s="63"/>
      <c r="CH142" s="63"/>
      <c r="CI142" s="63"/>
      <c r="CJ142" s="63"/>
      <c r="CK142" s="63"/>
      <c r="CL142" s="63"/>
      <c r="CM142" s="63"/>
      <c r="CN142" s="63"/>
      <c r="CO142" s="63"/>
      <c r="CP142" s="63"/>
      <c r="CQ142" s="63"/>
      <c r="CR142" s="63"/>
      <c r="CS142" s="63"/>
      <c r="CT142" s="63"/>
      <c r="CU142" s="63"/>
      <c r="CV142" s="63"/>
      <c r="CW142" s="63"/>
      <c r="CX142" s="63"/>
      <c r="CY142" s="63"/>
      <c r="CZ142" s="63"/>
      <c r="DA142" s="63"/>
      <c r="DB142" s="63"/>
      <c r="DC142" s="63"/>
      <c r="DD142" s="63"/>
      <c r="DE142" s="63"/>
      <c r="DF142" s="63"/>
      <c r="DG142" s="63"/>
      <c r="DH142" s="63"/>
      <c r="DI142" s="63"/>
      <c r="DJ142" s="63"/>
      <c r="DK142" s="63"/>
      <c r="DL142" s="63"/>
      <c r="DM142" s="63"/>
      <c r="DN142" s="63"/>
      <c r="DO142" s="63"/>
      <c r="DP142" s="63"/>
      <c r="DQ142" s="63"/>
      <c r="DR142" s="63"/>
      <c r="DS142" s="63"/>
      <c r="DT142" s="63"/>
      <c r="DU142" s="63"/>
      <c r="DV142" s="63"/>
      <c r="DW142" s="63"/>
      <c r="DX142" s="63"/>
      <c r="DY142" s="63"/>
      <c r="DZ142" s="63"/>
      <c r="EA142" s="63"/>
      <c r="EB142" s="63"/>
      <c r="EC142" s="63"/>
      <c r="ED142" s="63"/>
      <c r="EE142" s="63"/>
      <c r="EF142" s="63"/>
      <c r="EG142" s="63"/>
      <c r="EH142" s="63"/>
      <c r="EI142" s="63"/>
      <c r="EJ142" s="63"/>
      <c r="EK142" s="63"/>
      <c r="EL142" s="63"/>
      <c r="EM142" s="63"/>
      <c r="EN142" s="63"/>
      <c r="EO142" s="63"/>
      <c r="EP142" s="63"/>
      <c r="EQ142" s="63"/>
      <c r="ER142" s="63"/>
      <c r="ES142" s="63"/>
      <c r="ET142" s="63"/>
      <c r="EU142" s="63"/>
      <c r="EV142" s="63"/>
      <c r="EW142" s="63"/>
      <c r="EX142" s="63"/>
      <c r="EY142" s="63"/>
      <c r="EZ142" s="63"/>
      <c r="FA142" s="63"/>
      <c r="FB142" s="63"/>
      <c r="FC142" s="63"/>
      <c r="FD142" s="63"/>
      <c r="FE142" s="63"/>
      <c r="FQ142" s="63"/>
      <c r="FX142" s="66"/>
      <c r="GB142" s="63"/>
      <c r="GD142" s="63"/>
      <c r="GE142" s="63"/>
      <c r="GF142" s="63"/>
      <c r="GH142" s="63"/>
      <c r="GI142" s="63"/>
      <c r="GJ142" s="63"/>
      <c r="GK142" s="63"/>
      <c r="GL142" s="63"/>
      <c r="GM142" s="63"/>
      <c r="GN142" s="63"/>
      <c r="GO142" s="63"/>
      <c r="GP142" s="63"/>
      <c r="GQ142" s="63"/>
      <c r="GR142" s="63"/>
      <c r="GS142" s="63"/>
      <c r="GT142" s="63"/>
      <c r="GU142" s="63"/>
      <c r="GV142" s="63"/>
      <c r="GW142" s="63"/>
      <c r="GX142" s="63"/>
      <c r="GY142" s="63"/>
      <c r="GZ142" s="63"/>
      <c r="HA142" s="63"/>
      <c r="HB142" s="63"/>
      <c r="HC142" s="63"/>
      <c r="HD142" s="63"/>
      <c r="HE142" s="63"/>
      <c r="HF142" s="63"/>
      <c r="HG142" s="63"/>
      <c r="HH142" s="63"/>
      <c r="HI142" s="63"/>
      <c r="HJ142" s="63"/>
      <c r="HK142" s="63"/>
      <c r="HL142" s="63"/>
      <c r="HM142" s="63"/>
      <c r="HN142" s="63"/>
      <c r="HO142" s="63"/>
      <c r="HP142" s="63"/>
      <c r="HQ142" s="63"/>
      <c r="HR142" s="63"/>
      <c r="HS142" s="63"/>
      <c r="HT142" s="63"/>
      <c r="HU142" s="63"/>
      <c r="HV142" s="63"/>
      <c r="HW142" s="63"/>
      <c r="IB142" s="63"/>
      <c r="IM142" s="63"/>
      <c r="JF142" s="63"/>
      <c r="JG142" s="63"/>
      <c r="JH142" s="63"/>
      <c r="JI142" s="63"/>
      <c r="JJ142" s="63"/>
      <c r="JK142" s="63"/>
      <c r="JL142" s="63"/>
      <c r="JM142" s="63"/>
      <c r="JN142" s="63"/>
      <c r="JO142" s="63"/>
      <c r="JP142" s="63"/>
      <c r="JQ142" s="63"/>
      <c r="JR142" s="63"/>
      <c r="JS142" s="63"/>
      <c r="JT142" s="63"/>
      <c r="JU142" s="63"/>
      <c r="JV142" s="63"/>
      <c r="JW142" s="63"/>
      <c r="JX142" s="63"/>
      <c r="JY142" s="63"/>
      <c r="JZ142" s="63"/>
      <c r="KA142" s="63"/>
      <c r="KB142" s="63"/>
      <c r="KC142" s="63"/>
      <c r="KD142" s="63"/>
      <c r="KE142" s="63"/>
      <c r="KF142" s="63"/>
      <c r="KG142" s="63"/>
      <c r="KH142" s="63"/>
      <c r="KI142" s="63"/>
      <c r="KJ142" s="63"/>
      <c r="KK142" s="63"/>
      <c r="KL142" s="63"/>
      <c r="KM142" s="63"/>
      <c r="KN142" s="63"/>
      <c r="KO142" s="63"/>
      <c r="KP142" s="63"/>
      <c r="KQ142" s="63"/>
      <c r="KR142" s="63"/>
      <c r="KS142" s="63"/>
      <c r="KT142" s="63"/>
      <c r="KU142" s="63"/>
      <c r="KX142" s="63"/>
      <c r="KY142" s="63"/>
      <c r="KZ142" s="63"/>
      <c r="LA142" s="63"/>
      <c r="LB142" s="63"/>
      <c r="LC142" s="63"/>
      <c r="LD142" s="63"/>
      <c r="LE142" s="63"/>
      <c r="LF142" s="63"/>
      <c r="LG142" s="63"/>
      <c r="LI142" s="63"/>
      <c r="LJ142" s="63"/>
      <c r="LK142" s="63"/>
      <c r="LL142" s="63"/>
      <c r="LM142" s="63"/>
      <c r="LN142" s="63"/>
      <c r="LO142" s="63"/>
      <c r="LP142" s="63"/>
      <c r="LQ142" s="63"/>
      <c r="LR142" s="63"/>
      <c r="LS142" s="63"/>
      <c r="LT142" s="63"/>
      <c r="LU142" s="63"/>
      <c r="LV142" s="63"/>
      <c r="LW142" s="63"/>
      <c r="LX142" s="63"/>
      <c r="LY142" s="63"/>
      <c r="LZ142" s="63"/>
      <c r="MA142" s="63"/>
      <c r="MB142" s="63"/>
      <c r="MC142" s="63"/>
      <c r="MK142" s="63"/>
      <c r="ML142" s="63"/>
      <c r="MM142" s="63"/>
      <c r="MN142" s="63"/>
      <c r="MO142" s="63"/>
      <c r="MP142" s="63"/>
      <c r="MS142" s="63"/>
      <c r="MT142" s="63"/>
      <c r="MU142" s="63"/>
      <c r="MV142" s="66"/>
      <c r="MW142" s="63"/>
    </row>
    <row r="143" spans="1:365" ht="15" customHeight="1" x14ac:dyDescent="0.45">
      <c r="A143" s="63"/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5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Y145" s="63">
        <f>Y75+Y65+Y37</f>
        <v>-0.56499999999999995</v>
      </c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-12.969736842105259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MT4:MT13"/>
    <mergeCell ref="MU4:MU13"/>
    <mergeCell ref="LS4:LS13"/>
    <mergeCell ref="LT4:LT13"/>
    <mergeCell ref="JI4:JI13"/>
    <mergeCell ref="JT4:JT13"/>
    <mergeCell ref="JX4:JX13"/>
    <mergeCell ref="KA4:KA13"/>
    <mergeCell ref="KD4:KD13"/>
    <mergeCell ref="KR4:KR13"/>
    <mergeCell ref="KS4:KS13"/>
    <mergeCell ref="KH4:KH13"/>
    <mergeCell ref="KI4:KI13"/>
    <mergeCell ref="KJ4:KJ13"/>
    <mergeCell ref="KK4:KK13"/>
    <mergeCell ref="KE4:KE13"/>
    <mergeCell ref="KL4:KL13"/>
    <mergeCell ref="KM4:KM13"/>
    <mergeCell ref="KN4:KN13"/>
    <mergeCell ref="KO4:KO13"/>
    <mergeCell ref="JW4:JW13"/>
    <mergeCell ref="KP4:KP13"/>
    <mergeCell ref="KQ4:KQ13"/>
    <mergeCell ref="MD4:MD13"/>
    <mergeCell ref="GR4:GR13"/>
    <mergeCell ref="JZ4:JZ13"/>
    <mergeCell ref="JY4:JY13"/>
    <mergeCell ref="JL4:JL13"/>
    <mergeCell ref="EV4:EV13"/>
    <mergeCell ref="EW4:EW13"/>
    <mergeCell ref="EX4:EX13"/>
    <mergeCell ref="EY4:EY13"/>
    <mergeCell ref="LJ4:LJ13"/>
    <mergeCell ref="IA4:IA13"/>
    <mergeCell ref="HX4:HX13"/>
    <mergeCell ref="IG4:IG13"/>
    <mergeCell ref="IH4:IH13"/>
    <mergeCell ref="IY4:IY13"/>
    <mergeCell ref="IB4:IB13"/>
    <mergeCell ref="IJ4:IJ13"/>
    <mergeCell ref="IK4:IK13"/>
    <mergeCell ref="IO4:IO13"/>
    <mergeCell ref="HZ4:HZ13"/>
    <mergeCell ref="JJ4:JJ13"/>
    <mergeCell ref="JR4:JR13"/>
    <mergeCell ref="JS4:JS13"/>
    <mergeCell ref="IC4:IC13"/>
    <mergeCell ref="IM4:IM13"/>
    <mergeCell ref="II4:II13"/>
    <mergeCell ref="IL4:IL13"/>
    <mergeCell ref="IN4:IN13"/>
    <mergeCell ref="HL4:HL13"/>
    <mergeCell ref="MO4:MO13"/>
    <mergeCell ref="MP4:MP13"/>
    <mergeCell ref="CO4:CO13"/>
    <mergeCell ref="CP4:CP13"/>
    <mergeCell ref="CQ4:CQ13"/>
    <mergeCell ref="CR4:CR13"/>
    <mergeCell ref="CS4:CS13"/>
    <mergeCell ref="CT4:CT13"/>
    <mergeCell ref="CU4:CU13"/>
    <mergeCell ref="DK4:DK13"/>
    <mergeCell ref="DI4:DI13"/>
    <mergeCell ref="DH4:DH13"/>
    <mergeCell ref="DG4:DG13"/>
    <mergeCell ref="DF4:DF13"/>
    <mergeCell ref="DE4:DE13"/>
    <mergeCell ref="CY4:CY13"/>
    <mergeCell ref="HR4:HR13"/>
    <mergeCell ref="HS4:HS13"/>
    <mergeCell ref="HT4:HT13"/>
    <mergeCell ref="HU4:HU13"/>
    <mergeCell ref="MC4:MC13"/>
    <mergeCell ref="MB4:MB13"/>
    <mergeCell ref="KZ4:KZ13"/>
    <mergeCell ref="LA4:LA13"/>
    <mergeCell ref="LB4:LB13"/>
    <mergeCell ref="LC4:LC13"/>
    <mergeCell ref="LD4:LD13"/>
    <mergeCell ref="LE4:LE13"/>
    <mergeCell ref="LF4:LF13"/>
    <mergeCell ref="LG4:LG13"/>
    <mergeCell ref="LW4:LW13"/>
    <mergeCell ref="LX4:LX13"/>
    <mergeCell ref="LY4:LY13"/>
    <mergeCell ref="LK4:LK13"/>
    <mergeCell ref="LL4:LL13"/>
    <mergeCell ref="LM4:LM13"/>
    <mergeCell ref="LN4:LN13"/>
    <mergeCell ref="LO4:LO13"/>
    <mergeCell ref="LU4:LU13"/>
    <mergeCell ref="LV4:LV13"/>
    <mergeCell ref="LP4:LP13"/>
    <mergeCell ref="LQ4:LQ13"/>
    <mergeCell ref="LR4:LR13"/>
    <mergeCell ref="FV1:FW1"/>
    <mergeCell ref="AV4:AV13"/>
    <mergeCell ref="FL4:FL13"/>
    <mergeCell ref="FM4:FM13"/>
    <mergeCell ref="FN4:FN13"/>
    <mergeCell ref="FK4:FK13"/>
    <mergeCell ref="FH4:FH13"/>
    <mergeCell ref="FI4:FI13"/>
    <mergeCell ref="BC4:BC13"/>
    <mergeCell ref="FD4:FD13"/>
    <mergeCell ref="FT4:FT13"/>
    <mergeCell ref="FU4:FU13"/>
    <mergeCell ref="FV4:FV13"/>
    <mergeCell ref="FW4:FW13"/>
    <mergeCell ref="FR4:FR13"/>
    <mergeCell ref="FS4:FS13"/>
    <mergeCell ref="EN4:EN13"/>
    <mergeCell ref="EC4:EC13"/>
    <mergeCell ref="DZ4:DZ13"/>
    <mergeCell ref="EK4:EK13"/>
    <mergeCell ref="CH4:CH13"/>
    <mergeCell ref="AK1:AV1"/>
    <mergeCell ref="DP4:DP13"/>
    <mergeCell ref="FE4:FE13"/>
    <mergeCell ref="AW1:BE1"/>
    <mergeCell ref="AW4:AW13"/>
    <mergeCell ref="AX4:AX13"/>
    <mergeCell ref="DV4:DV13"/>
    <mergeCell ref="DR4:DR13"/>
    <mergeCell ref="DQ4:DQ13"/>
    <mergeCell ref="DU4:DU13"/>
    <mergeCell ref="DT4:DT13"/>
    <mergeCell ref="DS4:DS13"/>
    <mergeCell ref="CA4:CA13"/>
    <mergeCell ref="BI1:FN1"/>
    <mergeCell ref="BI4:BI13"/>
    <mergeCell ref="BJ4:BJ13"/>
    <mergeCell ref="BK4:BK13"/>
    <mergeCell ref="BL4:BL13"/>
    <mergeCell ref="BM4:BM13"/>
    <mergeCell ref="BN4:BN13"/>
    <mergeCell ref="BO4:BO13"/>
    <mergeCell ref="BP4:BP13"/>
    <mergeCell ref="BQ4:BQ13"/>
    <mergeCell ref="BR4:BR13"/>
    <mergeCell ref="BS4:BS13"/>
    <mergeCell ref="BT4:BT13"/>
    <mergeCell ref="CW4:CW13"/>
    <mergeCell ref="BX4:BX13"/>
    <mergeCell ref="BY4:BY13"/>
    <mergeCell ref="BZ4:BZ13"/>
    <mergeCell ref="CN4:CN13"/>
    <mergeCell ref="CV4:CV13"/>
    <mergeCell ref="DC4:DC13"/>
    <mergeCell ref="DA4:DA13"/>
    <mergeCell ref="CZ4:CZ13"/>
    <mergeCell ref="CX4:CX13"/>
    <mergeCell ref="DB4:DB13"/>
    <mergeCell ref="CE4:CE13"/>
    <mergeCell ref="P4:P13"/>
    <mergeCell ref="N4:N13"/>
    <mergeCell ref="S4:S13"/>
    <mergeCell ref="O4:O13"/>
    <mergeCell ref="AL4:AL13"/>
    <mergeCell ref="AM4:AM13"/>
    <mergeCell ref="AC4:AC13"/>
    <mergeCell ref="AJ4:AJ13"/>
    <mergeCell ref="AE4:AE13"/>
    <mergeCell ref="X4:X13"/>
    <mergeCell ref="Y4:Y13"/>
    <mergeCell ref="AK4:AK13"/>
    <mergeCell ref="T4:T13"/>
    <mergeCell ref="U4:U13"/>
    <mergeCell ref="AF4:AF13"/>
    <mergeCell ref="AG4:AG13"/>
    <mergeCell ref="V4:V13"/>
    <mergeCell ref="W4:W13"/>
    <mergeCell ref="C1:AJ1"/>
    <mergeCell ref="BF1:BH1"/>
    <mergeCell ref="C4:C13"/>
    <mergeCell ref="AA4:AA13"/>
    <mergeCell ref="Q4:Q13"/>
    <mergeCell ref="AC2:AD2"/>
    <mergeCell ref="D4:D13"/>
    <mergeCell ref="E4:E13"/>
    <mergeCell ref="F4:F13"/>
    <mergeCell ref="Z4:Z13"/>
    <mergeCell ref="AP4:AP13"/>
    <mergeCell ref="G4:G13"/>
    <mergeCell ref="R4:R13"/>
    <mergeCell ref="AD4:AD13"/>
    <mergeCell ref="M4:M13"/>
    <mergeCell ref="AY4:AY13"/>
    <mergeCell ref="BA4:BA13"/>
    <mergeCell ref="J4:J13"/>
    <mergeCell ref="K4:K13"/>
    <mergeCell ref="H4:H13"/>
    <mergeCell ref="I4:I13"/>
    <mergeCell ref="L4:L13"/>
    <mergeCell ref="AB4:AB13"/>
    <mergeCell ref="AN4:AN13"/>
    <mergeCell ref="KU1:MJ1"/>
    <mergeCell ref="FX1:KC1"/>
    <mergeCell ref="FG4:FG13"/>
    <mergeCell ref="HJ4:HJ13"/>
    <mergeCell ref="GY4:GY13"/>
    <mergeCell ref="EG4:EG13"/>
    <mergeCell ref="EH4:EH13"/>
    <mergeCell ref="EI4:EI13"/>
    <mergeCell ref="EJ4:EJ13"/>
    <mergeCell ref="GC4:GC13"/>
    <mergeCell ref="GJ4:GJ13"/>
    <mergeCell ref="FZ4:FZ13"/>
    <mergeCell ref="GB4:GB13"/>
    <mergeCell ref="GS4:GS13"/>
    <mergeCell ref="GT4:GT13"/>
    <mergeCell ref="GU4:GU13"/>
    <mergeCell ref="EO4:EO13"/>
    <mergeCell ref="JM4:JM13"/>
    <mergeCell ref="JN4:JN13"/>
    <mergeCell ref="JK4:JK13"/>
    <mergeCell ref="FO3:FP3"/>
    <mergeCell ref="FQ3:FR3"/>
    <mergeCell ref="FS3:FU3"/>
    <mergeCell ref="FO1:FU1"/>
    <mergeCell ref="AO4:AO13"/>
    <mergeCell ref="AH4:AH13"/>
    <mergeCell ref="AI4:AI13"/>
    <mergeCell ref="AS4:AS13"/>
    <mergeCell ref="AT4:AT13"/>
    <mergeCell ref="AQ4:AQ13"/>
    <mergeCell ref="AU4:AU13"/>
    <mergeCell ref="DM4:DM13"/>
    <mergeCell ref="DL4:DL13"/>
    <mergeCell ref="BG4:BG13"/>
    <mergeCell ref="AR4:AR13"/>
    <mergeCell ref="BF4:BF13"/>
    <mergeCell ref="BB4:BB13"/>
    <mergeCell ref="BD4:BD13"/>
    <mergeCell ref="CJ4:CJ13"/>
    <mergeCell ref="CK4:CK13"/>
    <mergeCell ref="BU4:BU13"/>
    <mergeCell ref="BV4:BV13"/>
    <mergeCell ref="BW4:BW13"/>
    <mergeCell ref="CC4:CC13"/>
    <mergeCell ref="DJ4:DJ13"/>
    <mergeCell ref="BH4:BH13"/>
    <mergeCell ref="BE4:BE13"/>
    <mergeCell ref="AZ4:AZ13"/>
    <mergeCell ref="MQ4:MQ13"/>
    <mergeCell ref="HY4:HY13"/>
    <mergeCell ref="MR4:MR13"/>
    <mergeCell ref="IV4:IV13"/>
    <mergeCell ref="KT4:KT13"/>
    <mergeCell ref="KV4:KV13"/>
    <mergeCell ref="IW4:IW13"/>
    <mergeCell ref="IX4:IX13"/>
    <mergeCell ref="IZ4:IZ13"/>
    <mergeCell ref="KW4:KW13"/>
    <mergeCell ref="JA4:JA13"/>
    <mergeCell ref="JB4:JB13"/>
    <mergeCell ref="JC4:JC13"/>
    <mergeCell ref="JD4:JD13"/>
    <mergeCell ref="JE4:JE13"/>
    <mergeCell ref="KC4:KC13"/>
    <mergeCell ref="MF4:MF13"/>
    <mergeCell ref="KB4:KB13"/>
    <mergeCell ref="JG4:JG13"/>
    <mergeCell ref="ID4:ID13"/>
    <mergeCell ref="IE4:IE13"/>
    <mergeCell ref="IF4:IF13"/>
    <mergeCell ref="KG4:KG13"/>
    <mergeCell ref="JQ4:JQ13"/>
    <mergeCell ref="EZ4:EZ13"/>
    <mergeCell ref="EM4:EM13"/>
    <mergeCell ref="HE4:HE13"/>
    <mergeCell ref="HD4:HD13"/>
    <mergeCell ref="FP4:FP13"/>
    <mergeCell ref="FQ4:FQ13"/>
    <mergeCell ref="FJ4:FJ13"/>
    <mergeCell ref="FB4:FB13"/>
    <mergeCell ref="FO4:FO13"/>
    <mergeCell ref="GD4:GD13"/>
    <mergeCell ref="GE4:GE13"/>
    <mergeCell ref="ET4:ET13"/>
    <mergeCell ref="EU4:EU13"/>
    <mergeCell ref="GQ4:GQ13"/>
    <mergeCell ref="GA4:GA13"/>
    <mergeCell ref="GF4:GF13"/>
    <mergeCell ref="GM4:GM13"/>
    <mergeCell ref="GI4:GI13"/>
    <mergeCell ref="GK4:GK13"/>
    <mergeCell ref="GL4:GL13"/>
    <mergeCell ref="GH4:GH13"/>
    <mergeCell ref="EP4:EP13"/>
    <mergeCell ref="EQ4:EQ13"/>
    <mergeCell ref="HA4:HA13"/>
    <mergeCell ref="GO4:GO13"/>
    <mergeCell ref="GP4:GP13"/>
    <mergeCell ref="JV4:JV13"/>
    <mergeCell ref="JU4:JU13"/>
    <mergeCell ref="JO4:JO13"/>
    <mergeCell ref="JP4:JP13"/>
    <mergeCell ref="FC4:FC13"/>
    <mergeCell ref="FA4:FA13"/>
    <mergeCell ref="FY4:FY13"/>
    <mergeCell ref="FX4:FX13"/>
    <mergeCell ref="HM4:HM13"/>
    <mergeCell ref="FF4:FF13"/>
    <mergeCell ref="HF4:HF13"/>
    <mergeCell ref="HG4:HG13"/>
    <mergeCell ref="JF4:JF13"/>
    <mergeCell ref="JH4:JH13"/>
    <mergeCell ref="IP4:IP13"/>
    <mergeCell ref="IQ4:IQ13"/>
    <mergeCell ref="IR4:IR13"/>
    <mergeCell ref="IS4:IS13"/>
    <mergeCell ref="IT4:IT13"/>
    <mergeCell ref="IU4:IU13"/>
    <mergeCell ref="HW4:HW13"/>
    <mergeCell ref="HK4:HK13"/>
    <mergeCell ref="GZ4:GZ13"/>
    <mergeCell ref="HO4:HO13"/>
    <mergeCell ref="HP4:HP13"/>
    <mergeCell ref="HQ4:HQ13"/>
    <mergeCell ref="GV4:GV13"/>
    <mergeCell ref="GW4:GW13"/>
    <mergeCell ref="GX4:GX13"/>
    <mergeCell ref="HB4:HB13"/>
    <mergeCell ref="HC4:HC13"/>
    <mergeCell ref="EE4:EE13"/>
    <mergeCell ref="DY4:DY13"/>
    <mergeCell ref="ER4:ER13"/>
    <mergeCell ref="ES4:ES13"/>
    <mergeCell ref="CB4:CB13"/>
    <mergeCell ref="EL4:EL13"/>
    <mergeCell ref="EB4:EB13"/>
    <mergeCell ref="EF4:EF13"/>
    <mergeCell ref="ED4:ED13"/>
    <mergeCell ref="EA4:EA13"/>
    <mergeCell ref="DX4:DX13"/>
    <mergeCell ref="CL4:CL13"/>
    <mergeCell ref="CM4:CM13"/>
    <mergeCell ref="CF4:CF13"/>
    <mergeCell ref="DN4:DN13"/>
    <mergeCell ref="DO4:DO13"/>
    <mergeCell ref="DW4:DW13"/>
    <mergeCell ref="CI4:CI13"/>
    <mergeCell ref="CG4:CG13"/>
    <mergeCell ref="CD4:CD13"/>
    <mergeCell ref="DD4:DD13"/>
    <mergeCell ref="GG4:GG13"/>
    <mergeCell ref="MS4:MS13"/>
    <mergeCell ref="MN4:MN13"/>
    <mergeCell ref="KU4:KU13"/>
    <mergeCell ref="LZ4:LZ13"/>
    <mergeCell ref="MA4:MA13"/>
    <mergeCell ref="LI4:LI13"/>
    <mergeCell ref="LH4:LH13"/>
    <mergeCell ref="KX4:KX13"/>
    <mergeCell ref="KY4:KY13"/>
    <mergeCell ref="MG4:MG13"/>
    <mergeCell ref="MH4:MH13"/>
    <mergeCell ref="MI4:MI13"/>
    <mergeCell ref="MJ4:MJ13"/>
    <mergeCell ref="ME4:ME13"/>
    <mergeCell ref="MK4:MK13"/>
    <mergeCell ref="ML4:ML13"/>
    <mergeCell ref="MM4:MM13"/>
    <mergeCell ref="KF4:KF13"/>
    <mergeCell ref="GN4:GN13"/>
    <mergeCell ref="HH4:HH13"/>
    <mergeCell ref="HI4:HI13"/>
    <mergeCell ref="HN4:HN13"/>
    <mergeCell ref="HV4:HV13"/>
  </mergeCells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8C6B-0B1E-4BF7-8BEA-14298A943D25}">
  <sheetPr>
    <pageSetUpPr fitToPage="1"/>
  </sheetPr>
  <dimension ref="A1:NC151"/>
  <sheetViews>
    <sheetView zoomScale="70" zoomScaleNormal="70" workbookViewId="0">
      <pane xSplit="2" ySplit="15" topLeftCell="C16" activePane="bottomRight" state="frozen"/>
      <selection pane="topRight" activeCell="C1" sqref="C1"/>
      <selection pane="bottomLeft" activeCell="A16" sqref="A16"/>
      <selection pane="bottomRight" activeCell="Y4" sqref="Y4:Y13"/>
    </sheetView>
  </sheetViews>
  <sheetFormatPr baseColWidth="10" defaultColWidth="11.46484375" defaultRowHeight="14.25" x14ac:dyDescent="0.45"/>
  <cols>
    <col min="1" max="2" width="45.46484375" style="63" customWidth="1"/>
    <col min="3" max="24" width="11.46484375" style="63" hidden="1" customWidth="1"/>
    <col min="25" max="25" width="11.46484375" style="63" customWidth="1"/>
    <col min="26" max="47" width="11.46484375" style="63" hidden="1" customWidth="1"/>
    <col min="48" max="48" width="11.46484375" style="63" customWidth="1"/>
    <col min="49" max="161" width="11.46484375" style="63" hidden="1" customWidth="1"/>
    <col min="162" max="172" width="11.53125" style="63" hidden="1" customWidth="1"/>
    <col min="173" max="173" width="11.53125" style="63" customWidth="1"/>
    <col min="174" max="179" width="11.53125" style="63" hidden="1" customWidth="1"/>
    <col min="180" max="204" width="11.46484375" style="63" hidden="1" customWidth="1"/>
    <col min="205" max="205" width="11.46484375" style="63" customWidth="1"/>
    <col min="206" max="223" width="11.46484375" style="63" hidden="1" customWidth="1"/>
    <col min="224" max="224" width="11.46484375" style="63" customWidth="1"/>
    <col min="225" max="240" width="11.46484375" style="63" hidden="1" customWidth="1"/>
    <col min="241" max="267" width="11.53125" style="63" hidden="1" customWidth="1"/>
    <col min="268" max="268" width="15.73046875" style="63" hidden="1" customWidth="1"/>
    <col min="269" max="269" width="11.53125" style="63" hidden="1" customWidth="1"/>
    <col min="270" max="358" width="11.46484375" style="63" hidden="1" customWidth="1"/>
    <col min="359" max="359" width="11.46484375" style="63" customWidth="1"/>
    <col min="360" max="360" width="11.46484375" style="66" customWidth="1"/>
    <col min="361" max="362" width="11.46484375" style="63"/>
    <col min="363" max="363" width="12.265625" style="63" bestFit="1" customWidth="1"/>
    <col min="364" max="364" width="11.46484375" style="63"/>
    <col min="365" max="365" width="14.19921875" style="63" bestFit="1" customWidth="1"/>
    <col min="366" max="366" width="11.46484375" style="63"/>
    <col min="367" max="367" width="12.265625" style="63" bestFit="1" customWidth="1"/>
    <col min="368" max="16384" width="11.46484375" style="63"/>
  </cols>
  <sheetData>
    <row r="1" spans="1:367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08"/>
      <c r="KE1" s="108"/>
      <c r="KF1" s="108"/>
      <c r="KG1" s="108"/>
      <c r="KH1" s="108"/>
      <c r="KI1" s="108"/>
      <c r="KJ1" s="108"/>
      <c r="KK1" s="108"/>
      <c r="KL1" s="108"/>
      <c r="KM1" s="108"/>
      <c r="KN1" s="108"/>
      <c r="KO1" s="108"/>
      <c r="KP1" s="108"/>
      <c r="KQ1" s="108"/>
      <c r="KR1" s="108"/>
      <c r="KS1" s="108"/>
      <c r="KT1" s="108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07"/>
      <c r="ML1" s="107"/>
      <c r="MM1" s="107"/>
      <c r="MN1" s="107"/>
      <c r="MO1" s="107"/>
      <c r="MP1" s="107"/>
      <c r="MQ1" s="106" t="s">
        <v>103</v>
      </c>
      <c r="MR1" s="87" t="s">
        <v>104</v>
      </c>
    </row>
    <row r="2" spans="1:367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7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 t="s">
        <v>101</v>
      </c>
      <c r="FT3" s="187"/>
      <c r="FU3" s="187"/>
      <c r="FV3" s="105"/>
      <c r="FW3" s="105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7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188</v>
      </c>
      <c r="FT4" s="179" t="s">
        <v>189</v>
      </c>
      <c r="FU4" s="179" t="s">
        <v>102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9" t="s">
        <v>281</v>
      </c>
      <c r="JV4" s="169" t="s">
        <v>282</v>
      </c>
      <c r="JW4" s="169" t="s">
        <v>283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7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7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7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7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7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7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7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7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7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7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7" ht="15" customHeight="1" x14ac:dyDescent="0.45">
      <c r="A15" s="64" t="s">
        <v>36</v>
      </c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7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Y16" s="63">
        <f>SUM(C16:MU16)</f>
        <v>0</v>
      </c>
      <c r="NC16" s="63">
        <f t="shared" ref="NC16:NC36" si="0">FO16+FP16+MT16</f>
        <v>0</v>
      </c>
    </row>
    <row r="17" spans="1:367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Y17" s="63">
        <f t="shared" ref="MY17:MY80" si="1">SUM(C17:MU17)</f>
        <v>0</v>
      </c>
      <c r="NC17" s="63">
        <f t="shared" si="0"/>
        <v>0</v>
      </c>
    </row>
    <row r="18" spans="1:367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Y18" s="63">
        <f t="shared" si="1"/>
        <v>0</v>
      </c>
      <c r="NC18" s="63">
        <f t="shared" si="0"/>
        <v>0</v>
      </c>
    </row>
    <row r="19" spans="1:367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Y19" s="63">
        <f t="shared" si="1"/>
        <v>0</v>
      </c>
      <c r="NC19" s="63">
        <f t="shared" si="0"/>
        <v>0</v>
      </c>
    </row>
    <row r="20" spans="1:367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Y20" s="63">
        <f t="shared" si="1"/>
        <v>0</v>
      </c>
      <c r="NC20" s="63">
        <f t="shared" si="0"/>
        <v>0</v>
      </c>
    </row>
    <row r="21" spans="1:367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182425809.682383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2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Y21" s="63">
        <f t="shared" si="1"/>
        <v>182425809.682383</v>
      </c>
      <c r="NC21" s="63">
        <f t="shared" si="0"/>
        <v>0</v>
      </c>
    </row>
    <row r="22" spans="1:367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2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Y22" s="63">
        <f t="shared" si="1"/>
        <v>0</v>
      </c>
      <c r="NC22" s="63">
        <f t="shared" si="0"/>
        <v>0</v>
      </c>
    </row>
    <row r="23" spans="1:367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Y23" s="63">
        <f t="shared" si="1"/>
        <v>0</v>
      </c>
      <c r="NC23" s="63">
        <f t="shared" si="0"/>
        <v>0</v>
      </c>
    </row>
    <row r="24" spans="1:367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Y24" s="63">
        <f t="shared" si="1"/>
        <v>0</v>
      </c>
      <c r="NC24" s="63">
        <f t="shared" si="0"/>
        <v>0</v>
      </c>
    </row>
    <row r="25" spans="1:367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Y25" s="63">
        <f t="shared" si="1"/>
        <v>0</v>
      </c>
      <c r="NC25" s="63">
        <f t="shared" si="0"/>
        <v>0</v>
      </c>
    </row>
    <row r="26" spans="1:367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Y26" s="63">
        <f t="shared" si="1"/>
        <v>0</v>
      </c>
      <c r="NC26" s="63">
        <f t="shared" si="0"/>
        <v>0</v>
      </c>
    </row>
    <row r="27" spans="1:367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2">
        <v>0</v>
      </c>
      <c r="MR27" s="63">
        <v>0</v>
      </c>
      <c r="MS27" s="63">
        <v>0</v>
      </c>
      <c r="MT27" s="63">
        <v>0</v>
      </c>
      <c r="MU27" s="63">
        <v>6919108965.43503</v>
      </c>
      <c r="MW27" s="63">
        <v>12</v>
      </c>
      <c r="MY27" s="63">
        <f t="shared" si="1"/>
        <v>6919108965.43503</v>
      </c>
      <c r="NC27" s="63">
        <f t="shared" si="0"/>
        <v>0</v>
      </c>
    </row>
    <row r="28" spans="1:367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2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Y28" s="63">
        <f t="shared" si="1"/>
        <v>0</v>
      </c>
      <c r="NC28" s="63">
        <f t="shared" si="0"/>
        <v>0</v>
      </c>
    </row>
    <row r="29" spans="1:367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2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Y29" s="63">
        <f t="shared" si="1"/>
        <v>0</v>
      </c>
      <c r="NC29" s="63">
        <f t="shared" si="0"/>
        <v>0</v>
      </c>
    </row>
    <row r="30" spans="1:367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2">
        <v>0</v>
      </c>
      <c r="MR30" s="63">
        <v>0</v>
      </c>
      <c r="MS30" s="63">
        <v>0</v>
      </c>
      <c r="MT30" s="63">
        <v>0</v>
      </c>
      <c r="MU30" s="63">
        <v>0</v>
      </c>
      <c r="MW30" s="63">
        <v>15</v>
      </c>
      <c r="MY30" s="63">
        <f t="shared" si="1"/>
        <v>0</v>
      </c>
      <c r="NC30" s="63">
        <f t="shared" si="0"/>
        <v>0</v>
      </c>
    </row>
    <row r="31" spans="1:367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Y31" s="63">
        <f t="shared" si="1"/>
        <v>0</v>
      </c>
      <c r="NC31" s="63">
        <f t="shared" si="0"/>
        <v>0</v>
      </c>
    </row>
    <row r="32" spans="1:367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2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Y32" s="63">
        <f t="shared" si="1"/>
        <v>0</v>
      </c>
      <c r="NC32" s="63">
        <f t="shared" si="0"/>
        <v>0</v>
      </c>
    </row>
    <row r="33" spans="1:367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7232699.2556486102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-7232699.2556514703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2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Y33" s="63">
        <f t="shared" si="1"/>
        <v>-2.8600916266441345E-6</v>
      </c>
      <c r="NC33" s="63">
        <f t="shared" si="0"/>
        <v>0</v>
      </c>
    </row>
    <row r="34" spans="1:367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82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Y34" s="63">
        <f t="shared" si="1"/>
        <v>0</v>
      </c>
      <c r="NC34" s="63">
        <f t="shared" si="0"/>
        <v>0</v>
      </c>
    </row>
    <row r="35" spans="1:367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75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Y35" s="63">
        <f t="shared" si="1"/>
        <v>0</v>
      </c>
      <c r="NC35" s="63">
        <f t="shared" si="0"/>
        <v>0</v>
      </c>
    </row>
    <row r="36" spans="1:367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2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Y36" s="63">
        <f t="shared" si="1"/>
        <v>0</v>
      </c>
      <c r="NC36" s="63">
        <f t="shared" si="0"/>
        <v>0</v>
      </c>
    </row>
    <row r="37" spans="1:367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75">
        <v>0</v>
      </c>
      <c r="M37" s="75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12">
        <v>0</v>
      </c>
      <c r="T37" s="12">
        <v>0</v>
      </c>
      <c r="U37" s="12">
        <v>0</v>
      </c>
      <c r="V37" s="12">
        <v>0</v>
      </c>
      <c r="W37" s="63">
        <v>0</v>
      </c>
      <c r="X37" s="63">
        <v>0</v>
      </c>
      <c r="Y37" s="63">
        <v>-16853329973.0707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63">
        <v>0</v>
      </c>
      <c r="BC37" s="12">
        <v>0</v>
      </c>
      <c r="BD37" s="12">
        <v>0</v>
      </c>
      <c r="BE37" s="12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-6000000000</v>
      </c>
      <c r="FR37" s="63">
        <v>0</v>
      </c>
      <c r="FS37" s="63">
        <v>0</v>
      </c>
      <c r="FT37" s="34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2">
        <v>0</v>
      </c>
      <c r="MR37" s="63">
        <v>0</v>
      </c>
      <c r="MS37" s="63">
        <v>0</v>
      </c>
      <c r="MT37" s="63">
        <v>0</v>
      </c>
      <c r="MU37" s="63">
        <v>8302930758.5220299</v>
      </c>
      <c r="MW37" s="63">
        <v>22</v>
      </c>
      <c r="MY37" s="63">
        <f>SUM(C37:MU37)</f>
        <v>-14550399214.548672</v>
      </c>
      <c r="NC37" s="63">
        <f>FO37+FP37+MT37</f>
        <v>0</v>
      </c>
    </row>
    <row r="38" spans="1:367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34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63">
        <v>0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2">
        <v>0</v>
      </c>
      <c r="MR38" s="63">
        <v>0</v>
      </c>
      <c r="MS38" s="63">
        <v>0</v>
      </c>
      <c r="MT38" s="63">
        <v>0</v>
      </c>
      <c r="MU38" s="63">
        <v>0</v>
      </c>
      <c r="MW38" s="63">
        <v>23</v>
      </c>
      <c r="MY38" s="63">
        <f t="shared" si="1"/>
        <v>0</v>
      </c>
      <c r="NC38" s="63">
        <f t="shared" ref="NC38:NC101" si="2">FO38+FP38+MT38</f>
        <v>0</v>
      </c>
    </row>
    <row r="39" spans="1:367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Y39" s="63">
        <f t="shared" si="1"/>
        <v>0</v>
      </c>
      <c r="NC39" s="63">
        <f t="shared" si="2"/>
        <v>0</v>
      </c>
    </row>
    <row r="40" spans="1:367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34">
        <v>0</v>
      </c>
      <c r="FT40" s="34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2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Y40" s="63">
        <f t="shared" si="1"/>
        <v>0</v>
      </c>
      <c r="NC40" s="63">
        <f t="shared" si="2"/>
        <v>0</v>
      </c>
    </row>
    <row r="41" spans="1:367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-4312407.9095215797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82">
        <v>0</v>
      </c>
      <c r="GV41" s="63">
        <v>0</v>
      </c>
      <c r="GW41" s="63">
        <v>-36690254.153012097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-947877394.223086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0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2">
        <v>0</v>
      </c>
      <c r="MR41" s="63">
        <v>0</v>
      </c>
      <c r="MS41" s="63">
        <v>0</v>
      </c>
      <c r="MT41" s="63">
        <v>0</v>
      </c>
      <c r="MU41" s="63">
        <v>-970078381.26800203</v>
      </c>
      <c r="MW41" s="63">
        <v>26</v>
      </c>
      <c r="MY41" s="63">
        <f t="shared" si="1"/>
        <v>-1958958437.5536218</v>
      </c>
      <c r="NC41" s="63">
        <f t="shared" si="2"/>
        <v>0</v>
      </c>
    </row>
    <row r="42" spans="1:367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2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Y42" s="63">
        <f t="shared" si="1"/>
        <v>0</v>
      </c>
      <c r="NC42" s="63">
        <f t="shared" si="2"/>
        <v>0</v>
      </c>
    </row>
    <row r="43" spans="1:367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2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Y43" s="63">
        <f t="shared" si="1"/>
        <v>0</v>
      </c>
      <c r="NC43" s="63">
        <f t="shared" si="2"/>
        <v>0</v>
      </c>
    </row>
    <row r="44" spans="1:367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2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Y44" s="63">
        <f t="shared" si="1"/>
        <v>0</v>
      </c>
      <c r="NC44" s="63">
        <f t="shared" si="2"/>
        <v>0</v>
      </c>
    </row>
    <row r="45" spans="1:367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82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2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Y45" s="63">
        <f t="shared" si="1"/>
        <v>0</v>
      </c>
      <c r="NC45" s="63">
        <f t="shared" si="2"/>
        <v>0</v>
      </c>
    </row>
    <row r="46" spans="1:367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2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Y46" s="63">
        <f t="shared" si="1"/>
        <v>0</v>
      </c>
      <c r="NC46" s="63">
        <f t="shared" si="2"/>
        <v>0</v>
      </c>
    </row>
    <row r="47" spans="1:367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Y47" s="63">
        <f t="shared" si="1"/>
        <v>0</v>
      </c>
      <c r="NC47" s="63">
        <f t="shared" si="2"/>
        <v>0</v>
      </c>
    </row>
    <row r="48" spans="1:367" x14ac:dyDescent="0.45">
      <c r="A48" s="63" t="s">
        <v>11</v>
      </c>
      <c r="B48" s="50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16">
        <v>0</v>
      </c>
      <c r="L48" s="2">
        <v>0</v>
      </c>
      <c r="M48" s="2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12">
        <v>0</v>
      </c>
      <c r="T48" s="12">
        <v>0</v>
      </c>
      <c r="U48" s="12">
        <v>0</v>
      </c>
      <c r="V48" s="12">
        <v>0</v>
      </c>
      <c r="W48" s="63">
        <v>0</v>
      </c>
      <c r="X48" s="63">
        <v>0</v>
      </c>
      <c r="Y48" s="63">
        <v>-29542319691.167599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-6348922.0366869001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67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34">
        <v>0</v>
      </c>
      <c r="FN48" s="34">
        <v>0</v>
      </c>
      <c r="FO48" s="63">
        <v>0</v>
      </c>
      <c r="FP48" s="63">
        <v>0</v>
      </c>
      <c r="FQ48" s="63">
        <v>-80000000000</v>
      </c>
      <c r="FR48" s="63">
        <v>0</v>
      </c>
      <c r="FS48" s="63">
        <v>0</v>
      </c>
      <c r="FT48" s="63">
        <v>0</v>
      </c>
      <c r="FU48" s="34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-231829457.52062801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-380894406.43115002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1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0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0</v>
      </c>
      <c r="KV48" s="63">
        <v>-432490572.916435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2">
        <v>0</v>
      </c>
      <c r="MR48" s="63">
        <v>636145056734.24304</v>
      </c>
      <c r="MS48" s="63">
        <v>0</v>
      </c>
      <c r="MT48" s="63">
        <v>0</v>
      </c>
      <c r="MU48" s="63">
        <v>-6616041586.40909</v>
      </c>
      <c r="MW48" s="63">
        <v>33</v>
      </c>
      <c r="MY48" s="63">
        <f t="shared" si="1"/>
        <v>518935132097.76141</v>
      </c>
      <c r="NC48" s="63">
        <f t="shared" si="2"/>
        <v>0</v>
      </c>
    </row>
    <row r="49" spans="1:367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12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0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2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Y49" s="63">
        <f t="shared" si="1"/>
        <v>0</v>
      </c>
      <c r="NC49" s="63">
        <f t="shared" si="2"/>
        <v>0</v>
      </c>
    </row>
    <row r="50" spans="1:367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12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16562169.122163801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0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2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Y50" s="63">
        <f t="shared" si="1"/>
        <v>16562169.122163801</v>
      </c>
      <c r="NC50" s="63">
        <f t="shared" si="2"/>
        <v>0</v>
      </c>
    </row>
    <row r="51" spans="1:367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75">
        <v>0</v>
      </c>
      <c r="M51" s="75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2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Y51" s="63">
        <f t="shared" si="1"/>
        <v>0</v>
      </c>
      <c r="NC51" s="63">
        <f t="shared" si="2"/>
        <v>0</v>
      </c>
    </row>
    <row r="52" spans="1:367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75">
        <v>0</v>
      </c>
      <c r="M52" s="75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2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Y52" s="63">
        <f t="shared" si="1"/>
        <v>0</v>
      </c>
      <c r="NC52" s="63">
        <f t="shared" si="2"/>
        <v>0</v>
      </c>
    </row>
    <row r="53" spans="1:367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2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Y53" s="63">
        <f t="shared" si="1"/>
        <v>0</v>
      </c>
      <c r="NC53" s="63">
        <f t="shared" si="2"/>
        <v>0</v>
      </c>
    </row>
    <row r="54" spans="1:367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75">
        <v>0</v>
      </c>
      <c r="M54" s="75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63">
        <v>0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2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Y54" s="63">
        <f t="shared" si="1"/>
        <v>0</v>
      </c>
      <c r="NC54" s="63">
        <f t="shared" si="2"/>
        <v>0</v>
      </c>
    </row>
    <row r="55" spans="1:367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2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Y55" s="63">
        <f t="shared" si="1"/>
        <v>0</v>
      </c>
      <c r="NC55" s="63">
        <f t="shared" si="2"/>
        <v>0</v>
      </c>
    </row>
    <row r="56" spans="1:367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Y56" s="63">
        <f t="shared" si="1"/>
        <v>0</v>
      </c>
      <c r="NC56" s="63">
        <f t="shared" si="2"/>
        <v>0</v>
      </c>
    </row>
    <row r="57" spans="1:367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21396591650.628899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-48784271.390258797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2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Y57" s="63">
        <f t="shared" si="1"/>
        <v>21347807379.23864</v>
      </c>
      <c r="NC57" s="63">
        <f t="shared" si="2"/>
        <v>0</v>
      </c>
    </row>
    <row r="58" spans="1:367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1299431898.7969601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2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Y58" s="63">
        <f t="shared" si="1"/>
        <v>1299431898.7969601</v>
      </c>
      <c r="NC58" s="63">
        <f t="shared" si="2"/>
        <v>0</v>
      </c>
    </row>
    <row r="59" spans="1:367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2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Y59" s="63">
        <f t="shared" si="1"/>
        <v>0</v>
      </c>
      <c r="NC59" s="63">
        <f t="shared" si="2"/>
        <v>0</v>
      </c>
    </row>
    <row r="60" spans="1:367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2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Y60" s="63">
        <f t="shared" si="1"/>
        <v>0</v>
      </c>
      <c r="NC60" s="63">
        <f t="shared" si="2"/>
        <v>0</v>
      </c>
    </row>
    <row r="61" spans="1:367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2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Y61" s="63">
        <f t="shared" si="1"/>
        <v>0</v>
      </c>
      <c r="NC61" s="63">
        <f t="shared" si="2"/>
        <v>0</v>
      </c>
    </row>
    <row r="62" spans="1:367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2">
        <v>0</v>
      </c>
      <c r="M62" s="2">
        <v>0</v>
      </c>
      <c r="N62" s="63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-16314415351.8388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75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-60000000000</v>
      </c>
      <c r="FR62" s="63">
        <v>0</v>
      </c>
      <c r="FS62" s="6">
        <v>0</v>
      </c>
      <c r="FT62" s="34">
        <v>0</v>
      </c>
      <c r="FU62" s="63">
        <v>0</v>
      </c>
      <c r="FV62" s="63">
        <v>0</v>
      </c>
      <c r="FW62" s="63">
        <v>0</v>
      </c>
      <c r="FX62" s="75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324816406169.90302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2">
        <v>0</v>
      </c>
      <c r="MR62" s="63">
        <v>0</v>
      </c>
      <c r="MS62" s="63">
        <v>0</v>
      </c>
      <c r="MT62" s="63">
        <v>0</v>
      </c>
      <c r="MU62" s="63">
        <v>0</v>
      </c>
      <c r="MW62" s="63">
        <v>47</v>
      </c>
      <c r="MY62" s="63">
        <f t="shared" si="1"/>
        <v>248501990818.06421</v>
      </c>
      <c r="NC62" s="63">
        <f t="shared" si="2"/>
        <v>0</v>
      </c>
    </row>
    <row r="63" spans="1:367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82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2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Y63" s="63">
        <f t="shared" si="1"/>
        <v>0</v>
      </c>
      <c r="NC63" s="63">
        <f t="shared" si="2"/>
        <v>0</v>
      </c>
    </row>
    <row r="64" spans="1:367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Y64" s="63">
        <f t="shared" si="1"/>
        <v>0</v>
      </c>
      <c r="NC64" s="63">
        <f t="shared" si="2"/>
        <v>0</v>
      </c>
    </row>
    <row r="65" spans="1:367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-2314883259.3825302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5000000000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0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1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0</v>
      </c>
      <c r="KX65" s="63">
        <v>0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2">
        <v>0</v>
      </c>
      <c r="MR65" s="63">
        <v>0</v>
      </c>
      <c r="MS65" s="63">
        <v>0</v>
      </c>
      <c r="MT65" s="63">
        <v>0</v>
      </c>
      <c r="MU65" s="63">
        <v>0</v>
      </c>
      <c r="MW65" s="63">
        <v>50</v>
      </c>
      <c r="MY65" s="63">
        <f t="shared" si="1"/>
        <v>2685116740.6174698</v>
      </c>
      <c r="NA65" s="63">
        <f>FQ65+Y65</f>
        <v>2685116740.6174698</v>
      </c>
      <c r="NC65" s="63">
        <f t="shared" si="2"/>
        <v>0</v>
      </c>
    </row>
    <row r="66" spans="1:367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2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Y66" s="63">
        <f t="shared" si="1"/>
        <v>0</v>
      </c>
      <c r="NC66" s="63">
        <f t="shared" si="2"/>
        <v>0</v>
      </c>
    </row>
    <row r="67" spans="1:367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82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0</v>
      </c>
      <c r="IM67" s="63">
        <v>0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0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2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Y67" s="63">
        <f t="shared" si="1"/>
        <v>0</v>
      </c>
      <c r="NA67" s="63">
        <f>NA65/FQ65*100</f>
        <v>53.702334812349392</v>
      </c>
      <c r="NC67" s="63">
        <f t="shared" si="2"/>
        <v>0</v>
      </c>
    </row>
    <row r="68" spans="1:367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Y68" s="63">
        <f t="shared" si="1"/>
        <v>0</v>
      </c>
      <c r="NC68" s="63">
        <f t="shared" si="2"/>
        <v>0</v>
      </c>
    </row>
    <row r="69" spans="1:367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2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Y69" s="63">
        <f t="shared" si="1"/>
        <v>0</v>
      </c>
      <c r="NC69" s="63">
        <f t="shared" si="2"/>
        <v>0</v>
      </c>
    </row>
    <row r="70" spans="1:367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839857767.65911698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Y70" s="63">
        <f t="shared" si="1"/>
        <v>839857767.65911698</v>
      </c>
      <c r="NC70" s="63">
        <f t="shared" si="2"/>
        <v>0</v>
      </c>
    </row>
    <row r="71" spans="1:367" x14ac:dyDescent="0.45">
      <c r="A71" s="63" t="s">
        <v>18</v>
      </c>
      <c r="B71" s="84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2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Y71" s="63">
        <f t="shared" si="1"/>
        <v>0</v>
      </c>
      <c r="NC71" s="63">
        <f t="shared" si="2"/>
        <v>0</v>
      </c>
    </row>
    <row r="72" spans="1:367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2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Y72" s="63">
        <f t="shared" si="1"/>
        <v>0</v>
      </c>
      <c r="NC72" s="63">
        <f t="shared" si="2"/>
        <v>0</v>
      </c>
    </row>
    <row r="73" spans="1:367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2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Y73" s="63">
        <f t="shared" si="1"/>
        <v>0</v>
      </c>
      <c r="NC73" s="63">
        <f t="shared" si="2"/>
        <v>0</v>
      </c>
    </row>
    <row r="74" spans="1:367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14">
        <v>0</v>
      </c>
      <c r="T74" s="14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14">
        <v>1152230.105829</v>
      </c>
      <c r="AW74" s="14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14">
        <v>0</v>
      </c>
      <c r="BD74" s="14">
        <v>0</v>
      </c>
      <c r="BE74" s="14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10000000000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2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Y74" s="63">
        <f t="shared" si="1"/>
        <v>10001152230.105829</v>
      </c>
      <c r="NC74" s="63">
        <f t="shared" si="2"/>
        <v>0</v>
      </c>
    </row>
    <row r="75" spans="1:367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75">
        <v>0</v>
      </c>
      <c r="M75" s="75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14">
        <v>0</v>
      </c>
      <c r="V75" s="63">
        <v>0</v>
      </c>
      <c r="W75" s="63">
        <v>0</v>
      </c>
      <c r="X75" s="63">
        <v>0</v>
      </c>
      <c r="Y75" s="63">
        <v>12248059573.4526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15">
        <v>0</v>
      </c>
      <c r="AL75" s="15">
        <v>0</v>
      </c>
      <c r="AM75" s="15">
        <v>0</v>
      </c>
      <c r="AN75" s="63">
        <v>0</v>
      </c>
      <c r="AO75" s="63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-98402306.000732407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2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Y75" s="63">
        <f>SUM(C75:MU75)</f>
        <v>12149657267.451868</v>
      </c>
      <c r="NA75" s="63">
        <f>AV75/Y75*100</f>
        <v>-0.80341139272393192</v>
      </c>
      <c r="NC75" s="63">
        <f t="shared" si="2"/>
        <v>0</v>
      </c>
    </row>
    <row r="76" spans="1:367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Y76" s="63">
        <f t="shared" si="1"/>
        <v>0</v>
      </c>
      <c r="NC76" s="63">
        <f t="shared" si="2"/>
        <v>0</v>
      </c>
    </row>
    <row r="77" spans="1:367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82">
        <v>0</v>
      </c>
      <c r="GB77" s="82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82">
        <v>0</v>
      </c>
      <c r="GW77" s="82">
        <v>0</v>
      </c>
      <c r="GX77" s="82">
        <v>0</v>
      </c>
      <c r="GY77" s="63">
        <v>0</v>
      </c>
      <c r="GZ77" s="82">
        <v>0</v>
      </c>
      <c r="HA77" s="82">
        <v>0</v>
      </c>
      <c r="HB77" s="82">
        <v>0</v>
      </c>
      <c r="HC77" s="82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Y77" s="63">
        <f t="shared" si="1"/>
        <v>0</v>
      </c>
      <c r="NC77" s="63">
        <f t="shared" si="2"/>
        <v>0</v>
      </c>
    </row>
    <row r="78" spans="1:367" x14ac:dyDescent="0.45">
      <c r="A78" s="63" t="s">
        <v>432</v>
      </c>
      <c r="B78" s="84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Y78" s="63">
        <f t="shared" si="1"/>
        <v>0</v>
      </c>
      <c r="NC78" s="63">
        <f t="shared" si="2"/>
        <v>0</v>
      </c>
    </row>
    <row r="79" spans="1:367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2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Y79" s="63">
        <f t="shared" si="1"/>
        <v>0</v>
      </c>
      <c r="NC79" s="63">
        <f t="shared" si="2"/>
        <v>0</v>
      </c>
    </row>
    <row r="80" spans="1:367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-39700000000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2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Y80" s="63">
        <f t="shared" si="1"/>
        <v>-39700000000</v>
      </c>
      <c r="NC80" s="63">
        <f t="shared" si="2"/>
        <v>0</v>
      </c>
    </row>
    <row r="81" spans="1:367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2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Y81" s="63">
        <f t="shared" ref="MY81:MY137" si="3">SUM(C81:MU81)</f>
        <v>0</v>
      </c>
      <c r="NC81" s="63">
        <f t="shared" si="2"/>
        <v>0</v>
      </c>
    </row>
    <row r="82" spans="1:367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12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-60989566389.050797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-1299431898.7969601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350121308.61419702</v>
      </c>
      <c r="LX82" s="63">
        <v>0</v>
      </c>
      <c r="LY82" s="63">
        <v>0</v>
      </c>
      <c r="LZ82" s="63">
        <v>48784271.390258797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2">
        <v>0</v>
      </c>
      <c r="MR82" s="63">
        <v>0</v>
      </c>
      <c r="MS82" s="63">
        <v>0</v>
      </c>
      <c r="MT82" s="63">
        <v>0</v>
      </c>
      <c r="MU82" s="63">
        <v>-83029307.585220307</v>
      </c>
      <c r="MW82" s="63">
        <v>67</v>
      </c>
      <c r="MY82" s="63">
        <f t="shared" si="3"/>
        <v>-61973122015.42852</v>
      </c>
      <c r="NC82" s="63">
        <f t="shared" si="2"/>
        <v>0</v>
      </c>
    </row>
    <row r="83" spans="1:367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2">
        <v>0</v>
      </c>
      <c r="MR83" s="2">
        <v>0</v>
      </c>
      <c r="MS83" s="63">
        <v>0</v>
      </c>
      <c r="MT83" s="63">
        <v>0</v>
      </c>
      <c r="MU83" s="63">
        <v>-3990495374.3454399</v>
      </c>
      <c r="MW83" s="63">
        <v>68</v>
      </c>
      <c r="MY83" s="63">
        <f t="shared" si="3"/>
        <v>-3990495374.3454399</v>
      </c>
      <c r="NC83" s="63">
        <f t="shared" si="2"/>
        <v>0</v>
      </c>
    </row>
    <row r="84" spans="1:367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82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Y84" s="63">
        <f t="shared" si="3"/>
        <v>0</v>
      </c>
      <c r="NC84" s="63">
        <f t="shared" si="2"/>
        <v>0</v>
      </c>
    </row>
    <row r="85" spans="1:367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34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Y85" s="63">
        <f t="shared" si="3"/>
        <v>0</v>
      </c>
      <c r="NC85" s="63">
        <f t="shared" si="2"/>
        <v>0</v>
      </c>
    </row>
    <row r="86" spans="1:367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34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Y86" s="63">
        <f t="shared" si="3"/>
        <v>0</v>
      </c>
      <c r="NC86" s="63">
        <f t="shared" si="2"/>
        <v>0</v>
      </c>
    </row>
    <row r="87" spans="1:367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Y87" s="63">
        <f t="shared" si="3"/>
        <v>0</v>
      </c>
      <c r="NC87" s="63">
        <f t="shared" si="2"/>
        <v>0</v>
      </c>
    </row>
    <row r="88" spans="1:367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7998645406.2772999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Y88" s="63">
        <f t="shared" si="3"/>
        <v>7998645406.2772999</v>
      </c>
      <c r="NC88" s="63">
        <f t="shared" si="2"/>
        <v>0</v>
      </c>
    </row>
    <row r="89" spans="1:367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Y89" s="63">
        <f t="shared" si="3"/>
        <v>0</v>
      </c>
      <c r="NC89" s="63">
        <f t="shared" si="2"/>
        <v>0</v>
      </c>
    </row>
    <row r="90" spans="1:367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2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Y90" s="63">
        <f t="shared" si="3"/>
        <v>0</v>
      </c>
      <c r="NC90" s="63">
        <f t="shared" si="2"/>
        <v>0</v>
      </c>
    </row>
    <row r="91" spans="1:367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2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Y91" s="63">
        <f t="shared" si="3"/>
        <v>0</v>
      </c>
      <c r="NC91" s="63">
        <f t="shared" si="2"/>
        <v>0</v>
      </c>
    </row>
    <row r="92" spans="1:367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2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Y92" s="63">
        <f t="shared" si="3"/>
        <v>0</v>
      </c>
      <c r="NC92" s="63">
        <f t="shared" si="2"/>
        <v>0</v>
      </c>
    </row>
    <row r="93" spans="1:367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12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2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Y93" s="63">
        <f t="shared" si="3"/>
        <v>0</v>
      </c>
      <c r="NC93" s="63">
        <f t="shared" si="2"/>
        <v>0</v>
      </c>
    </row>
    <row r="94" spans="1:367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2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Y94" s="63">
        <f t="shared" si="3"/>
        <v>0</v>
      </c>
      <c r="NC94" s="63">
        <f t="shared" si="2"/>
        <v>0</v>
      </c>
    </row>
    <row r="95" spans="1:367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Y95" s="63">
        <f t="shared" si="3"/>
        <v>0</v>
      </c>
      <c r="NC95" s="63">
        <f t="shared" si="2"/>
        <v>0</v>
      </c>
    </row>
    <row r="96" spans="1:367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2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Y96" s="63">
        <f t="shared" si="3"/>
        <v>0</v>
      </c>
      <c r="NC96" s="63">
        <f t="shared" si="2"/>
        <v>0</v>
      </c>
    </row>
    <row r="97" spans="1:367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Y97" s="63">
        <f t="shared" si="3"/>
        <v>0</v>
      </c>
      <c r="NC97" s="63">
        <f t="shared" si="2"/>
        <v>0</v>
      </c>
    </row>
    <row r="98" spans="1:367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2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Y98" s="63">
        <f t="shared" si="3"/>
        <v>0</v>
      </c>
      <c r="NC98" s="63">
        <f t="shared" si="2"/>
        <v>0</v>
      </c>
    </row>
    <row r="99" spans="1:367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2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Y99" s="63">
        <f t="shared" si="3"/>
        <v>0</v>
      </c>
      <c r="NC99" s="63">
        <f t="shared" si="2"/>
        <v>0</v>
      </c>
    </row>
    <row r="100" spans="1:367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2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Y100" s="63">
        <f t="shared" si="3"/>
        <v>0</v>
      </c>
      <c r="NC100" s="63">
        <f t="shared" si="2"/>
        <v>0</v>
      </c>
    </row>
    <row r="101" spans="1:367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2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Y101" s="63">
        <f t="shared" si="3"/>
        <v>0</v>
      </c>
      <c r="NC101" s="63">
        <f t="shared" si="2"/>
        <v>0</v>
      </c>
    </row>
    <row r="102" spans="1:367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1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82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13">
        <v>0</v>
      </c>
      <c r="HR102" s="63">
        <v>0</v>
      </c>
      <c r="HS102" s="63">
        <v>0</v>
      </c>
      <c r="HT102" s="63">
        <v>0</v>
      </c>
      <c r="HU102" s="1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1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1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2">
        <v>0</v>
      </c>
      <c r="MR102" s="63">
        <v>0</v>
      </c>
      <c r="MS102" s="63">
        <v>0</v>
      </c>
      <c r="MT102" s="63">
        <v>0</v>
      </c>
      <c r="MU102" s="63">
        <v>-6929141.6734349104</v>
      </c>
      <c r="MW102" s="63">
        <v>87</v>
      </c>
      <c r="MY102" s="63">
        <f t="shared" si="3"/>
        <v>-6929141.6734349104</v>
      </c>
      <c r="NC102" s="63">
        <f t="shared" ref="NC102:NC137" si="4">FO102+FP102+MT102</f>
        <v>0</v>
      </c>
    </row>
    <row r="103" spans="1:367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2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Y103" s="63">
        <f t="shared" si="3"/>
        <v>0</v>
      </c>
      <c r="NC103" s="63">
        <f t="shared" si="4"/>
        <v>0</v>
      </c>
    </row>
    <row r="104" spans="1:367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12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16535172.786495199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-5295903123.4961996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2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Y104" s="63">
        <f t="shared" si="3"/>
        <v>-5279367950.7097044</v>
      </c>
      <c r="NC104" s="63">
        <f t="shared" si="4"/>
        <v>0</v>
      </c>
    </row>
    <row r="105" spans="1:367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2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Y105" s="63">
        <f t="shared" si="3"/>
        <v>0</v>
      </c>
      <c r="NC105" s="63">
        <f t="shared" si="4"/>
        <v>0</v>
      </c>
    </row>
    <row r="106" spans="1:367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">
        <v>0</v>
      </c>
      <c r="FT106" s="3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2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Y106" s="63">
        <f t="shared" si="3"/>
        <v>0</v>
      </c>
      <c r="NC106" s="63">
        <f t="shared" si="4"/>
        <v>0</v>
      </c>
    </row>
    <row r="107" spans="1:367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34">
        <v>0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2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Y107" s="63">
        <f t="shared" si="3"/>
        <v>0</v>
      </c>
      <c r="NC107" s="63">
        <f t="shared" si="4"/>
        <v>0</v>
      </c>
    </row>
    <row r="108" spans="1:367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2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Y108" s="63">
        <f t="shared" si="3"/>
        <v>0</v>
      </c>
      <c r="NC108" s="63">
        <f t="shared" si="4"/>
        <v>0</v>
      </c>
    </row>
    <row r="109" spans="1:367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Y109" s="63">
        <f t="shared" si="3"/>
        <v>0</v>
      </c>
      <c r="NC109" s="63">
        <f t="shared" si="4"/>
        <v>0</v>
      </c>
    </row>
    <row r="110" spans="1:367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2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Y110" s="63">
        <f t="shared" si="3"/>
        <v>0</v>
      </c>
      <c r="NC110" s="63">
        <f t="shared" si="4"/>
        <v>0</v>
      </c>
    </row>
    <row r="111" spans="1:367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12">
        <v>0</v>
      </c>
      <c r="AJ111" s="63">
        <v>0</v>
      </c>
      <c r="AK111" s="12">
        <v>0</v>
      </c>
      <c r="AL111" s="12">
        <v>0</v>
      </c>
      <c r="AM111" s="12">
        <v>0</v>
      </c>
      <c r="AN111" s="63">
        <v>0</v>
      </c>
      <c r="AO111" s="63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-89435713.259689301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-161629267.37859201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-13357737828.483101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17819243460.274899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2">
        <v>0</v>
      </c>
      <c r="MR111" s="63">
        <v>0</v>
      </c>
      <c r="MS111" s="63">
        <v>0</v>
      </c>
      <c r="MT111" s="63">
        <v>0</v>
      </c>
      <c r="MU111" s="63">
        <v>-25600703.1721096</v>
      </c>
      <c r="MW111" s="63">
        <v>96</v>
      </c>
      <c r="MY111" s="63">
        <f t="shared" si="3"/>
        <v>4184839947.9814072</v>
      </c>
      <c r="NC111" s="63">
        <f t="shared" si="4"/>
        <v>0</v>
      </c>
    </row>
    <row r="112" spans="1:367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7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2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Y112" s="63">
        <f t="shared" si="3"/>
        <v>0</v>
      </c>
      <c r="NC112" s="63">
        <f t="shared" si="4"/>
        <v>0</v>
      </c>
    </row>
    <row r="113" spans="1:367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2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Y113" s="63">
        <f t="shared" si="3"/>
        <v>0</v>
      </c>
      <c r="NC113" s="63">
        <f t="shared" si="4"/>
        <v>0</v>
      </c>
    </row>
    <row r="114" spans="1:367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2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Y114" s="63">
        <f t="shared" si="3"/>
        <v>0</v>
      </c>
      <c r="NC114" s="63">
        <f t="shared" si="4"/>
        <v>0</v>
      </c>
    </row>
    <row r="115" spans="1:367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2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Y115" s="63">
        <f t="shared" si="3"/>
        <v>0</v>
      </c>
      <c r="NC115" s="63">
        <f t="shared" si="4"/>
        <v>0</v>
      </c>
    </row>
    <row r="116" spans="1:367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2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Y116" s="63">
        <f t="shared" si="3"/>
        <v>0</v>
      </c>
      <c r="NC116" s="63">
        <f t="shared" si="4"/>
        <v>0</v>
      </c>
    </row>
    <row r="117" spans="1:367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0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Y117" s="63">
        <f t="shared" si="3"/>
        <v>0</v>
      </c>
      <c r="NC117" s="63">
        <f t="shared" si="4"/>
        <v>0</v>
      </c>
    </row>
    <row r="118" spans="1:367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Y118" s="63">
        <f t="shared" si="3"/>
        <v>0</v>
      </c>
      <c r="NC118" s="63">
        <f t="shared" si="4"/>
        <v>0</v>
      </c>
    </row>
    <row r="119" spans="1:367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10000000000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-180830155.51729399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-3511356651.4513202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Y119" s="63">
        <f t="shared" si="3"/>
        <v>6307813193.0313854</v>
      </c>
      <c r="NA119" s="63">
        <f>GW119/FQ119*100*-1</f>
        <v>1.80830155517294</v>
      </c>
      <c r="NC119" s="63">
        <f t="shared" si="4"/>
        <v>0</v>
      </c>
    </row>
    <row r="120" spans="1:367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Y120" s="63">
        <f t="shared" si="3"/>
        <v>0</v>
      </c>
      <c r="NA120" s="63">
        <f>HP119/FQ119*100*-1</f>
        <v>35.113566514513202</v>
      </c>
      <c r="NC120" s="63">
        <f t="shared" si="4"/>
        <v>0</v>
      </c>
    </row>
    <row r="121" spans="1:367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82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Y121" s="63">
        <f t="shared" si="3"/>
        <v>0</v>
      </c>
      <c r="NC121" s="63">
        <f t="shared" si="4"/>
        <v>0</v>
      </c>
    </row>
    <row r="122" spans="1:367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Y122" s="63">
        <f t="shared" si="3"/>
        <v>0</v>
      </c>
      <c r="NC122" s="63">
        <f t="shared" si="4"/>
        <v>0</v>
      </c>
    </row>
    <row r="123" spans="1:367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Y123" s="63">
        <f t="shared" si="3"/>
        <v>0</v>
      </c>
      <c r="NC123" s="63">
        <f t="shared" si="4"/>
        <v>0</v>
      </c>
    </row>
    <row r="124" spans="1:367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Y124" s="63">
        <f t="shared" si="3"/>
        <v>0</v>
      </c>
      <c r="NC124" s="63">
        <f t="shared" si="4"/>
        <v>0</v>
      </c>
    </row>
    <row r="125" spans="1:367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Y125" s="63">
        <f t="shared" si="3"/>
        <v>0</v>
      </c>
      <c r="NC125" s="63">
        <f t="shared" si="4"/>
        <v>0</v>
      </c>
    </row>
    <row r="126" spans="1:367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Y126" s="63">
        <f t="shared" si="3"/>
        <v>0</v>
      </c>
      <c r="NC126" s="63">
        <f t="shared" si="4"/>
        <v>0</v>
      </c>
    </row>
    <row r="127" spans="1:367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2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Y127" s="63">
        <f t="shared" si="3"/>
        <v>0</v>
      </c>
      <c r="NC127" s="63">
        <f t="shared" si="4"/>
        <v>0</v>
      </c>
    </row>
    <row r="128" spans="1:367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2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Y128" s="63">
        <f t="shared" si="3"/>
        <v>0</v>
      </c>
      <c r="NC128" s="63">
        <f t="shared" si="4"/>
        <v>0</v>
      </c>
    </row>
    <row r="129" spans="1:367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2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Y129" s="63">
        <f t="shared" si="3"/>
        <v>0</v>
      </c>
      <c r="NC129" s="63">
        <f t="shared" si="4"/>
        <v>0</v>
      </c>
    </row>
    <row r="130" spans="1:367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2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Y130" s="63">
        <f t="shared" si="3"/>
        <v>0</v>
      </c>
      <c r="NC130" s="63">
        <f t="shared" si="4"/>
        <v>0</v>
      </c>
    </row>
    <row r="131" spans="1:367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Y131" s="63">
        <f t="shared" si="3"/>
        <v>0</v>
      </c>
      <c r="NC131" s="63">
        <f t="shared" si="4"/>
        <v>0</v>
      </c>
    </row>
    <row r="132" spans="1:367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2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Y132" s="63">
        <f t="shared" si="3"/>
        <v>0</v>
      </c>
      <c r="NC132" s="63">
        <f t="shared" si="4"/>
        <v>0</v>
      </c>
    </row>
    <row r="133" spans="1:367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16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63">
        <v>0</v>
      </c>
      <c r="HL133" s="63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16">
        <v>0</v>
      </c>
      <c r="KF133" s="16">
        <v>0</v>
      </c>
      <c r="KG133" s="16">
        <v>0</v>
      </c>
      <c r="KH133" s="16">
        <v>0</v>
      </c>
      <c r="KI133" s="63">
        <v>0</v>
      </c>
      <c r="KJ133" s="16">
        <v>0</v>
      </c>
      <c r="KK133" s="16">
        <v>0</v>
      </c>
      <c r="KL133" s="16">
        <v>0</v>
      </c>
      <c r="KM133" s="63">
        <v>0</v>
      </c>
      <c r="KN133" s="16">
        <v>0</v>
      </c>
      <c r="KO133" s="63">
        <v>0</v>
      </c>
      <c r="KP133" s="63">
        <v>0</v>
      </c>
      <c r="KQ133" s="16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Y133" s="63">
        <f t="shared" si="3"/>
        <v>0</v>
      </c>
      <c r="NC133" s="63">
        <f t="shared" si="4"/>
        <v>0</v>
      </c>
    </row>
    <row r="134" spans="1:367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36">
        <v>0</v>
      </c>
      <c r="L134" s="63">
        <v>0</v>
      </c>
      <c r="M134" s="63">
        <v>0</v>
      </c>
      <c r="N134" s="63">
        <v>0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13">
        <v>0</v>
      </c>
      <c r="AF134" s="1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54737243.738906898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34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75626270.578825295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0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0</v>
      </c>
      <c r="MM134" s="63">
        <v>0</v>
      </c>
      <c r="MN134" s="63">
        <v>0</v>
      </c>
      <c r="MO134" s="63">
        <v>0</v>
      </c>
      <c r="MP134" s="63">
        <v>0</v>
      </c>
      <c r="MQ134" s="2">
        <v>0</v>
      </c>
      <c r="MR134" s="63">
        <v>0</v>
      </c>
      <c r="MS134" s="63">
        <v>0</v>
      </c>
      <c r="MT134" s="63">
        <v>0</v>
      </c>
      <c r="MU134" s="63">
        <v>4912802514.1247702</v>
      </c>
      <c r="MW134" s="63">
        <v>119</v>
      </c>
      <c r="MY134" s="63">
        <f t="shared" si="3"/>
        <v>5043166028.442502</v>
      </c>
      <c r="NC134" s="63">
        <f t="shared" si="4"/>
        <v>0</v>
      </c>
    </row>
    <row r="135" spans="1:367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12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12">
        <v>0</v>
      </c>
      <c r="AX135" s="63">
        <v>0</v>
      </c>
      <c r="AY135" s="12">
        <v>0</v>
      </c>
      <c r="AZ135" s="63">
        <v>0</v>
      </c>
      <c r="BA135" s="12">
        <v>0</v>
      </c>
      <c r="BB135" s="63">
        <v>0</v>
      </c>
      <c r="BC135" s="12">
        <v>0</v>
      </c>
      <c r="BD135" s="12">
        <v>0</v>
      </c>
      <c r="BE135" s="12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1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-370818456.40831798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2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Y135" s="63">
        <f t="shared" si="3"/>
        <v>-370818456.40831798</v>
      </c>
      <c r="NC135" s="63">
        <f t="shared" si="4"/>
        <v>0</v>
      </c>
    </row>
    <row r="136" spans="1:367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2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Y136" s="63">
        <f t="shared" si="3"/>
        <v>0</v>
      </c>
      <c r="NC136" s="63">
        <f t="shared" si="4"/>
        <v>0</v>
      </c>
    </row>
    <row r="137" spans="1:367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2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Y137" s="63">
        <f t="shared" si="3"/>
        <v>0</v>
      </c>
      <c r="NC137" s="63">
        <f t="shared" si="4"/>
        <v>0</v>
      </c>
    </row>
    <row r="138" spans="1:367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7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0.12771344185559494</v>
      </c>
      <c r="FR139" s="63">
        <v>4.7779644287490049E-2</v>
      </c>
      <c r="FS139" s="63">
        <v>0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>LY139*1.2+IH139</f>
        <v>0.38216623128301008</v>
      </c>
    </row>
    <row r="140" spans="1:367" x14ac:dyDescent="0.45">
      <c r="B140" s="13">
        <f>SUM(B63:B137)+SUM(B49:B61)+SUM(B16:B47)</f>
        <v>1993278705653.0352</v>
      </c>
    </row>
    <row r="141" spans="1:367" x14ac:dyDescent="0.45">
      <c r="A141" s="63" t="s">
        <v>196</v>
      </c>
      <c r="B141" s="13"/>
      <c r="C141" s="63">
        <v>1</v>
      </c>
      <c r="D141" s="63">
        <f t="shared" ref="D141:BO141" si="5">C141+1</f>
        <v>2</v>
      </c>
      <c r="E141" s="63">
        <f t="shared" si="5"/>
        <v>3</v>
      </c>
      <c r="F141" s="63">
        <f t="shared" si="5"/>
        <v>4</v>
      </c>
      <c r="G141" s="63">
        <f t="shared" si="5"/>
        <v>5</v>
      </c>
      <c r="H141" s="63">
        <f t="shared" si="5"/>
        <v>6</v>
      </c>
      <c r="I141" s="63">
        <f t="shared" si="5"/>
        <v>7</v>
      </c>
      <c r="J141" s="63">
        <f t="shared" si="5"/>
        <v>8</v>
      </c>
      <c r="K141" s="63">
        <f t="shared" si="5"/>
        <v>9</v>
      </c>
      <c r="L141" s="63">
        <f t="shared" si="5"/>
        <v>10</v>
      </c>
      <c r="M141" s="63">
        <f t="shared" si="5"/>
        <v>11</v>
      </c>
      <c r="N141" s="63">
        <f t="shared" si="5"/>
        <v>12</v>
      </c>
      <c r="O141" s="63">
        <f t="shared" si="5"/>
        <v>13</v>
      </c>
      <c r="P141" s="63">
        <f t="shared" si="5"/>
        <v>14</v>
      </c>
      <c r="Q141" s="63">
        <f t="shared" si="5"/>
        <v>15</v>
      </c>
      <c r="R141" s="63">
        <f t="shared" si="5"/>
        <v>16</v>
      </c>
      <c r="S141" s="63">
        <f t="shared" si="5"/>
        <v>17</v>
      </c>
      <c r="T141" s="63">
        <f t="shared" si="5"/>
        <v>18</v>
      </c>
      <c r="U141" s="63">
        <f t="shared" si="5"/>
        <v>19</v>
      </c>
      <c r="V141" s="63">
        <f t="shared" si="5"/>
        <v>20</v>
      </c>
      <c r="W141" s="63">
        <f t="shared" si="5"/>
        <v>21</v>
      </c>
      <c r="X141" s="63">
        <f t="shared" si="5"/>
        <v>22</v>
      </c>
      <c r="Y141" s="63">
        <f t="shared" si="5"/>
        <v>23</v>
      </c>
      <c r="Z141" s="63">
        <f t="shared" si="5"/>
        <v>24</v>
      </c>
      <c r="AA141" s="63">
        <f t="shared" si="5"/>
        <v>25</v>
      </c>
      <c r="AB141" s="63">
        <f t="shared" si="5"/>
        <v>26</v>
      </c>
      <c r="AC141" s="63">
        <f t="shared" si="5"/>
        <v>27</v>
      </c>
      <c r="AD141" s="63">
        <f t="shared" si="5"/>
        <v>28</v>
      </c>
      <c r="AE141" s="63">
        <f t="shared" si="5"/>
        <v>29</v>
      </c>
      <c r="AF141" s="63">
        <f t="shared" si="5"/>
        <v>30</v>
      </c>
      <c r="AG141" s="63">
        <f t="shared" si="5"/>
        <v>31</v>
      </c>
      <c r="AH141" s="63">
        <f t="shared" si="5"/>
        <v>32</v>
      </c>
      <c r="AI141" s="63">
        <f t="shared" si="5"/>
        <v>33</v>
      </c>
      <c r="AJ141" s="63">
        <f t="shared" si="5"/>
        <v>34</v>
      </c>
      <c r="AK141" s="63">
        <f t="shared" si="5"/>
        <v>35</v>
      </c>
      <c r="AL141" s="63">
        <f t="shared" si="5"/>
        <v>36</v>
      </c>
      <c r="AM141" s="63">
        <f t="shared" si="5"/>
        <v>37</v>
      </c>
      <c r="AN141" s="63">
        <f t="shared" si="5"/>
        <v>38</v>
      </c>
      <c r="AO141" s="63">
        <f t="shared" si="5"/>
        <v>39</v>
      </c>
      <c r="AP141" s="63">
        <f t="shared" si="5"/>
        <v>40</v>
      </c>
      <c r="AQ141" s="63">
        <f t="shared" si="5"/>
        <v>41</v>
      </c>
      <c r="AR141" s="63">
        <f t="shared" si="5"/>
        <v>42</v>
      </c>
      <c r="AS141" s="63">
        <f t="shared" si="5"/>
        <v>43</v>
      </c>
      <c r="AT141" s="63">
        <f t="shared" si="5"/>
        <v>44</v>
      </c>
      <c r="AU141" s="63">
        <f t="shared" si="5"/>
        <v>45</v>
      </c>
      <c r="AV141" s="63">
        <f t="shared" si="5"/>
        <v>46</v>
      </c>
      <c r="AW141" s="63">
        <f t="shared" si="5"/>
        <v>47</v>
      </c>
      <c r="AX141" s="63">
        <f t="shared" si="5"/>
        <v>48</v>
      </c>
      <c r="AY141" s="63">
        <f t="shared" si="5"/>
        <v>49</v>
      </c>
      <c r="AZ141" s="63">
        <f t="shared" si="5"/>
        <v>50</v>
      </c>
      <c r="BA141" s="63">
        <f t="shared" si="5"/>
        <v>51</v>
      </c>
      <c r="BB141" s="63">
        <f t="shared" si="5"/>
        <v>52</v>
      </c>
      <c r="BC141" s="63">
        <f t="shared" si="5"/>
        <v>53</v>
      </c>
      <c r="BD141" s="63">
        <f t="shared" si="5"/>
        <v>54</v>
      </c>
      <c r="BE141" s="63">
        <f t="shared" si="5"/>
        <v>55</v>
      </c>
      <c r="BF141" s="63">
        <f t="shared" si="5"/>
        <v>56</v>
      </c>
      <c r="BG141" s="63">
        <f t="shared" si="5"/>
        <v>57</v>
      </c>
      <c r="BH141" s="63">
        <f t="shared" si="5"/>
        <v>58</v>
      </c>
      <c r="BI141" s="63">
        <f t="shared" si="5"/>
        <v>59</v>
      </c>
      <c r="BJ141" s="63">
        <f t="shared" si="5"/>
        <v>60</v>
      </c>
      <c r="BK141" s="63">
        <f t="shared" si="5"/>
        <v>61</v>
      </c>
      <c r="BL141" s="63">
        <f t="shared" si="5"/>
        <v>62</v>
      </c>
      <c r="BM141" s="63">
        <f t="shared" si="5"/>
        <v>63</v>
      </c>
      <c r="BN141" s="63">
        <f t="shared" si="5"/>
        <v>64</v>
      </c>
      <c r="BO141" s="63">
        <f t="shared" si="5"/>
        <v>65</v>
      </c>
      <c r="BP141" s="63">
        <f t="shared" ref="BP141:EA141" si="6">BO141+1</f>
        <v>66</v>
      </c>
      <c r="BQ141" s="63">
        <f t="shared" si="6"/>
        <v>67</v>
      </c>
      <c r="BR141" s="63">
        <f t="shared" si="6"/>
        <v>68</v>
      </c>
      <c r="BS141" s="63">
        <f t="shared" si="6"/>
        <v>69</v>
      </c>
      <c r="BT141" s="63">
        <f t="shared" si="6"/>
        <v>70</v>
      </c>
      <c r="BU141" s="63">
        <f t="shared" si="6"/>
        <v>71</v>
      </c>
      <c r="BV141" s="63">
        <f t="shared" si="6"/>
        <v>72</v>
      </c>
      <c r="BW141" s="63">
        <f t="shared" si="6"/>
        <v>73</v>
      </c>
      <c r="BX141" s="63">
        <f t="shared" si="6"/>
        <v>74</v>
      </c>
      <c r="BY141" s="63">
        <f t="shared" si="6"/>
        <v>75</v>
      </c>
      <c r="BZ141" s="63">
        <f t="shared" si="6"/>
        <v>76</v>
      </c>
      <c r="CA141" s="63">
        <f t="shared" si="6"/>
        <v>77</v>
      </c>
      <c r="CB141" s="63">
        <f t="shared" si="6"/>
        <v>78</v>
      </c>
      <c r="CC141" s="63">
        <f t="shared" si="6"/>
        <v>79</v>
      </c>
      <c r="CD141" s="63">
        <f t="shared" si="6"/>
        <v>80</v>
      </c>
      <c r="CE141" s="63">
        <f t="shared" si="6"/>
        <v>81</v>
      </c>
      <c r="CF141" s="63">
        <f t="shared" si="6"/>
        <v>82</v>
      </c>
      <c r="CG141" s="63">
        <f t="shared" si="6"/>
        <v>83</v>
      </c>
      <c r="CH141" s="63">
        <f t="shared" si="6"/>
        <v>84</v>
      </c>
      <c r="CI141" s="63">
        <f t="shared" si="6"/>
        <v>85</v>
      </c>
      <c r="CJ141" s="63">
        <f t="shared" si="6"/>
        <v>86</v>
      </c>
      <c r="CK141" s="63">
        <f t="shared" si="6"/>
        <v>87</v>
      </c>
      <c r="CL141" s="63">
        <f t="shared" si="6"/>
        <v>88</v>
      </c>
      <c r="CM141" s="63">
        <f t="shared" si="6"/>
        <v>89</v>
      </c>
      <c r="CN141" s="63">
        <f t="shared" si="6"/>
        <v>90</v>
      </c>
      <c r="CO141" s="63">
        <f t="shared" si="6"/>
        <v>91</v>
      </c>
      <c r="CP141" s="63">
        <f t="shared" si="6"/>
        <v>92</v>
      </c>
      <c r="CQ141" s="63">
        <f t="shared" si="6"/>
        <v>93</v>
      </c>
      <c r="CR141" s="63">
        <f t="shared" si="6"/>
        <v>94</v>
      </c>
      <c r="CS141" s="63">
        <f t="shared" si="6"/>
        <v>95</v>
      </c>
      <c r="CT141" s="63">
        <f t="shared" si="6"/>
        <v>96</v>
      </c>
      <c r="CU141" s="63">
        <f t="shared" si="6"/>
        <v>97</v>
      </c>
      <c r="CV141" s="63">
        <f t="shared" si="6"/>
        <v>98</v>
      </c>
      <c r="CW141" s="63">
        <f t="shared" si="6"/>
        <v>99</v>
      </c>
      <c r="CX141" s="63">
        <f t="shared" si="6"/>
        <v>100</v>
      </c>
      <c r="CY141" s="63">
        <f t="shared" si="6"/>
        <v>101</v>
      </c>
      <c r="CZ141" s="63">
        <f t="shared" si="6"/>
        <v>102</v>
      </c>
      <c r="DA141" s="63">
        <f t="shared" si="6"/>
        <v>103</v>
      </c>
      <c r="DB141" s="63">
        <f t="shared" si="6"/>
        <v>104</v>
      </c>
      <c r="DC141" s="63">
        <f t="shared" si="6"/>
        <v>105</v>
      </c>
      <c r="DD141" s="63">
        <f t="shared" si="6"/>
        <v>106</v>
      </c>
      <c r="DE141" s="63">
        <f t="shared" si="6"/>
        <v>107</v>
      </c>
      <c r="DF141" s="63">
        <f t="shared" si="6"/>
        <v>108</v>
      </c>
      <c r="DG141" s="63">
        <f t="shared" si="6"/>
        <v>109</v>
      </c>
      <c r="DH141" s="63">
        <f t="shared" si="6"/>
        <v>110</v>
      </c>
      <c r="DI141" s="63">
        <f t="shared" si="6"/>
        <v>111</v>
      </c>
      <c r="DJ141" s="63">
        <f t="shared" si="6"/>
        <v>112</v>
      </c>
      <c r="DK141" s="63">
        <f t="shared" si="6"/>
        <v>113</v>
      </c>
      <c r="DL141" s="63">
        <f t="shared" si="6"/>
        <v>114</v>
      </c>
      <c r="DM141" s="63">
        <f t="shared" si="6"/>
        <v>115</v>
      </c>
      <c r="DN141" s="63">
        <f t="shared" si="6"/>
        <v>116</v>
      </c>
      <c r="DO141" s="63">
        <f t="shared" si="6"/>
        <v>117</v>
      </c>
      <c r="DP141" s="63">
        <f t="shared" si="6"/>
        <v>118</v>
      </c>
      <c r="DQ141" s="63">
        <f t="shared" si="6"/>
        <v>119</v>
      </c>
      <c r="DR141" s="63">
        <f t="shared" si="6"/>
        <v>120</v>
      </c>
      <c r="DS141" s="63">
        <f t="shared" si="6"/>
        <v>121</v>
      </c>
      <c r="DT141" s="63">
        <f t="shared" si="6"/>
        <v>122</v>
      </c>
      <c r="DU141" s="63">
        <f t="shared" si="6"/>
        <v>123</v>
      </c>
      <c r="DV141" s="63">
        <f t="shared" si="6"/>
        <v>124</v>
      </c>
      <c r="DW141" s="63">
        <f t="shared" si="6"/>
        <v>125</v>
      </c>
      <c r="DX141" s="63">
        <f t="shared" si="6"/>
        <v>126</v>
      </c>
      <c r="DY141" s="63">
        <f t="shared" si="6"/>
        <v>127</v>
      </c>
      <c r="DZ141" s="63">
        <f t="shared" si="6"/>
        <v>128</v>
      </c>
      <c r="EA141" s="63">
        <f t="shared" si="6"/>
        <v>129</v>
      </c>
      <c r="EB141" s="63">
        <f t="shared" ref="EB141:GM141" si="7">EA141+1</f>
        <v>130</v>
      </c>
      <c r="EC141" s="63">
        <f t="shared" si="7"/>
        <v>131</v>
      </c>
      <c r="ED141" s="63">
        <f t="shared" si="7"/>
        <v>132</v>
      </c>
      <c r="EE141" s="63">
        <f t="shared" si="7"/>
        <v>133</v>
      </c>
      <c r="EF141" s="63">
        <f t="shared" si="7"/>
        <v>134</v>
      </c>
      <c r="EG141" s="63">
        <f t="shared" si="7"/>
        <v>135</v>
      </c>
      <c r="EH141" s="63">
        <f t="shared" si="7"/>
        <v>136</v>
      </c>
      <c r="EI141" s="63">
        <f t="shared" si="7"/>
        <v>137</v>
      </c>
      <c r="EJ141" s="63">
        <f t="shared" si="7"/>
        <v>138</v>
      </c>
      <c r="EK141" s="63">
        <f t="shared" si="7"/>
        <v>139</v>
      </c>
      <c r="EL141" s="63">
        <f t="shared" si="7"/>
        <v>140</v>
      </c>
      <c r="EM141" s="63">
        <f t="shared" si="7"/>
        <v>141</v>
      </c>
      <c r="EN141" s="63">
        <f t="shared" si="7"/>
        <v>142</v>
      </c>
      <c r="EO141" s="63">
        <f t="shared" si="7"/>
        <v>143</v>
      </c>
      <c r="EP141" s="63">
        <f t="shared" si="7"/>
        <v>144</v>
      </c>
      <c r="EQ141" s="63">
        <f t="shared" si="7"/>
        <v>145</v>
      </c>
      <c r="ER141" s="63">
        <f t="shared" si="7"/>
        <v>146</v>
      </c>
      <c r="ES141" s="63">
        <f t="shared" si="7"/>
        <v>147</v>
      </c>
      <c r="ET141" s="63">
        <f t="shared" si="7"/>
        <v>148</v>
      </c>
      <c r="EU141" s="63">
        <f t="shared" si="7"/>
        <v>149</v>
      </c>
      <c r="EV141" s="63">
        <f t="shared" si="7"/>
        <v>150</v>
      </c>
      <c r="EW141" s="63">
        <f t="shared" si="7"/>
        <v>151</v>
      </c>
      <c r="EX141" s="63">
        <f t="shared" si="7"/>
        <v>152</v>
      </c>
      <c r="EY141" s="63">
        <f t="shared" si="7"/>
        <v>153</v>
      </c>
      <c r="EZ141" s="63">
        <f t="shared" si="7"/>
        <v>154</v>
      </c>
      <c r="FA141" s="63">
        <f t="shared" si="7"/>
        <v>155</v>
      </c>
      <c r="FB141" s="63">
        <f t="shared" si="7"/>
        <v>156</v>
      </c>
      <c r="FC141" s="63">
        <f t="shared" si="7"/>
        <v>157</v>
      </c>
      <c r="FD141" s="63">
        <f t="shared" si="7"/>
        <v>158</v>
      </c>
      <c r="FE141" s="63">
        <f t="shared" si="7"/>
        <v>159</v>
      </c>
      <c r="FF141" s="63">
        <f t="shared" si="7"/>
        <v>160</v>
      </c>
      <c r="FG141" s="63">
        <f t="shared" si="7"/>
        <v>161</v>
      </c>
      <c r="FH141" s="63">
        <f t="shared" si="7"/>
        <v>162</v>
      </c>
      <c r="FI141" s="63">
        <f t="shared" si="7"/>
        <v>163</v>
      </c>
      <c r="FJ141" s="63">
        <f t="shared" si="7"/>
        <v>164</v>
      </c>
      <c r="FK141" s="63">
        <f t="shared" si="7"/>
        <v>165</v>
      </c>
      <c r="FL141" s="63">
        <f t="shared" si="7"/>
        <v>166</v>
      </c>
      <c r="FM141" s="63">
        <f t="shared" si="7"/>
        <v>167</v>
      </c>
      <c r="FN141" s="63">
        <f t="shared" si="7"/>
        <v>168</v>
      </c>
      <c r="FO141" s="63">
        <f t="shared" si="7"/>
        <v>169</v>
      </c>
      <c r="FP141" s="63">
        <f t="shared" si="7"/>
        <v>170</v>
      </c>
      <c r="FQ141" s="63">
        <f t="shared" si="7"/>
        <v>171</v>
      </c>
      <c r="FR141" s="63">
        <f t="shared" si="7"/>
        <v>172</v>
      </c>
      <c r="FS141" s="63">
        <f t="shared" si="7"/>
        <v>173</v>
      </c>
      <c r="FT141" s="63">
        <f t="shared" si="7"/>
        <v>174</v>
      </c>
      <c r="FU141" s="63">
        <f t="shared" si="7"/>
        <v>175</v>
      </c>
      <c r="FV141" s="63">
        <f t="shared" si="7"/>
        <v>176</v>
      </c>
      <c r="FW141" s="63">
        <f t="shared" si="7"/>
        <v>177</v>
      </c>
      <c r="FX141" s="63">
        <f t="shared" si="7"/>
        <v>178</v>
      </c>
      <c r="FY141" s="63">
        <f t="shared" si="7"/>
        <v>179</v>
      </c>
      <c r="FZ141" s="63">
        <f t="shared" si="7"/>
        <v>180</v>
      </c>
      <c r="GA141" s="63">
        <f t="shared" si="7"/>
        <v>181</v>
      </c>
      <c r="GB141" s="63">
        <f t="shared" si="7"/>
        <v>182</v>
      </c>
      <c r="GC141" s="63">
        <f t="shared" si="7"/>
        <v>183</v>
      </c>
      <c r="GD141" s="63">
        <f t="shared" si="7"/>
        <v>184</v>
      </c>
      <c r="GE141" s="63">
        <f t="shared" si="7"/>
        <v>185</v>
      </c>
      <c r="GF141" s="63">
        <f t="shared" si="7"/>
        <v>186</v>
      </c>
      <c r="GG141" s="63">
        <f t="shared" si="7"/>
        <v>187</v>
      </c>
      <c r="GH141" s="63">
        <f t="shared" si="7"/>
        <v>188</v>
      </c>
      <c r="GI141" s="63">
        <f t="shared" si="7"/>
        <v>189</v>
      </c>
      <c r="GJ141" s="63">
        <f t="shared" si="7"/>
        <v>190</v>
      </c>
      <c r="GK141" s="63">
        <f t="shared" si="7"/>
        <v>191</v>
      </c>
      <c r="GL141" s="63">
        <f t="shared" si="7"/>
        <v>192</v>
      </c>
      <c r="GM141" s="63">
        <f t="shared" si="7"/>
        <v>193</v>
      </c>
      <c r="GN141" s="63">
        <f t="shared" ref="GN141:IY141" si="8">GM141+1</f>
        <v>194</v>
      </c>
      <c r="GO141" s="63">
        <f t="shared" si="8"/>
        <v>195</v>
      </c>
      <c r="GP141" s="63">
        <f t="shared" si="8"/>
        <v>196</v>
      </c>
      <c r="GQ141" s="63">
        <f t="shared" si="8"/>
        <v>197</v>
      </c>
      <c r="GR141" s="63">
        <f t="shared" si="8"/>
        <v>198</v>
      </c>
      <c r="GS141" s="63">
        <f t="shared" si="8"/>
        <v>199</v>
      </c>
      <c r="GT141" s="63">
        <f t="shared" si="8"/>
        <v>200</v>
      </c>
      <c r="GU141" s="63">
        <f t="shared" si="8"/>
        <v>201</v>
      </c>
      <c r="GV141" s="63">
        <f t="shared" si="8"/>
        <v>202</v>
      </c>
      <c r="GW141" s="63">
        <f t="shared" si="8"/>
        <v>203</v>
      </c>
      <c r="GX141" s="63">
        <f t="shared" si="8"/>
        <v>204</v>
      </c>
      <c r="GY141" s="63">
        <f t="shared" si="8"/>
        <v>205</v>
      </c>
      <c r="GZ141" s="63">
        <f t="shared" si="8"/>
        <v>206</v>
      </c>
      <c r="HA141" s="63">
        <f t="shared" si="8"/>
        <v>207</v>
      </c>
      <c r="HB141" s="63">
        <f t="shared" si="8"/>
        <v>208</v>
      </c>
      <c r="HC141" s="63">
        <f t="shared" si="8"/>
        <v>209</v>
      </c>
      <c r="HD141" s="63">
        <f t="shared" si="8"/>
        <v>210</v>
      </c>
      <c r="HE141" s="63">
        <f t="shared" si="8"/>
        <v>211</v>
      </c>
      <c r="HF141" s="63">
        <f t="shared" si="8"/>
        <v>212</v>
      </c>
      <c r="HG141" s="63">
        <f t="shared" si="8"/>
        <v>213</v>
      </c>
      <c r="HH141" s="63">
        <f t="shared" si="8"/>
        <v>214</v>
      </c>
      <c r="HI141" s="63">
        <f t="shared" si="8"/>
        <v>215</v>
      </c>
      <c r="HJ141" s="63">
        <f t="shared" si="8"/>
        <v>216</v>
      </c>
      <c r="HK141" s="63">
        <f t="shared" si="8"/>
        <v>217</v>
      </c>
      <c r="HL141" s="63">
        <f t="shared" si="8"/>
        <v>218</v>
      </c>
      <c r="HM141" s="63">
        <f t="shared" si="8"/>
        <v>219</v>
      </c>
      <c r="HN141" s="63">
        <f t="shared" si="8"/>
        <v>220</v>
      </c>
      <c r="HO141" s="63">
        <f t="shared" si="8"/>
        <v>221</v>
      </c>
      <c r="HP141" s="63">
        <f t="shared" si="8"/>
        <v>222</v>
      </c>
      <c r="HQ141" s="63">
        <f t="shared" si="8"/>
        <v>223</v>
      </c>
      <c r="HR141" s="63">
        <f t="shared" si="8"/>
        <v>224</v>
      </c>
      <c r="HS141" s="63">
        <f t="shared" si="8"/>
        <v>225</v>
      </c>
      <c r="HT141" s="63">
        <f t="shared" si="8"/>
        <v>226</v>
      </c>
      <c r="HU141" s="63">
        <f t="shared" si="8"/>
        <v>227</v>
      </c>
      <c r="HV141" s="63">
        <f t="shared" si="8"/>
        <v>228</v>
      </c>
      <c r="HW141" s="63">
        <f t="shared" si="8"/>
        <v>229</v>
      </c>
      <c r="HX141" s="63">
        <f t="shared" si="8"/>
        <v>230</v>
      </c>
      <c r="HY141" s="63">
        <f t="shared" si="8"/>
        <v>231</v>
      </c>
      <c r="HZ141" s="63">
        <f t="shared" si="8"/>
        <v>232</v>
      </c>
      <c r="IA141" s="63">
        <f t="shared" si="8"/>
        <v>233</v>
      </c>
      <c r="IB141" s="63">
        <f t="shared" si="8"/>
        <v>234</v>
      </c>
      <c r="IC141" s="63">
        <f t="shared" si="8"/>
        <v>235</v>
      </c>
      <c r="ID141" s="63">
        <f t="shared" si="8"/>
        <v>236</v>
      </c>
      <c r="IE141" s="63">
        <f t="shared" si="8"/>
        <v>237</v>
      </c>
      <c r="IF141" s="63">
        <f t="shared" si="8"/>
        <v>238</v>
      </c>
      <c r="IG141" s="63">
        <f t="shared" si="8"/>
        <v>239</v>
      </c>
      <c r="IH141" s="63">
        <f t="shared" si="8"/>
        <v>240</v>
      </c>
      <c r="II141" s="63">
        <f t="shared" si="8"/>
        <v>241</v>
      </c>
      <c r="IJ141" s="63">
        <f t="shared" si="8"/>
        <v>242</v>
      </c>
      <c r="IK141" s="63">
        <f t="shared" si="8"/>
        <v>243</v>
      </c>
      <c r="IL141" s="63">
        <f t="shared" si="8"/>
        <v>244</v>
      </c>
      <c r="IM141" s="63">
        <f t="shared" si="8"/>
        <v>245</v>
      </c>
      <c r="IN141" s="63">
        <f t="shared" si="8"/>
        <v>246</v>
      </c>
      <c r="IO141" s="63">
        <f t="shared" si="8"/>
        <v>247</v>
      </c>
      <c r="IP141" s="63">
        <f t="shared" si="8"/>
        <v>248</v>
      </c>
      <c r="IQ141" s="63">
        <f t="shared" si="8"/>
        <v>249</v>
      </c>
      <c r="IR141" s="63">
        <f t="shared" si="8"/>
        <v>250</v>
      </c>
      <c r="IS141" s="63">
        <f t="shared" si="8"/>
        <v>251</v>
      </c>
      <c r="IT141" s="63">
        <f t="shared" si="8"/>
        <v>252</v>
      </c>
      <c r="IU141" s="63">
        <f t="shared" si="8"/>
        <v>253</v>
      </c>
      <c r="IV141" s="63">
        <f t="shared" si="8"/>
        <v>254</v>
      </c>
      <c r="IW141" s="63">
        <f t="shared" si="8"/>
        <v>255</v>
      </c>
      <c r="IX141" s="63">
        <f t="shared" si="8"/>
        <v>256</v>
      </c>
      <c r="IY141" s="63">
        <f t="shared" si="8"/>
        <v>257</v>
      </c>
      <c r="IZ141" s="63">
        <f t="shared" ref="IZ141:LK141" si="9">IY141+1</f>
        <v>258</v>
      </c>
      <c r="JA141" s="63">
        <f t="shared" si="9"/>
        <v>259</v>
      </c>
      <c r="JB141" s="63">
        <f t="shared" si="9"/>
        <v>260</v>
      </c>
      <c r="JC141" s="63">
        <f t="shared" si="9"/>
        <v>261</v>
      </c>
      <c r="JD141" s="63">
        <f t="shared" si="9"/>
        <v>262</v>
      </c>
      <c r="JE141" s="63">
        <f t="shared" si="9"/>
        <v>263</v>
      </c>
      <c r="JF141" s="63">
        <f t="shared" si="9"/>
        <v>264</v>
      </c>
      <c r="JG141" s="63">
        <f t="shared" si="9"/>
        <v>265</v>
      </c>
      <c r="JH141" s="63">
        <f t="shared" si="9"/>
        <v>266</v>
      </c>
      <c r="JI141" s="63">
        <f t="shared" si="9"/>
        <v>267</v>
      </c>
      <c r="JJ141" s="63">
        <f t="shared" si="9"/>
        <v>268</v>
      </c>
      <c r="JK141" s="63">
        <f t="shared" si="9"/>
        <v>269</v>
      </c>
      <c r="JL141" s="63">
        <f t="shared" si="9"/>
        <v>270</v>
      </c>
      <c r="JM141" s="63">
        <f t="shared" si="9"/>
        <v>271</v>
      </c>
      <c r="JN141" s="63">
        <f t="shared" si="9"/>
        <v>272</v>
      </c>
      <c r="JO141" s="63">
        <f t="shared" si="9"/>
        <v>273</v>
      </c>
      <c r="JP141" s="63">
        <f t="shared" si="9"/>
        <v>274</v>
      </c>
      <c r="JQ141" s="63">
        <f t="shared" si="9"/>
        <v>275</v>
      </c>
      <c r="JR141" s="63">
        <f t="shared" si="9"/>
        <v>276</v>
      </c>
      <c r="JS141" s="63">
        <f t="shared" si="9"/>
        <v>277</v>
      </c>
      <c r="JT141" s="63">
        <f t="shared" si="9"/>
        <v>278</v>
      </c>
      <c r="JU141" s="63">
        <f t="shared" si="9"/>
        <v>279</v>
      </c>
      <c r="JV141" s="63">
        <f t="shared" si="9"/>
        <v>280</v>
      </c>
      <c r="JW141" s="63">
        <f t="shared" si="9"/>
        <v>281</v>
      </c>
      <c r="JX141" s="63">
        <f t="shared" si="9"/>
        <v>282</v>
      </c>
      <c r="JY141" s="63">
        <f t="shared" si="9"/>
        <v>283</v>
      </c>
      <c r="JZ141" s="63">
        <f t="shared" si="9"/>
        <v>284</v>
      </c>
      <c r="KA141" s="63">
        <f t="shared" si="9"/>
        <v>285</v>
      </c>
      <c r="KB141" s="63">
        <f t="shared" si="9"/>
        <v>286</v>
      </c>
      <c r="KC141" s="63">
        <f t="shared" si="9"/>
        <v>287</v>
      </c>
      <c r="KD141" s="63">
        <f t="shared" si="9"/>
        <v>288</v>
      </c>
      <c r="KE141" s="63">
        <f t="shared" si="9"/>
        <v>289</v>
      </c>
      <c r="KF141" s="63">
        <f t="shared" si="9"/>
        <v>290</v>
      </c>
      <c r="KG141" s="63">
        <f t="shared" si="9"/>
        <v>291</v>
      </c>
      <c r="KH141" s="63">
        <f t="shared" si="9"/>
        <v>292</v>
      </c>
      <c r="KI141" s="63">
        <f t="shared" si="9"/>
        <v>293</v>
      </c>
      <c r="KJ141" s="63">
        <f t="shared" si="9"/>
        <v>294</v>
      </c>
      <c r="KK141" s="63">
        <f t="shared" si="9"/>
        <v>295</v>
      </c>
      <c r="KL141" s="63">
        <f t="shared" si="9"/>
        <v>296</v>
      </c>
      <c r="KM141" s="63">
        <f t="shared" si="9"/>
        <v>297</v>
      </c>
      <c r="KN141" s="63">
        <f t="shared" si="9"/>
        <v>298</v>
      </c>
      <c r="KO141" s="63">
        <f t="shared" si="9"/>
        <v>299</v>
      </c>
      <c r="KP141" s="63">
        <f t="shared" si="9"/>
        <v>300</v>
      </c>
      <c r="KQ141" s="63">
        <f t="shared" si="9"/>
        <v>301</v>
      </c>
      <c r="KR141" s="63">
        <f t="shared" si="9"/>
        <v>302</v>
      </c>
      <c r="KS141" s="63">
        <f t="shared" si="9"/>
        <v>303</v>
      </c>
      <c r="KT141" s="63">
        <f t="shared" si="9"/>
        <v>304</v>
      </c>
      <c r="KU141" s="63">
        <f t="shared" si="9"/>
        <v>305</v>
      </c>
      <c r="KV141" s="63">
        <f t="shared" si="9"/>
        <v>306</v>
      </c>
      <c r="KW141" s="63">
        <f t="shared" si="9"/>
        <v>307</v>
      </c>
      <c r="KX141" s="63">
        <f t="shared" si="9"/>
        <v>308</v>
      </c>
      <c r="KY141" s="63">
        <f t="shared" si="9"/>
        <v>309</v>
      </c>
      <c r="KZ141" s="63">
        <f t="shared" si="9"/>
        <v>310</v>
      </c>
      <c r="LA141" s="63">
        <f t="shared" si="9"/>
        <v>311</v>
      </c>
      <c r="LB141" s="63">
        <f t="shared" si="9"/>
        <v>312</v>
      </c>
      <c r="LC141" s="63">
        <f t="shared" si="9"/>
        <v>313</v>
      </c>
      <c r="LD141" s="63">
        <f t="shared" si="9"/>
        <v>314</v>
      </c>
      <c r="LE141" s="63">
        <f t="shared" si="9"/>
        <v>315</v>
      </c>
      <c r="LF141" s="63">
        <f t="shared" si="9"/>
        <v>316</v>
      </c>
      <c r="LG141" s="63">
        <f t="shared" si="9"/>
        <v>317</v>
      </c>
      <c r="LH141" s="63">
        <f t="shared" si="9"/>
        <v>318</v>
      </c>
      <c r="LI141" s="63">
        <f t="shared" si="9"/>
        <v>319</v>
      </c>
      <c r="LJ141" s="63">
        <f t="shared" si="9"/>
        <v>320</v>
      </c>
      <c r="LK141" s="63">
        <f t="shared" si="9"/>
        <v>321</v>
      </c>
      <c r="LL141" s="63">
        <f t="shared" ref="LL141:MU141" si="10">LK141+1</f>
        <v>322</v>
      </c>
      <c r="LM141" s="63">
        <f t="shared" si="10"/>
        <v>323</v>
      </c>
      <c r="LN141" s="63">
        <f t="shared" si="10"/>
        <v>324</v>
      </c>
      <c r="LO141" s="63">
        <f t="shared" si="10"/>
        <v>325</v>
      </c>
      <c r="LP141" s="63">
        <f t="shared" si="10"/>
        <v>326</v>
      </c>
      <c r="LQ141" s="63">
        <f t="shared" si="10"/>
        <v>327</v>
      </c>
      <c r="LR141" s="63">
        <f t="shared" si="10"/>
        <v>328</v>
      </c>
      <c r="LS141" s="63">
        <f t="shared" si="10"/>
        <v>329</v>
      </c>
      <c r="LT141" s="63">
        <f t="shared" si="10"/>
        <v>330</v>
      </c>
      <c r="LU141" s="63">
        <f t="shared" si="10"/>
        <v>331</v>
      </c>
      <c r="LV141" s="63">
        <f t="shared" si="10"/>
        <v>332</v>
      </c>
      <c r="LW141" s="63">
        <f t="shared" si="10"/>
        <v>333</v>
      </c>
      <c r="LX141" s="63">
        <f t="shared" si="10"/>
        <v>334</v>
      </c>
      <c r="LY141" s="63">
        <f t="shared" si="10"/>
        <v>335</v>
      </c>
      <c r="LZ141" s="63">
        <f t="shared" si="10"/>
        <v>336</v>
      </c>
      <c r="MA141" s="63">
        <f t="shared" si="10"/>
        <v>337</v>
      </c>
      <c r="MB141" s="63">
        <f t="shared" si="10"/>
        <v>338</v>
      </c>
      <c r="MC141" s="63">
        <f t="shared" si="10"/>
        <v>339</v>
      </c>
      <c r="MD141" s="63">
        <f t="shared" si="10"/>
        <v>340</v>
      </c>
      <c r="ME141" s="63">
        <f t="shared" si="10"/>
        <v>341</v>
      </c>
      <c r="MF141" s="63">
        <f t="shared" si="10"/>
        <v>342</v>
      </c>
      <c r="MG141" s="63">
        <f t="shared" si="10"/>
        <v>343</v>
      </c>
      <c r="MH141" s="63">
        <f t="shared" si="10"/>
        <v>344</v>
      </c>
      <c r="MI141" s="63">
        <f t="shared" si="10"/>
        <v>345</v>
      </c>
      <c r="MJ141" s="63">
        <f t="shared" si="10"/>
        <v>346</v>
      </c>
      <c r="MK141" s="63">
        <f t="shared" si="10"/>
        <v>347</v>
      </c>
      <c r="ML141" s="63">
        <f t="shared" si="10"/>
        <v>348</v>
      </c>
      <c r="MM141" s="63">
        <f t="shared" si="10"/>
        <v>349</v>
      </c>
      <c r="MN141" s="63">
        <f t="shared" si="10"/>
        <v>350</v>
      </c>
      <c r="MO141" s="63">
        <f t="shared" si="10"/>
        <v>351</v>
      </c>
      <c r="MP141" s="63">
        <f t="shared" si="10"/>
        <v>352</v>
      </c>
      <c r="MQ141" s="63">
        <f t="shared" si="10"/>
        <v>353</v>
      </c>
      <c r="MR141" s="63">
        <f t="shared" si="10"/>
        <v>354</v>
      </c>
      <c r="MS141" s="63">
        <f t="shared" si="10"/>
        <v>355</v>
      </c>
      <c r="MT141" s="63">
        <f t="shared" si="10"/>
        <v>356</v>
      </c>
      <c r="MU141" s="63">
        <f t="shared" si="10"/>
        <v>357</v>
      </c>
    </row>
    <row r="142" spans="1:367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7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7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</mergeCells>
  <conditionalFormatting sqref="C16:MU137">
    <cfRule type="cellIs" dxfId="12" priority="3" operator="notEqual">
      <formula>0</formula>
    </cfRule>
  </conditionalFormatting>
  <conditionalFormatting sqref="MY16:MY137">
    <cfRule type="cellIs" dxfId="11" priority="1" operator="between">
      <formula>-100</formula>
      <formula>100</formula>
    </cfRule>
    <cfRule type="cellIs" dxfId="10" priority="2" operator="notEqual">
      <formula>0</formula>
    </cfRule>
  </conditionalFormatting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4FF0-621F-4247-B2D0-A0FAF2F38E6A}">
  <dimension ref="A1:S128"/>
  <sheetViews>
    <sheetView workbookViewId="0">
      <selection activeCell="M2" sqref="M2:M124"/>
    </sheetView>
  </sheetViews>
  <sheetFormatPr baseColWidth="10" defaultRowHeight="14.25" x14ac:dyDescent="0.45"/>
  <cols>
    <col min="1" max="1" width="32.73046875" customWidth="1"/>
    <col min="2" max="2" width="19.19921875" customWidth="1"/>
    <col min="3" max="3" width="18.53125" customWidth="1"/>
    <col min="17" max="17" width="12" bestFit="1" customWidth="1"/>
  </cols>
  <sheetData>
    <row r="1" spans="1:17" x14ac:dyDescent="0.45">
      <c r="B1" t="s">
        <v>679</v>
      </c>
      <c r="C1" t="s">
        <v>652</v>
      </c>
      <c r="D1" t="s">
        <v>472</v>
      </c>
      <c r="E1" t="s">
        <v>657</v>
      </c>
      <c r="F1" t="s">
        <v>680</v>
      </c>
      <c r="G1" t="s">
        <v>681</v>
      </c>
      <c r="J1" t="s">
        <v>682</v>
      </c>
      <c r="L1" t="s">
        <v>723</v>
      </c>
      <c r="O1" t="s">
        <v>728</v>
      </c>
      <c r="Q1" t="s">
        <v>729</v>
      </c>
    </row>
    <row r="2" spans="1:17" x14ac:dyDescent="0.45">
      <c r="A2" s="63" t="s">
        <v>221</v>
      </c>
      <c r="B2" s="99">
        <v>146000000</v>
      </c>
      <c r="C2" s="63">
        <v>76.09</v>
      </c>
      <c r="D2" s="13">
        <f>B2/C2</f>
        <v>1918780.3916414771</v>
      </c>
      <c r="E2" s="63">
        <v>3</v>
      </c>
      <c r="F2" s="13">
        <f>D2*E2*$J$2</f>
        <v>253336575.10842422</v>
      </c>
      <c r="J2">
        <v>44.01</v>
      </c>
      <c r="L2" s="104">
        <f>F2/B2</f>
        <v>1.7351820212905769</v>
      </c>
      <c r="O2" s="63">
        <v>15115981242.747601</v>
      </c>
      <c r="Q2">
        <f>L2/44*12*O2</f>
        <v>7153357878.1585169</v>
      </c>
    </row>
    <row r="3" spans="1:17" x14ac:dyDescent="0.45">
      <c r="A3" s="63" t="s">
        <v>222</v>
      </c>
      <c r="B3" s="99">
        <v>2000000000</v>
      </c>
      <c r="C3" s="63">
        <v>90.12</v>
      </c>
      <c r="D3" s="13">
        <f t="shared" ref="D3:D64" si="0">B3/C3</f>
        <v>22192632.046160672</v>
      </c>
      <c r="E3" s="63">
        <v>4</v>
      </c>
      <c r="F3" s="13">
        <f t="shared" ref="F3:F64" si="1">D3*E3*$J$2</f>
        <v>3906790945.4061246</v>
      </c>
      <c r="L3" s="104">
        <f t="shared" ref="L3:L64" si="2">F3/B3</f>
        <v>1.9533954727030622</v>
      </c>
      <c r="O3" s="63">
        <v>2000000000</v>
      </c>
      <c r="Q3" s="63">
        <f t="shared" ref="Q3:Q66" si="3">L3/44*12*O3</f>
        <v>1065488439.6562159</v>
      </c>
    </row>
    <row r="4" spans="1:17" x14ac:dyDescent="0.45">
      <c r="A4" s="63" t="s">
        <v>223</v>
      </c>
      <c r="B4" s="16">
        <v>1</v>
      </c>
      <c r="C4" s="63">
        <v>134.16999999999999</v>
      </c>
      <c r="D4" s="13">
        <f t="shared" si="0"/>
        <v>7.4532309756279351E-3</v>
      </c>
      <c r="E4" s="63">
        <v>9</v>
      </c>
      <c r="F4" s="13">
        <f t="shared" si="1"/>
        <v>2.9521502571364686</v>
      </c>
      <c r="L4" s="104">
        <f t="shared" si="2"/>
        <v>2.9521502571364686</v>
      </c>
      <c r="O4" s="63">
        <v>0</v>
      </c>
      <c r="Q4" s="63">
        <f t="shared" si="3"/>
        <v>0</v>
      </c>
    </row>
    <row r="5" spans="1:17" x14ac:dyDescent="0.45">
      <c r="A5" s="63" t="s">
        <v>224</v>
      </c>
      <c r="B5" s="99">
        <v>4434000000</v>
      </c>
      <c r="C5" s="63">
        <v>130.22999999999999</v>
      </c>
      <c r="D5" s="13">
        <f t="shared" si="0"/>
        <v>34047454.503570609</v>
      </c>
      <c r="E5" s="63">
        <v>8</v>
      </c>
      <c r="F5" s="13">
        <f t="shared" si="1"/>
        <v>11987427781.61714</v>
      </c>
      <c r="L5" s="104">
        <f t="shared" si="2"/>
        <v>2.7035245335176228</v>
      </c>
      <c r="O5" s="63">
        <v>4434000</v>
      </c>
      <c r="Q5" s="63">
        <f t="shared" si="3"/>
        <v>3269298.4858955834</v>
      </c>
    </row>
    <row r="6" spans="1:17" x14ac:dyDescent="0.45">
      <c r="A6" s="63" t="s">
        <v>433</v>
      </c>
      <c r="B6" s="16">
        <v>1</v>
      </c>
      <c r="C6">
        <v>90.12</v>
      </c>
      <c r="D6" s="13">
        <f t="shared" si="0"/>
        <v>1.1096316023080336E-2</v>
      </c>
      <c r="E6" s="63">
        <v>4</v>
      </c>
      <c r="F6" s="13">
        <f t="shared" si="1"/>
        <v>1.9533954727030622</v>
      </c>
      <c r="L6" s="104">
        <f t="shared" si="2"/>
        <v>1.9533954727030622</v>
      </c>
      <c r="O6" s="63">
        <v>286000000</v>
      </c>
      <c r="Q6" s="63">
        <f t="shared" si="3"/>
        <v>152364846.87083888</v>
      </c>
    </row>
    <row r="7" spans="1:17" x14ac:dyDescent="0.45">
      <c r="A7" s="63" t="s">
        <v>109</v>
      </c>
      <c r="B7" s="99">
        <v>13000000000</v>
      </c>
      <c r="C7" s="63">
        <v>60.052</v>
      </c>
      <c r="D7" s="13">
        <f t="shared" si="0"/>
        <v>216479051.48870978</v>
      </c>
      <c r="E7" s="63">
        <v>2</v>
      </c>
      <c r="F7" s="13">
        <f t="shared" si="1"/>
        <v>19054486112.036232</v>
      </c>
      <c r="L7" s="104">
        <f t="shared" si="2"/>
        <v>1.4657297009258641</v>
      </c>
      <c r="O7" s="63">
        <v>7877899700</v>
      </c>
      <c r="Q7" s="63">
        <f t="shared" si="3"/>
        <v>3149146792.1468053</v>
      </c>
    </row>
    <row r="8" spans="1:17" x14ac:dyDescent="0.45">
      <c r="A8" s="63" t="s">
        <v>110</v>
      </c>
      <c r="B8" s="99">
        <v>6700000000</v>
      </c>
      <c r="C8">
        <v>58.08</v>
      </c>
      <c r="D8" s="13">
        <f t="shared" si="0"/>
        <v>115358126.72176309</v>
      </c>
      <c r="E8" s="63">
        <v>3</v>
      </c>
      <c r="F8" s="13">
        <f t="shared" si="1"/>
        <v>15230733471.074381</v>
      </c>
      <c r="L8" s="104">
        <f t="shared" si="2"/>
        <v>2.2732438016528929</v>
      </c>
      <c r="O8" s="63">
        <v>10676623208.775999</v>
      </c>
      <c r="Q8" s="63">
        <f t="shared" si="3"/>
        <v>6619245690.5273066</v>
      </c>
    </row>
    <row r="9" spans="1:17" x14ac:dyDescent="0.45">
      <c r="A9" s="63" t="s">
        <v>434</v>
      </c>
      <c r="B9" s="99">
        <v>2000000000</v>
      </c>
      <c r="C9">
        <v>44.05</v>
      </c>
      <c r="D9" s="13">
        <f t="shared" si="0"/>
        <v>45402951.191827469</v>
      </c>
      <c r="E9" s="63">
        <v>2</v>
      </c>
      <c r="F9" s="13">
        <f t="shared" si="1"/>
        <v>3996367763.9046535</v>
      </c>
      <c r="L9" s="104">
        <f t="shared" si="2"/>
        <v>1.9981838819523268</v>
      </c>
      <c r="O9" s="63">
        <v>2209173000</v>
      </c>
      <c r="Q9" s="63">
        <f t="shared" si="3"/>
        <v>1203909240.2848001</v>
      </c>
    </row>
    <row r="10" spans="1:17" x14ac:dyDescent="0.45">
      <c r="A10" s="63" t="s">
        <v>435</v>
      </c>
      <c r="B10" s="99">
        <v>400000000</v>
      </c>
      <c r="C10">
        <v>26.04</v>
      </c>
      <c r="D10" s="13">
        <f t="shared" si="0"/>
        <v>15360983.102918588</v>
      </c>
      <c r="E10" s="63">
        <v>2</v>
      </c>
      <c r="F10" s="13">
        <f t="shared" si="1"/>
        <v>1352073732.718894</v>
      </c>
      <c r="L10" s="104">
        <f t="shared" si="2"/>
        <v>3.3801843317972349</v>
      </c>
      <c r="O10" s="63">
        <v>0</v>
      </c>
      <c r="Q10" s="63">
        <f t="shared" si="3"/>
        <v>0</v>
      </c>
    </row>
    <row r="11" spans="1:17" x14ac:dyDescent="0.45">
      <c r="A11" s="63" t="s">
        <v>225</v>
      </c>
      <c r="B11" s="99">
        <v>5850000000</v>
      </c>
      <c r="C11" s="63">
        <v>72.06</v>
      </c>
      <c r="D11" s="13">
        <f t="shared" si="0"/>
        <v>81182348.043297246</v>
      </c>
      <c r="E11" s="63">
        <v>3</v>
      </c>
      <c r="F11" s="13">
        <f t="shared" si="1"/>
        <v>10718505412.156536</v>
      </c>
      <c r="L11" s="104">
        <f t="shared" si="2"/>
        <v>1.8322231473771857</v>
      </c>
      <c r="O11" s="63">
        <v>5850000000</v>
      </c>
      <c r="Q11" s="63">
        <f t="shared" si="3"/>
        <v>2923228748.7699647</v>
      </c>
    </row>
    <row r="12" spans="1:17" x14ac:dyDescent="0.45">
      <c r="A12" s="63" t="s">
        <v>111</v>
      </c>
      <c r="B12" s="100">
        <v>10423845353</v>
      </c>
      <c r="C12">
        <v>53.06</v>
      </c>
      <c r="D12" s="13">
        <f t="shared" si="0"/>
        <v>196453926.74330944</v>
      </c>
      <c r="E12" s="63">
        <v>3</v>
      </c>
      <c r="F12" s="13">
        <f t="shared" si="1"/>
        <v>25937811947.91914</v>
      </c>
      <c r="L12" s="104">
        <f t="shared" si="2"/>
        <v>2.4883151149641907</v>
      </c>
      <c r="O12" s="63">
        <v>10423845353</v>
      </c>
      <c r="Q12" s="63">
        <f t="shared" si="3"/>
        <v>7073948713.0688562</v>
      </c>
    </row>
    <row r="13" spans="1:17" x14ac:dyDescent="0.45">
      <c r="A13" s="63" t="s">
        <v>33</v>
      </c>
      <c r="B13" s="85">
        <v>228900000000</v>
      </c>
      <c r="C13">
        <v>17.03</v>
      </c>
      <c r="D13" s="13">
        <f t="shared" si="0"/>
        <v>13440986494.421608</v>
      </c>
      <c r="E13" s="63">
        <v>0</v>
      </c>
      <c r="F13" s="13">
        <f t="shared" si="1"/>
        <v>0</v>
      </c>
      <c r="L13" s="104">
        <f t="shared" si="2"/>
        <v>0</v>
      </c>
      <c r="O13" s="63">
        <v>121302505929.71201</v>
      </c>
      <c r="Q13" s="63">
        <f t="shared" si="3"/>
        <v>0</v>
      </c>
    </row>
    <row r="14" spans="1:17" x14ac:dyDescent="0.45">
      <c r="A14" s="63" t="s">
        <v>112</v>
      </c>
      <c r="B14" s="50">
        <v>1</v>
      </c>
      <c r="C14">
        <v>132.13999999999999</v>
      </c>
      <c r="D14" s="13">
        <f t="shared" si="0"/>
        <v>7.5677311941879828E-3</v>
      </c>
      <c r="E14" s="63">
        <v>0</v>
      </c>
      <c r="F14" s="13">
        <f t="shared" si="1"/>
        <v>0</v>
      </c>
      <c r="L14" s="104">
        <f t="shared" si="2"/>
        <v>0</v>
      </c>
      <c r="O14" s="63">
        <v>14437489971.288</v>
      </c>
      <c r="Q14" s="63">
        <f t="shared" si="3"/>
        <v>0</v>
      </c>
    </row>
    <row r="15" spans="1:17" x14ac:dyDescent="0.45">
      <c r="A15" s="63" t="s">
        <v>113</v>
      </c>
      <c r="B15" s="99">
        <v>65965240213</v>
      </c>
      <c r="C15">
        <v>78.11</v>
      </c>
      <c r="D15" s="13">
        <f t="shared" si="0"/>
        <v>844517222.03303039</v>
      </c>
      <c r="E15" s="63">
        <v>6</v>
      </c>
      <c r="F15" s="13">
        <f t="shared" si="1"/>
        <v>223003217650.04199</v>
      </c>
      <c r="L15" s="104">
        <f t="shared" si="2"/>
        <v>3.3806170784790681</v>
      </c>
      <c r="O15" s="63">
        <v>0</v>
      </c>
      <c r="Q15" s="63">
        <f t="shared" si="3"/>
        <v>0</v>
      </c>
    </row>
    <row r="16" spans="1:17" x14ac:dyDescent="0.45">
      <c r="A16" s="63" t="s">
        <v>114</v>
      </c>
      <c r="B16" s="50">
        <v>132000000000</v>
      </c>
      <c r="C16">
        <v>56.1</v>
      </c>
      <c r="D16" s="13">
        <f t="shared" si="0"/>
        <v>2352941176.4705882</v>
      </c>
      <c r="E16" s="63">
        <v>4</v>
      </c>
      <c r="F16" s="13">
        <f t="shared" si="1"/>
        <v>414211764705.88232</v>
      </c>
      <c r="L16" s="104">
        <f t="shared" si="2"/>
        <v>3.1379679144385024</v>
      </c>
      <c r="O16" s="63">
        <v>0</v>
      </c>
      <c r="Q16" s="63">
        <f t="shared" si="3"/>
        <v>0</v>
      </c>
    </row>
    <row r="17" spans="1:17" x14ac:dyDescent="0.45">
      <c r="A17" s="63" t="s">
        <v>452</v>
      </c>
      <c r="B17" s="99">
        <v>12000000000</v>
      </c>
      <c r="C17">
        <v>54.09</v>
      </c>
      <c r="D17" s="13">
        <f t="shared" si="0"/>
        <v>221852468.1087077</v>
      </c>
      <c r="E17" s="63">
        <v>4</v>
      </c>
      <c r="F17" s="13">
        <f t="shared" si="1"/>
        <v>39054908485.856903</v>
      </c>
      <c r="L17" s="104">
        <f t="shared" si="2"/>
        <v>3.2545757071547419</v>
      </c>
      <c r="O17" s="63">
        <v>0</v>
      </c>
      <c r="Q17" s="63">
        <f t="shared" si="3"/>
        <v>0</v>
      </c>
    </row>
    <row r="18" spans="1:17" x14ac:dyDescent="0.45">
      <c r="A18" s="63" t="s">
        <v>616</v>
      </c>
      <c r="B18" s="50">
        <v>1</v>
      </c>
      <c r="C18" s="63">
        <v>30.07</v>
      </c>
      <c r="D18" s="13">
        <f>B18/C18</f>
        <v>3.325573661456601E-2</v>
      </c>
      <c r="E18" s="63">
        <v>0</v>
      </c>
      <c r="F18" s="13">
        <f t="shared" si="1"/>
        <v>0</v>
      </c>
      <c r="L18" s="104">
        <f t="shared" si="2"/>
        <v>0</v>
      </c>
      <c r="O18" s="63">
        <v>0</v>
      </c>
      <c r="Q18" s="63">
        <f t="shared" si="3"/>
        <v>0</v>
      </c>
    </row>
    <row r="19" spans="1:17" x14ac:dyDescent="0.45">
      <c r="A19" s="63" t="s">
        <v>617</v>
      </c>
      <c r="B19" s="50">
        <v>1</v>
      </c>
      <c r="C19" s="63">
        <v>72.150000000000006</v>
      </c>
      <c r="D19" s="13">
        <f>B19/C19</f>
        <v>1.386001386001386E-2</v>
      </c>
      <c r="E19" s="63">
        <v>5</v>
      </c>
      <c r="F19" s="13">
        <f t="shared" si="1"/>
        <v>3.0498960498960495</v>
      </c>
      <c r="L19" s="104">
        <f t="shared" si="2"/>
        <v>3.0498960498960495</v>
      </c>
      <c r="O19" s="63">
        <v>0</v>
      </c>
      <c r="Q19" s="63">
        <f t="shared" si="3"/>
        <v>0</v>
      </c>
    </row>
    <row r="20" spans="1:17" x14ac:dyDescent="0.45">
      <c r="A20" s="63" t="s">
        <v>226</v>
      </c>
      <c r="B20" s="99">
        <v>695000000</v>
      </c>
      <c r="C20">
        <v>130.113</v>
      </c>
      <c r="D20" s="13">
        <f t="shared" si="0"/>
        <v>5341510.8405770371</v>
      </c>
      <c r="E20" s="63">
        <v>0</v>
      </c>
      <c r="F20" s="13">
        <f t="shared" si="1"/>
        <v>0</v>
      </c>
      <c r="L20" s="104">
        <f t="shared" si="2"/>
        <v>0</v>
      </c>
      <c r="O20" s="63">
        <v>695000000</v>
      </c>
      <c r="Q20" s="63">
        <f t="shared" si="3"/>
        <v>0</v>
      </c>
    </row>
    <row r="21" spans="1:17" x14ac:dyDescent="0.45">
      <c r="A21" s="63" t="s">
        <v>439</v>
      </c>
      <c r="B21" s="50">
        <v>1</v>
      </c>
      <c r="D21" s="13"/>
      <c r="E21" s="63">
        <v>1</v>
      </c>
      <c r="F21" s="13">
        <f>D21*E21*$J$2</f>
        <v>0</v>
      </c>
      <c r="L21" s="104">
        <f t="shared" si="2"/>
        <v>0</v>
      </c>
      <c r="O21" s="63">
        <v>0</v>
      </c>
      <c r="Q21" s="63">
        <f t="shared" si="3"/>
        <v>0</v>
      </c>
    </row>
    <row r="22" spans="1:17" x14ac:dyDescent="0.45">
      <c r="A22" s="63" t="s">
        <v>116</v>
      </c>
      <c r="B22" s="100">
        <v>3477237469</v>
      </c>
      <c r="C22">
        <v>113.16</v>
      </c>
      <c r="D22" s="13">
        <f t="shared" si="0"/>
        <v>30728503.614351362</v>
      </c>
      <c r="E22" s="63">
        <v>6</v>
      </c>
      <c r="F22" s="13">
        <f t="shared" si="1"/>
        <v>8114168664.4056206</v>
      </c>
      <c r="L22" s="104">
        <f t="shared" si="2"/>
        <v>2.3335100742311772</v>
      </c>
      <c r="O22" s="63">
        <v>3477237469</v>
      </c>
      <c r="Q22" s="63">
        <f t="shared" si="3"/>
        <v>2212955090.2924418</v>
      </c>
    </row>
    <row r="23" spans="1:17" x14ac:dyDescent="0.45">
      <c r="A23" s="63" t="s">
        <v>5</v>
      </c>
      <c r="B23" s="84">
        <v>1</v>
      </c>
      <c r="C23">
        <v>44.009500000000003</v>
      </c>
      <c r="D23" s="13">
        <f t="shared" si="0"/>
        <v>2.2722366761721898E-2</v>
      </c>
      <c r="E23" s="63">
        <v>1</v>
      </c>
      <c r="F23" s="13">
        <f t="shared" si="1"/>
        <v>1.0000113611833807</v>
      </c>
      <c r="L23" s="104">
        <v>1</v>
      </c>
      <c r="O23" s="63">
        <v>0</v>
      </c>
      <c r="Q23" s="63">
        <f t="shared" si="3"/>
        <v>0</v>
      </c>
    </row>
    <row r="24" spans="1:17" x14ac:dyDescent="0.45">
      <c r="A24" s="63" t="s">
        <v>7</v>
      </c>
      <c r="B24" s="84">
        <v>1</v>
      </c>
      <c r="C24" s="63">
        <v>28.010100000000001</v>
      </c>
      <c r="D24" s="13">
        <f t="shared" si="0"/>
        <v>3.5701407706505865E-2</v>
      </c>
      <c r="E24" s="63">
        <v>1</v>
      </c>
      <c r="F24" s="13">
        <f t="shared" si="1"/>
        <v>1.5712189531633232</v>
      </c>
      <c r="L24" s="104">
        <f t="shared" si="2"/>
        <v>1.5712189531633232</v>
      </c>
      <c r="O24" s="63">
        <v>0</v>
      </c>
      <c r="Q24" s="63">
        <f t="shared" si="3"/>
        <v>0</v>
      </c>
    </row>
    <row r="25" spans="1:17" x14ac:dyDescent="0.45">
      <c r="A25" s="63" t="s">
        <v>117</v>
      </c>
      <c r="B25" s="84">
        <v>1</v>
      </c>
      <c r="D25" s="13"/>
      <c r="E25" s="63">
        <v>0</v>
      </c>
      <c r="F25" s="13">
        <f t="shared" si="1"/>
        <v>0</v>
      </c>
      <c r="L25" s="104">
        <f t="shared" si="2"/>
        <v>0</v>
      </c>
      <c r="O25" s="63">
        <v>0</v>
      </c>
      <c r="Q25" s="63">
        <f t="shared" si="3"/>
        <v>0</v>
      </c>
    </row>
    <row r="26" spans="1:17" x14ac:dyDescent="0.45">
      <c r="A26" s="63" t="s">
        <v>13</v>
      </c>
      <c r="B26" s="84">
        <v>1</v>
      </c>
      <c r="C26">
        <v>0</v>
      </c>
      <c r="D26" s="13"/>
      <c r="E26" s="63">
        <v>0</v>
      </c>
      <c r="F26" s="13">
        <f>D26*E26*$J$2</f>
        <v>0</v>
      </c>
      <c r="L26" s="104">
        <f t="shared" si="2"/>
        <v>0</v>
      </c>
      <c r="O26" s="63">
        <v>0</v>
      </c>
      <c r="Q26" s="63">
        <f t="shared" si="3"/>
        <v>0</v>
      </c>
    </row>
    <row r="27" spans="1:17" x14ac:dyDescent="0.45">
      <c r="A27" s="63" t="s">
        <v>614</v>
      </c>
      <c r="B27" s="84">
        <v>1</v>
      </c>
      <c r="C27">
        <v>0</v>
      </c>
      <c r="D27" s="13"/>
      <c r="E27" s="63">
        <v>0</v>
      </c>
      <c r="F27" s="13">
        <f t="shared" si="1"/>
        <v>0</v>
      </c>
      <c r="L27" s="104">
        <f t="shared" si="2"/>
        <v>0</v>
      </c>
      <c r="O27" s="63">
        <v>0</v>
      </c>
      <c r="Q27" s="63">
        <f t="shared" si="3"/>
        <v>0</v>
      </c>
    </row>
    <row r="28" spans="1:17" x14ac:dyDescent="0.45">
      <c r="A28" s="63" t="s">
        <v>118</v>
      </c>
      <c r="B28" s="100">
        <v>24317061121</v>
      </c>
      <c r="C28">
        <v>120.18</v>
      </c>
      <c r="D28" s="13">
        <f t="shared" si="0"/>
        <v>202338668.00632384</v>
      </c>
      <c r="E28" s="63">
        <v>9</v>
      </c>
      <c r="F28" s="13">
        <f t="shared" si="1"/>
        <v>80144323010.624802</v>
      </c>
      <c r="L28" s="104">
        <f t="shared" si="2"/>
        <v>3.2958062905641534</v>
      </c>
      <c r="O28" s="63">
        <v>914395921.38629699</v>
      </c>
      <c r="Q28" s="63">
        <f t="shared" si="3"/>
        <v>821910499.02849889</v>
      </c>
    </row>
    <row r="29" spans="1:17" x14ac:dyDescent="0.45">
      <c r="A29" s="63" t="s">
        <v>119</v>
      </c>
      <c r="B29" s="100">
        <v>9192400000</v>
      </c>
      <c r="C29">
        <v>84.16</v>
      </c>
      <c r="D29" s="13">
        <f t="shared" si="0"/>
        <v>109225285.17110267</v>
      </c>
      <c r="E29" s="63">
        <v>6</v>
      </c>
      <c r="F29" s="13">
        <f t="shared" si="1"/>
        <v>28842028802.281372</v>
      </c>
      <c r="L29" s="104">
        <f t="shared" si="2"/>
        <v>3.137595057034221</v>
      </c>
      <c r="O29" s="63">
        <v>9192400000</v>
      </c>
      <c r="Q29" s="63">
        <f t="shared" si="3"/>
        <v>7866007855.1676474</v>
      </c>
    </row>
    <row r="30" spans="1:17" x14ac:dyDescent="0.45">
      <c r="A30" s="63" t="s">
        <v>120</v>
      </c>
      <c r="B30" s="50">
        <v>1</v>
      </c>
      <c r="C30">
        <v>106.12039999999999</v>
      </c>
      <c r="D30" s="13">
        <f>B30/C30</f>
        <v>9.4232588644596153E-3</v>
      </c>
      <c r="E30" s="63">
        <v>7</v>
      </c>
      <c r="F30" s="13">
        <f>D30*E30*$J$2</f>
        <v>2.9030233583740732</v>
      </c>
      <c r="L30" s="104">
        <f t="shared" si="2"/>
        <v>2.9030233583740732</v>
      </c>
      <c r="O30" s="63">
        <v>4395542842.3889999</v>
      </c>
      <c r="Q30" s="63">
        <f t="shared" si="3"/>
        <v>3480099148.415246</v>
      </c>
    </row>
    <row r="31" spans="1:17" x14ac:dyDescent="0.45">
      <c r="A31" s="63" t="s">
        <v>27</v>
      </c>
      <c r="B31" s="101">
        <v>90000000</v>
      </c>
      <c r="C31" s="63">
        <v>90.08</v>
      </c>
      <c r="D31" s="13">
        <f t="shared" si="0"/>
        <v>999111.90053285973</v>
      </c>
      <c r="E31" s="63">
        <v>3</v>
      </c>
      <c r="F31" s="13">
        <f t="shared" si="1"/>
        <v>131912744.22735345</v>
      </c>
      <c r="L31" s="104">
        <f t="shared" si="2"/>
        <v>1.4656971580817051</v>
      </c>
      <c r="O31" s="63">
        <v>90000000</v>
      </c>
      <c r="Q31" s="63">
        <f t="shared" si="3"/>
        <v>35976202.971096396</v>
      </c>
    </row>
    <row r="32" spans="1:17" x14ac:dyDescent="0.45">
      <c r="A32" s="63" t="s">
        <v>16</v>
      </c>
      <c r="B32" s="101">
        <v>20000000000</v>
      </c>
      <c r="C32">
        <v>46.07</v>
      </c>
      <c r="D32" s="13">
        <f t="shared" si="0"/>
        <v>434121988.27870631</v>
      </c>
      <c r="E32" s="63">
        <v>2</v>
      </c>
      <c r="F32" s="13">
        <f t="shared" si="1"/>
        <v>38211417408.291725</v>
      </c>
      <c r="L32" s="104">
        <f t="shared" si="2"/>
        <v>1.9105708704145863</v>
      </c>
      <c r="O32" s="63">
        <v>0</v>
      </c>
      <c r="Q32" s="63">
        <f t="shared" si="3"/>
        <v>0</v>
      </c>
    </row>
    <row r="33" spans="1:17" x14ac:dyDescent="0.45">
      <c r="A33" s="63" t="s">
        <v>227</v>
      </c>
      <c r="B33" s="101">
        <v>254000000</v>
      </c>
      <c r="C33" s="12">
        <v>214.21600000000001</v>
      </c>
      <c r="D33" s="13">
        <f t="shared" si="0"/>
        <v>1185719.0872763938</v>
      </c>
      <c r="E33" s="63">
        <v>13</v>
      </c>
      <c r="F33" s="13">
        <f t="shared" si="1"/>
        <v>678385461.40344322</v>
      </c>
      <c r="L33" s="104">
        <f t="shared" si="2"/>
        <v>2.6708089031631621</v>
      </c>
      <c r="O33" s="63">
        <v>254000000</v>
      </c>
      <c r="Q33" s="63">
        <f t="shared" si="3"/>
        <v>185014216.74639359</v>
      </c>
    </row>
    <row r="34" spans="1:17" x14ac:dyDescent="0.45">
      <c r="A34" s="63" t="s">
        <v>11</v>
      </c>
      <c r="B34" s="102">
        <v>2298568545000</v>
      </c>
      <c r="D34" s="13"/>
      <c r="F34" s="13">
        <v>0</v>
      </c>
      <c r="L34" s="104">
        <f t="shared" si="2"/>
        <v>0</v>
      </c>
      <c r="O34" s="63">
        <v>2300000000000</v>
      </c>
      <c r="Q34" s="63">
        <f t="shared" si="3"/>
        <v>0</v>
      </c>
    </row>
    <row r="35" spans="1:17" x14ac:dyDescent="0.45">
      <c r="A35" s="63" t="s">
        <v>121</v>
      </c>
      <c r="B35" s="100">
        <v>37000000000</v>
      </c>
      <c r="C35">
        <v>106.17</v>
      </c>
      <c r="D35" s="13">
        <f t="shared" si="0"/>
        <v>348497692.38014507</v>
      </c>
      <c r="E35">
        <v>8</v>
      </c>
      <c r="F35" s="13">
        <f t="shared" si="1"/>
        <v>122699067533.20148</v>
      </c>
      <c r="L35" s="104">
        <f t="shared" si="2"/>
        <v>3.3161910144108506</v>
      </c>
      <c r="O35" s="63">
        <v>37000000000</v>
      </c>
      <c r="Q35" s="63">
        <f t="shared" si="3"/>
        <v>33463382054.509491</v>
      </c>
    </row>
    <row r="36" spans="1:17" x14ac:dyDescent="0.45">
      <c r="A36" s="63" t="s">
        <v>122</v>
      </c>
      <c r="B36" s="99">
        <v>250007000000</v>
      </c>
      <c r="C36">
        <v>28.05</v>
      </c>
      <c r="D36" s="13">
        <f t="shared" si="0"/>
        <v>8912905525.8467026</v>
      </c>
      <c r="E36">
        <v>2</v>
      </c>
      <c r="F36" s="13">
        <f t="shared" si="1"/>
        <v>784513944385.02673</v>
      </c>
      <c r="L36" s="104">
        <f t="shared" si="2"/>
        <v>3.1379679144385029</v>
      </c>
      <c r="O36" s="63">
        <v>0</v>
      </c>
      <c r="Q36" s="63">
        <f t="shared" si="3"/>
        <v>0</v>
      </c>
    </row>
    <row r="37" spans="1:17" x14ac:dyDescent="0.45">
      <c r="A37" s="63" t="s">
        <v>32</v>
      </c>
      <c r="B37" s="16">
        <v>1</v>
      </c>
      <c r="C37">
        <v>88.06</v>
      </c>
      <c r="D37" s="13">
        <f t="shared" si="0"/>
        <v>1.1355893708834885E-2</v>
      </c>
      <c r="E37">
        <v>3</v>
      </c>
      <c r="F37" s="13">
        <f t="shared" si="1"/>
        <v>1.4993186463774699</v>
      </c>
      <c r="L37" s="104">
        <f t="shared" si="2"/>
        <v>1.4993186463774699</v>
      </c>
      <c r="O37" s="63">
        <v>0</v>
      </c>
      <c r="Q37" s="63">
        <f t="shared" si="3"/>
        <v>0</v>
      </c>
    </row>
    <row r="38" spans="1:17" x14ac:dyDescent="0.45">
      <c r="A38" s="63" t="s">
        <v>30</v>
      </c>
      <c r="B38" s="101">
        <v>41663913198</v>
      </c>
      <c r="C38">
        <v>62.07</v>
      </c>
      <c r="D38" s="13">
        <f t="shared" si="0"/>
        <v>671240747.51087487</v>
      </c>
      <c r="E38">
        <v>2</v>
      </c>
      <c r="F38" s="13">
        <f t="shared" si="1"/>
        <v>59082610595.907204</v>
      </c>
      <c r="L38" s="104">
        <f t="shared" si="2"/>
        <v>1.4180763653939101</v>
      </c>
      <c r="O38" s="63">
        <v>0</v>
      </c>
      <c r="Q38" s="63">
        <f t="shared" si="3"/>
        <v>0</v>
      </c>
    </row>
    <row r="39" spans="1:17" x14ac:dyDescent="0.45">
      <c r="A39" s="63" t="s">
        <v>123</v>
      </c>
      <c r="B39" s="84">
        <v>1</v>
      </c>
      <c r="C39" s="63">
        <v>62.07</v>
      </c>
      <c r="D39" s="13">
        <f t="shared" si="0"/>
        <v>1.6110842597067826E-2</v>
      </c>
      <c r="E39" s="63">
        <v>2</v>
      </c>
      <c r="F39" s="13">
        <f t="shared" si="1"/>
        <v>1.4180763653939099</v>
      </c>
      <c r="L39" s="104">
        <f t="shared" si="2"/>
        <v>1.4180763653939099</v>
      </c>
      <c r="O39" s="63">
        <v>42143877311.650101</v>
      </c>
      <c r="Q39" s="63">
        <f t="shared" si="3"/>
        <v>16299064462.284992</v>
      </c>
    </row>
    <row r="40" spans="1:17" x14ac:dyDescent="0.45">
      <c r="A40" s="63" t="s">
        <v>29</v>
      </c>
      <c r="B40" s="101">
        <v>41663913198</v>
      </c>
      <c r="C40">
        <v>44.05</v>
      </c>
      <c r="D40" s="13">
        <f t="shared" si="0"/>
        <v>945832308.69466519</v>
      </c>
      <c r="E40">
        <v>2</v>
      </c>
      <c r="F40" s="13">
        <f t="shared" si="1"/>
        <v>83252159811.304428</v>
      </c>
      <c r="L40" s="104">
        <f t="shared" si="2"/>
        <v>1.998183881952327</v>
      </c>
      <c r="O40" s="63">
        <v>0</v>
      </c>
      <c r="Q40" s="63">
        <f t="shared" si="3"/>
        <v>0</v>
      </c>
    </row>
    <row r="41" spans="1:17" x14ac:dyDescent="0.45">
      <c r="A41" s="63" t="s">
        <v>14</v>
      </c>
      <c r="B41" s="101">
        <v>708150000</v>
      </c>
      <c r="C41">
        <v>46.03</v>
      </c>
      <c r="D41" s="13">
        <f t="shared" si="0"/>
        <v>15384531.827069303</v>
      </c>
      <c r="E41">
        <v>1</v>
      </c>
      <c r="F41" s="13">
        <f t="shared" si="1"/>
        <v>677073245.70931995</v>
      </c>
      <c r="L41" s="104">
        <f t="shared" si="2"/>
        <v>0.95611557679774051</v>
      </c>
      <c r="O41" s="63">
        <v>708150000</v>
      </c>
      <c r="Q41" s="63">
        <f t="shared" si="3"/>
        <v>184656339.73890543</v>
      </c>
    </row>
    <row r="42" spans="1:17" x14ac:dyDescent="0.45">
      <c r="A42" s="63" t="s">
        <v>438</v>
      </c>
      <c r="B42" s="101">
        <v>20865249020</v>
      </c>
      <c r="C42">
        <v>30.030999999999999</v>
      </c>
      <c r="D42" s="13">
        <f>B42/C42</f>
        <v>694790350.63767445</v>
      </c>
      <c r="E42">
        <v>1</v>
      </c>
      <c r="F42" s="13">
        <f t="shared" si="1"/>
        <v>30577723331.564053</v>
      </c>
      <c r="L42" s="104">
        <f t="shared" si="2"/>
        <v>1.4654856648130266</v>
      </c>
      <c r="O42" s="63">
        <v>17937292700</v>
      </c>
      <c r="Q42" s="63">
        <f t="shared" si="3"/>
        <v>7169139632.0196409</v>
      </c>
    </row>
    <row r="43" spans="1:17" x14ac:dyDescent="0.45">
      <c r="A43" s="63" t="s">
        <v>611</v>
      </c>
      <c r="B43" s="50">
        <v>1</v>
      </c>
      <c r="D43" s="13"/>
      <c r="F43" s="13">
        <v>0</v>
      </c>
      <c r="L43" s="104">
        <f t="shared" si="2"/>
        <v>0</v>
      </c>
      <c r="O43" s="63">
        <v>0</v>
      </c>
      <c r="Q43" s="63">
        <f t="shared" si="3"/>
        <v>0</v>
      </c>
    </row>
    <row r="44" spans="1:17" x14ac:dyDescent="0.45">
      <c r="A44" s="63" t="s">
        <v>612</v>
      </c>
      <c r="B44" s="84">
        <v>1</v>
      </c>
      <c r="D44" s="13"/>
      <c r="F44" s="13">
        <v>0</v>
      </c>
      <c r="L44" s="104">
        <f t="shared" si="2"/>
        <v>0</v>
      </c>
      <c r="O44" s="63">
        <v>0</v>
      </c>
      <c r="Q44" s="63">
        <f t="shared" si="3"/>
        <v>0</v>
      </c>
    </row>
    <row r="45" spans="1:17" x14ac:dyDescent="0.45">
      <c r="A45" s="63" t="s">
        <v>613</v>
      </c>
      <c r="B45" s="84">
        <v>1</v>
      </c>
      <c r="D45" s="13"/>
      <c r="F45" s="13">
        <v>0</v>
      </c>
      <c r="L45" s="104">
        <f t="shared" si="2"/>
        <v>0</v>
      </c>
      <c r="O45" s="63">
        <v>0</v>
      </c>
      <c r="Q45" s="63">
        <f t="shared" si="3"/>
        <v>0</v>
      </c>
    </row>
    <row r="46" spans="1:17" x14ac:dyDescent="0.45">
      <c r="A46" s="63" t="s">
        <v>124</v>
      </c>
      <c r="B46" s="84">
        <v>1326925000000</v>
      </c>
      <c r="C46" s="13">
        <f>1/D46</f>
        <v>13.881658444045337</v>
      </c>
      <c r="D46" s="13">
        <f>G46/J2</f>
        <v>7.2037502149389004E-2</v>
      </c>
      <c r="E46">
        <v>1</v>
      </c>
      <c r="F46" s="13">
        <f>B46*G46</f>
        <v>4206843835366.8276</v>
      </c>
      <c r="G46">
        <f>H46*$J$2/12.01</f>
        <v>3.17037046959461</v>
      </c>
      <c r="H46">
        <v>0.86517040081416197</v>
      </c>
      <c r="L46" s="104">
        <f t="shared" si="2"/>
        <v>3.17037046959461</v>
      </c>
      <c r="O46" s="63">
        <v>6620006860.0448799</v>
      </c>
      <c r="Q46" s="63">
        <f t="shared" si="3"/>
        <v>5723965706.6181889</v>
      </c>
    </row>
    <row r="47" spans="1:17" x14ac:dyDescent="0.45">
      <c r="A47" s="63" t="s">
        <v>20</v>
      </c>
      <c r="B47" s="84">
        <v>1326925000000</v>
      </c>
      <c r="D47" s="13"/>
      <c r="F47" s="13">
        <f>B47*G47</f>
        <v>4236567771084.3374</v>
      </c>
      <c r="G47" s="63">
        <f>2.65/0.83</f>
        <v>3.1927710843373496</v>
      </c>
      <c r="H47" s="63" t="s">
        <v>470</v>
      </c>
      <c r="L47" s="104">
        <f t="shared" si="2"/>
        <v>3.1927710843373496</v>
      </c>
      <c r="O47" s="63">
        <v>0</v>
      </c>
      <c r="Q47" s="63">
        <f t="shared" si="3"/>
        <v>0</v>
      </c>
    </row>
    <row r="48" spans="1:17" x14ac:dyDescent="0.45">
      <c r="A48" s="63" t="s">
        <v>12</v>
      </c>
      <c r="B48" s="7">
        <v>894991475000</v>
      </c>
      <c r="D48" s="13"/>
      <c r="F48" s="13">
        <v>0</v>
      </c>
      <c r="G48" s="63"/>
      <c r="H48" s="63"/>
      <c r="L48" s="104">
        <f t="shared" si="2"/>
        <v>0</v>
      </c>
      <c r="O48" s="63">
        <v>894991010174.76599</v>
      </c>
      <c r="Q48" s="63">
        <f t="shared" si="3"/>
        <v>0</v>
      </c>
    </row>
    <row r="49" spans="1:17" x14ac:dyDescent="0.45">
      <c r="A49" s="63" t="s">
        <v>428</v>
      </c>
      <c r="B49" s="84">
        <v>1</v>
      </c>
      <c r="D49" s="13"/>
      <c r="F49" s="13">
        <v>0</v>
      </c>
      <c r="L49" s="104">
        <f t="shared" si="2"/>
        <v>0</v>
      </c>
      <c r="O49" s="63">
        <v>0</v>
      </c>
      <c r="Q49" s="63">
        <f t="shared" si="3"/>
        <v>0</v>
      </c>
    </row>
    <row r="50" spans="1:17" x14ac:dyDescent="0.45">
      <c r="A50" s="63" t="s">
        <v>429</v>
      </c>
      <c r="B50" s="84">
        <v>1</v>
      </c>
      <c r="D50" s="13"/>
      <c r="F50" s="13">
        <v>0</v>
      </c>
      <c r="L50" s="104">
        <f t="shared" si="2"/>
        <v>0</v>
      </c>
      <c r="O50" s="63">
        <v>0</v>
      </c>
      <c r="Q50" s="63">
        <f t="shared" si="3"/>
        <v>0</v>
      </c>
    </row>
    <row r="51" spans="1:17" x14ac:dyDescent="0.45">
      <c r="A51" s="63" t="s">
        <v>4</v>
      </c>
      <c r="B51" s="3">
        <v>1</v>
      </c>
      <c r="D51" s="13"/>
      <c r="F51" s="13">
        <v>0</v>
      </c>
      <c r="L51" s="104">
        <f t="shared" si="2"/>
        <v>0</v>
      </c>
      <c r="O51" s="63">
        <v>0</v>
      </c>
      <c r="Q51" s="63">
        <f t="shared" si="3"/>
        <v>0</v>
      </c>
    </row>
    <row r="52" spans="1:17" x14ac:dyDescent="0.45">
      <c r="A52" s="63" t="s">
        <v>125</v>
      </c>
      <c r="B52" s="103">
        <v>1100000000</v>
      </c>
      <c r="C52">
        <v>27.03</v>
      </c>
      <c r="D52" s="13">
        <f t="shared" si="0"/>
        <v>40695523.49241583</v>
      </c>
      <c r="E52">
        <v>1</v>
      </c>
      <c r="F52" s="13">
        <f t="shared" si="1"/>
        <v>1791009988.9012206</v>
      </c>
      <c r="L52" s="104">
        <f t="shared" si="2"/>
        <v>1.6281908990011096</v>
      </c>
      <c r="O52" s="63">
        <v>1028937774.7946301</v>
      </c>
      <c r="Q52" s="63">
        <f t="shared" si="3"/>
        <v>456901941.97065544</v>
      </c>
    </row>
    <row r="53" spans="1:17" x14ac:dyDescent="0.45">
      <c r="A53" s="63" t="s">
        <v>146</v>
      </c>
      <c r="B53" s="50">
        <v>1</v>
      </c>
      <c r="D53" s="13"/>
      <c r="F53" s="13">
        <v>0</v>
      </c>
      <c r="L53" s="104">
        <f t="shared" si="2"/>
        <v>0</v>
      </c>
      <c r="O53" s="63">
        <v>0</v>
      </c>
      <c r="Q53" s="63">
        <f t="shared" si="3"/>
        <v>0</v>
      </c>
    </row>
    <row r="54" spans="1:17" x14ac:dyDescent="0.45">
      <c r="A54" s="63" t="s">
        <v>430</v>
      </c>
      <c r="B54" s="101">
        <v>552400000</v>
      </c>
      <c r="C54">
        <v>74.12</v>
      </c>
      <c r="D54" s="13">
        <f t="shared" si="0"/>
        <v>7452779.2768483534</v>
      </c>
      <c r="E54">
        <v>4</v>
      </c>
      <c r="F54" s="13">
        <f t="shared" si="1"/>
        <v>1311987263.896384</v>
      </c>
      <c r="L54" s="104">
        <f t="shared" si="2"/>
        <v>2.3750674581759306</v>
      </c>
      <c r="O54" s="63">
        <v>552400000</v>
      </c>
      <c r="Q54" s="63">
        <f t="shared" si="3"/>
        <v>357814708.33537745</v>
      </c>
    </row>
    <row r="55" spans="1:17" x14ac:dyDescent="0.45">
      <c r="A55" s="63" t="s">
        <v>126</v>
      </c>
      <c r="B55" s="101">
        <v>15000000000</v>
      </c>
      <c r="C55">
        <v>56.1</v>
      </c>
      <c r="D55" s="13">
        <f t="shared" si="0"/>
        <v>267379679.14438501</v>
      </c>
      <c r="E55">
        <v>4</v>
      </c>
      <c r="F55" s="13">
        <f t="shared" si="1"/>
        <v>47069518716.577538</v>
      </c>
      <c r="L55" s="104">
        <f t="shared" si="2"/>
        <v>3.1379679144385024</v>
      </c>
      <c r="O55" s="63">
        <v>15000000000</v>
      </c>
      <c r="Q55" s="63">
        <f t="shared" si="3"/>
        <v>12837141468.157511</v>
      </c>
    </row>
    <row r="56" spans="1:17" x14ac:dyDescent="0.45">
      <c r="A56" s="63" t="s">
        <v>431</v>
      </c>
      <c r="B56" s="101">
        <v>1000000000</v>
      </c>
      <c r="C56">
        <v>72.11</v>
      </c>
      <c r="D56" s="13">
        <f t="shared" si="0"/>
        <v>13867702.121758426</v>
      </c>
      <c r="E56">
        <v>4</v>
      </c>
      <c r="F56" s="13">
        <f t="shared" si="1"/>
        <v>2441270281.5143533</v>
      </c>
      <c r="L56" s="104">
        <f t="shared" si="2"/>
        <v>2.4412702815143534</v>
      </c>
      <c r="O56" s="63">
        <v>1000000000</v>
      </c>
      <c r="Q56" s="63">
        <f t="shared" si="3"/>
        <v>665800985.86755097</v>
      </c>
    </row>
    <row r="57" spans="1:17" x14ac:dyDescent="0.45">
      <c r="A57" s="63" t="s">
        <v>18</v>
      </c>
      <c r="B57" s="101">
        <v>59814000000</v>
      </c>
      <c r="D57" s="13"/>
      <c r="F57" s="13">
        <f>B57*G57</f>
        <v>206358299999.99997</v>
      </c>
      <c r="G57" s="63">
        <f>2.76/0.8</f>
        <v>3.4499999999999997</v>
      </c>
      <c r="H57" s="63" t="s">
        <v>471</v>
      </c>
      <c r="L57" s="104">
        <f t="shared" si="2"/>
        <v>3.4499999999999993</v>
      </c>
      <c r="O57" s="63">
        <v>0</v>
      </c>
      <c r="Q57" s="63">
        <f t="shared" si="3"/>
        <v>0</v>
      </c>
    </row>
    <row r="58" spans="1:17" x14ac:dyDescent="0.45">
      <c r="A58" s="63" t="s">
        <v>127</v>
      </c>
      <c r="B58" s="84">
        <v>1</v>
      </c>
      <c r="D58" s="13"/>
      <c r="F58" s="13">
        <v>0</v>
      </c>
      <c r="L58" s="104">
        <f t="shared" si="2"/>
        <v>0</v>
      </c>
      <c r="O58" s="63">
        <v>0</v>
      </c>
      <c r="Q58" s="63">
        <f t="shared" si="3"/>
        <v>0</v>
      </c>
    </row>
    <row r="59" spans="1:17" x14ac:dyDescent="0.45">
      <c r="A59" s="63" t="s">
        <v>128</v>
      </c>
      <c r="B59" s="84">
        <v>1326925000000</v>
      </c>
      <c r="D59" s="13"/>
      <c r="F59" s="13">
        <f>B59*G59</f>
        <v>3973324120586.3306</v>
      </c>
      <c r="G59" s="63">
        <f>H59*$J$2/12.01</f>
        <v>2.9943848526377379</v>
      </c>
      <c r="H59" s="63">
        <v>0.81714524154008705</v>
      </c>
      <c r="L59" s="104">
        <v>2.7437655860349124</v>
      </c>
      <c r="O59" s="63">
        <v>0</v>
      </c>
      <c r="Q59" s="63">
        <f t="shared" si="3"/>
        <v>0</v>
      </c>
    </row>
    <row r="60" spans="1:17" x14ac:dyDescent="0.45">
      <c r="A60" s="63" t="s">
        <v>6</v>
      </c>
      <c r="B60" s="84">
        <v>689000000000</v>
      </c>
      <c r="C60">
        <v>16.04</v>
      </c>
      <c r="D60" s="13">
        <f t="shared" si="0"/>
        <v>42955112219.45137</v>
      </c>
      <c r="E60">
        <v>1</v>
      </c>
      <c r="F60" s="13">
        <f t="shared" si="1"/>
        <v>1890454488778.0547</v>
      </c>
      <c r="L60" s="104">
        <f t="shared" si="2"/>
        <v>2.7437655860349124</v>
      </c>
      <c r="O60" s="63">
        <v>0</v>
      </c>
      <c r="Q60" s="63">
        <f t="shared" si="3"/>
        <v>0</v>
      </c>
    </row>
    <row r="61" spans="1:17" x14ac:dyDescent="0.45">
      <c r="A61" s="63" t="s">
        <v>34</v>
      </c>
      <c r="B61" s="84">
        <v>134500000000</v>
      </c>
      <c r="C61">
        <v>32.04</v>
      </c>
      <c r="D61" s="13">
        <f t="shared" si="0"/>
        <v>4197877652.9338326</v>
      </c>
      <c r="E61">
        <v>1</v>
      </c>
      <c r="F61" s="13">
        <f t="shared" si="1"/>
        <v>184748595505.61798</v>
      </c>
      <c r="L61" s="104">
        <f t="shared" si="2"/>
        <v>1.3735955056179776</v>
      </c>
      <c r="O61" s="63">
        <v>0</v>
      </c>
      <c r="Q61" s="63">
        <f t="shared" si="3"/>
        <v>0</v>
      </c>
    </row>
    <row r="62" spans="1:17" x14ac:dyDescent="0.45">
      <c r="A62" s="63" t="s">
        <v>219</v>
      </c>
      <c r="B62" s="101">
        <v>2494758.0350000001</v>
      </c>
      <c r="C62" s="63">
        <v>60.05</v>
      </c>
      <c r="D62" s="13">
        <f t="shared" si="0"/>
        <v>41544.680016652797</v>
      </c>
      <c r="E62">
        <v>2</v>
      </c>
      <c r="F62" s="13">
        <f t="shared" si="1"/>
        <v>3656762.7350657792</v>
      </c>
      <c r="L62" s="104">
        <f t="shared" si="2"/>
        <v>1.4657785179017486</v>
      </c>
      <c r="O62" s="63">
        <v>2494758.0350381099</v>
      </c>
      <c r="Q62" s="63">
        <f t="shared" si="3"/>
        <v>997298.92776044714</v>
      </c>
    </row>
    <row r="63" spans="1:17" x14ac:dyDescent="0.45">
      <c r="A63" s="63" t="s">
        <v>228</v>
      </c>
      <c r="B63" s="101">
        <v>3501000000</v>
      </c>
      <c r="C63" s="63">
        <v>100.121</v>
      </c>
      <c r="D63" s="13">
        <f t="shared" si="0"/>
        <v>34967689.096193604</v>
      </c>
      <c r="E63">
        <v>5</v>
      </c>
      <c r="F63" s="13">
        <f t="shared" si="1"/>
        <v>7694639985.617403</v>
      </c>
      <c r="L63" s="104">
        <f t="shared" si="2"/>
        <v>2.1978406128584411</v>
      </c>
      <c r="O63" s="63">
        <v>3501000000</v>
      </c>
      <c r="Q63" s="63">
        <f t="shared" si="3"/>
        <v>2098538177.8956552</v>
      </c>
    </row>
    <row r="64" spans="1:17" x14ac:dyDescent="0.45">
      <c r="A64" s="63" t="s">
        <v>432</v>
      </c>
      <c r="B64" s="101">
        <v>33000000000</v>
      </c>
      <c r="C64">
        <v>88.15</v>
      </c>
      <c r="D64" s="13">
        <f t="shared" si="0"/>
        <v>374361883.15371525</v>
      </c>
      <c r="E64">
        <v>5</v>
      </c>
      <c r="F64" s="13">
        <f t="shared" si="1"/>
        <v>82378332387.975037</v>
      </c>
      <c r="L64" s="104">
        <f t="shared" si="2"/>
        <v>2.4963131026659102</v>
      </c>
      <c r="O64" s="63">
        <v>0</v>
      </c>
      <c r="Q64" s="63">
        <f t="shared" si="3"/>
        <v>0</v>
      </c>
    </row>
    <row r="65" spans="1:17" x14ac:dyDescent="0.45">
      <c r="A65" s="63" t="s">
        <v>1</v>
      </c>
      <c r="B65" s="84">
        <v>1</v>
      </c>
      <c r="D65" s="13"/>
      <c r="F65" s="13">
        <v>0</v>
      </c>
      <c r="L65" s="63">
        <v>0</v>
      </c>
      <c r="O65" s="63">
        <v>-1740550000000</v>
      </c>
      <c r="Q65" s="63">
        <f t="shared" si="3"/>
        <v>0</v>
      </c>
    </row>
    <row r="66" spans="1:17" x14ac:dyDescent="0.45">
      <c r="A66" s="63" t="s">
        <v>2</v>
      </c>
      <c r="B66" s="84">
        <v>1</v>
      </c>
      <c r="D66" s="13"/>
      <c r="F66" s="13"/>
      <c r="L66" s="63">
        <v>0</v>
      </c>
      <c r="O66" s="63">
        <v>-39700000000</v>
      </c>
      <c r="Q66" s="63">
        <f t="shared" si="3"/>
        <v>0</v>
      </c>
    </row>
    <row r="67" spans="1:17" x14ac:dyDescent="0.45">
      <c r="A67" s="63" t="s">
        <v>19</v>
      </c>
      <c r="B67" s="84">
        <v>281030000000</v>
      </c>
      <c r="D67" s="13"/>
      <c r="F67" s="13">
        <f>B67*G67</f>
        <v>861090529125.08691</v>
      </c>
      <c r="G67" s="63">
        <v>3.0640519842190761</v>
      </c>
      <c r="L67" s="104">
        <f t="shared" ref="L67:L123" si="4">F67/B67</f>
        <v>3.0640519842190761</v>
      </c>
      <c r="O67" s="63">
        <v>0</v>
      </c>
      <c r="Q67" s="63">
        <f t="shared" ref="Q67:Q123" si="5">L67/44*12*O67</f>
        <v>0</v>
      </c>
    </row>
    <row r="68" spans="1:17" x14ac:dyDescent="0.45">
      <c r="A68" s="63" t="s">
        <v>499</v>
      </c>
      <c r="B68" s="85">
        <v>1</v>
      </c>
      <c r="D68" s="13"/>
      <c r="F68" s="13"/>
      <c r="L68" s="104">
        <f t="shared" si="4"/>
        <v>0</v>
      </c>
      <c r="O68" s="63">
        <v>0</v>
      </c>
      <c r="Q68" s="63">
        <f t="shared" si="5"/>
        <v>0</v>
      </c>
    </row>
    <row r="69" spans="1:17" x14ac:dyDescent="0.45">
      <c r="A69" s="63" t="s">
        <v>500</v>
      </c>
      <c r="B69" s="84">
        <v>1</v>
      </c>
      <c r="D69" s="13"/>
      <c r="F69" s="13"/>
      <c r="L69" s="104">
        <v>2.7437655860349124</v>
      </c>
      <c r="O69" s="63">
        <v>0</v>
      </c>
      <c r="Q69" s="63">
        <f t="shared" si="5"/>
        <v>0</v>
      </c>
    </row>
    <row r="70" spans="1:17" x14ac:dyDescent="0.45">
      <c r="A70" s="63" t="s">
        <v>437</v>
      </c>
      <c r="B70" s="84">
        <v>1</v>
      </c>
      <c r="D70" s="13"/>
      <c r="F70" s="13"/>
      <c r="L70" s="104">
        <f t="shared" si="4"/>
        <v>0</v>
      </c>
      <c r="O70" s="63">
        <v>0</v>
      </c>
      <c r="Q70" s="63">
        <f t="shared" si="5"/>
        <v>0</v>
      </c>
    </row>
    <row r="71" spans="1:17" x14ac:dyDescent="0.45">
      <c r="A71" s="63" t="s">
        <v>3</v>
      </c>
      <c r="B71" s="84">
        <v>1</v>
      </c>
      <c r="D71" s="13"/>
      <c r="F71" s="13"/>
      <c r="L71" s="104">
        <f t="shared" si="4"/>
        <v>0</v>
      </c>
      <c r="O71" s="63">
        <v>0</v>
      </c>
      <c r="Q71" s="63">
        <f t="shared" si="5"/>
        <v>0</v>
      </c>
    </row>
    <row r="72" spans="1:17" x14ac:dyDescent="0.45">
      <c r="A72" s="63" t="s">
        <v>454</v>
      </c>
      <c r="B72" s="84">
        <v>138230000000</v>
      </c>
      <c r="C72">
        <v>58.12</v>
      </c>
      <c r="D72" s="13">
        <f>B72/C72</f>
        <v>2378355127.3227806</v>
      </c>
      <c r="E72">
        <v>4</v>
      </c>
      <c r="F72" s="13">
        <f t="shared" ref="F72:F87" si="6">D72*E72*$J$2</f>
        <v>418685636613.90228</v>
      </c>
      <c r="L72" s="104">
        <f t="shared" si="4"/>
        <v>3.0289057123193395</v>
      </c>
      <c r="O72" s="63">
        <v>0</v>
      </c>
      <c r="Q72" s="63">
        <f t="shared" si="5"/>
        <v>0</v>
      </c>
    </row>
    <row r="73" spans="1:17" x14ac:dyDescent="0.45">
      <c r="A73" s="63" t="s">
        <v>229</v>
      </c>
      <c r="B73" s="101">
        <v>3800000000</v>
      </c>
      <c r="C73">
        <v>74.12</v>
      </c>
      <c r="D73" s="13">
        <f>B73/C73</f>
        <v>51268213.707501344</v>
      </c>
      <c r="E73">
        <v>4</v>
      </c>
      <c r="F73" s="13">
        <f t="shared" si="6"/>
        <v>9025256341.0685368</v>
      </c>
      <c r="L73" s="104">
        <f t="shared" si="4"/>
        <v>2.3750674581759306</v>
      </c>
      <c r="O73" s="63">
        <v>3800000000</v>
      </c>
      <c r="Q73" s="63">
        <f t="shared" si="5"/>
        <v>2461433547.5641465</v>
      </c>
    </row>
    <row r="74" spans="1:17" x14ac:dyDescent="0.45">
      <c r="A74" s="63" t="s">
        <v>230</v>
      </c>
      <c r="B74" s="101">
        <v>7000000000</v>
      </c>
      <c r="C74">
        <v>72.11</v>
      </c>
      <c r="D74" s="13">
        <f>B74/C74</f>
        <v>97073914.852308974</v>
      </c>
      <c r="E74">
        <v>4</v>
      </c>
      <c r="F74" s="13">
        <f t="shared" si="6"/>
        <v>17088891970.600471</v>
      </c>
      <c r="L74" s="104">
        <f t="shared" si="4"/>
        <v>2.441270281514353</v>
      </c>
      <c r="O74" s="63">
        <v>7980404481.7475901</v>
      </c>
      <c r="Q74" s="63">
        <f t="shared" si="5"/>
        <v>5313361171.5693665</v>
      </c>
    </row>
    <row r="75" spans="1:17" x14ac:dyDescent="0.45">
      <c r="A75" s="63" t="s">
        <v>436</v>
      </c>
      <c r="B75" s="7">
        <v>1</v>
      </c>
      <c r="C75">
        <v>60.1</v>
      </c>
      <c r="D75" s="13">
        <f>B75/C75</f>
        <v>1.6638935108153077E-2</v>
      </c>
      <c r="E75">
        <v>3</v>
      </c>
      <c r="F75" s="13">
        <f t="shared" si="6"/>
        <v>2.1968386023294508</v>
      </c>
      <c r="L75" s="104">
        <f t="shared" si="4"/>
        <v>2.1968386023294508</v>
      </c>
      <c r="O75" s="63">
        <v>161800000</v>
      </c>
      <c r="Q75" s="63">
        <f t="shared" si="5"/>
        <v>96940496.142792314</v>
      </c>
    </row>
    <row r="76" spans="1:17" x14ac:dyDescent="0.45">
      <c r="A76" s="63" t="s">
        <v>129</v>
      </c>
      <c r="B76" s="101">
        <v>608500000</v>
      </c>
      <c r="C76">
        <v>112.24</v>
      </c>
      <c r="D76" s="13">
        <f>B76/C76</f>
        <v>5421418.3891660729</v>
      </c>
      <c r="E76">
        <v>8</v>
      </c>
      <c r="F76" s="13">
        <f t="shared" si="6"/>
        <v>1908772986.4575908</v>
      </c>
      <c r="L76" s="104">
        <f t="shared" si="4"/>
        <v>3.1368496079828936</v>
      </c>
      <c r="O76" s="63">
        <v>608500000</v>
      </c>
      <c r="Q76" s="63">
        <f t="shared" si="5"/>
        <v>520574450.85207015</v>
      </c>
    </row>
    <row r="77" spans="1:17" x14ac:dyDescent="0.45">
      <c r="A77" s="63" t="s">
        <v>130</v>
      </c>
      <c r="B77" s="63">
        <v>1</v>
      </c>
      <c r="D77" s="13"/>
      <c r="E77">
        <v>0</v>
      </c>
      <c r="F77" s="13">
        <f t="shared" si="6"/>
        <v>0</v>
      </c>
      <c r="L77" s="104">
        <f t="shared" si="4"/>
        <v>0</v>
      </c>
      <c r="O77" s="63">
        <v>0</v>
      </c>
      <c r="Q77" s="63">
        <f t="shared" si="5"/>
        <v>0</v>
      </c>
    </row>
    <row r="78" spans="1:17" x14ac:dyDescent="0.45">
      <c r="A78" s="63" t="s">
        <v>15</v>
      </c>
      <c r="B78" s="101">
        <v>610000000</v>
      </c>
      <c r="C78">
        <v>76.099999999999994</v>
      </c>
      <c r="D78" s="13">
        <f>B78/C78</f>
        <v>8015768.7253613668</v>
      </c>
      <c r="E78">
        <v>3</v>
      </c>
      <c r="F78" s="13">
        <f t="shared" si="6"/>
        <v>1058321944.8094612</v>
      </c>
      <c r="L78" s="104">
        <f t="shared" si="4"/>
        <v>1.7349540078843626</v>
      </c>
      <c r="O78" s="63">
        <v>0</v>
      </c>
      <c r="Q78" s="63">
        <f t="shared" si="5"/>
        <v>0</v>
      </c>
    </row>
    <row r="79" spans="1:17" x14ac:dyDescent="0.45">
      <c r="A79" s="63" t="s">
        <v>26</v>
      </c>
      <c r="B79" s="85">
        <v>1</v>
      </c>
      <c r="D79" s="13"/>
      <c r="E79">
        <v>0</v>
      </c>
      <c r="F79" s="13">
        <f t="shared" si="6"/>
        <v>0</v>
      </c>
      <c r="L79" s="104">
        <f t="shared" si="4"/>
        <v>0</v>
      </c>
      <c r="O79" s="63">
        <v>0</v>
      </c>
      <c r="Q79" s="63">
        <f t="shared" si="5"/>
        <v>0</v>
      </c>
    </row>
    <row r="80" spans="1:17" x14ac:dyDescent="0.45">
      <c r="A80" s="63" t="s">
        <v>131</v>
      </c>
      <c r="B80" s="99">
        <v>17354719130</v>
      </c>
      <c r="C80">
        <v>94.11</v>
      </c>
      <c r="D80" s="13">
        <f t="shared" ref="D80:D87" si="7">B80/C80</f>
        <v>184408873.97726065</v>
      </c>
      <c r="E80">
        <v>6</v>
      </c>
      <c r="F80" s="13">
        <f t="shared" si="6"/>
        <v>48695007262.435448</v>
      </c>
      <c r="L80" s="104">
        <f t="shared" si="4"/>
        <v>2.8058654765699713</v>
      </c>
      <c r="O80" s="63">
        <v>17126959063</v>
      </c>
      <c r="Q80" s="63">
        <f t="shared" si="5"/>
        <v>13106166314.590605</v>
      </c>
    </row>
    <row r="81" spans="1:17" x14ac:dyDescent="0.45">
      <c r="A81" s="63" t="s">
        <v>231</v>
      </c>
      <c r="B81" s="101">
        <v>6000000000</v>
      </c>
      <c r="C81">
        <v>98.92</v>
      </c>
      <c r="D81" s="13">
        <f t="shared" si="7"/>
        <v>60655074.807925597</v>
      </c>
      <c r="E81">
        <v>1</v>
      </c>
      <c r="F81" s="13">
        <f t="shared" si="6"/>
        <v>2669429842.2968054</v>
      </c>
      <c r="L81" s="104">
        <f t="shared" si="4"/>
        <v>0.44490497371613424</v>
      </c>
      <c r="O81" s="63">
        <v>6000000000</v>
      </c>
      <c r="Q81" s="63">
        <f t="shared" si="5"/>
        <v>728026320.62640154</v>
      </c>
    </row>
    <row r="82" spans="1:17" x14ac:dyDescent="0.45">
      <c r="A82" s="63" t="s">
        <v>24</v>
      </c>
      <c r="B82" s="84">
        <v>1</v>
      </c>
      <c r="C82" s="63">
        <v>254.29</v>
      </c>
      <c r="D82" s="13">
        <f t="shared" si="7"/>
        <v>3.9325179912698101E-3</v>
      </c>
      <c r="E82" s="63">
        <v>16</v>
      </c>
      <c r="F82" s="13">
        <f t="shared" si="6"/>
        <v>2.7691218687325492</v>
      </c>
      <c r="L82" s="104">
        <f t="shared" si="4"/>
        <v>2.7691218687325492</v>
      </c>
      <c r="O82" s="63">
        <v>0</v>
      </c>
      <c r="Q82" s="63">
        <f t="shared" si="5"/>
        <v>0</v>
      </c>
    </row>
    <row r="83" spans="1:17" x14ac:dyDescent="0.45">
      <c r="A83" s="63" t="s">
        <v>218</v>
      </c>
      <c r="B83" s="101">
        <f>4.1*10^9</f>
        <v>4099999999.9999995</v>
      </c>
      <c r="C83">
        <v>254.29</v>
      </c>
      <c r="D83" s="13">
        <f t="shared" si="7"/>
        <v>16123323.764206219</v>
      </c>
      <c r="E83">
        <v>16</v>
      </c>
      <c r="F83" s="13">
        <f t="shared" si="6"/>
        <v>11353399661.803452</v>
      </c>
      <c r="L83" s="104">
        <f t="shared" si="4"/>
        <v>2.7691218687325496</v>
      </c>
      <c r="O83" s="63">
        <v>0</v>
      </c>
      <c r="Q83" s="63">
        <f t="shared" si="5"/>
        <v>0</v>
      </c>
    </row>
    <row r="84" spans="1:17" x14ac:dyDescent="0.45">
      <c r="A84" s="63" t="s">
        <v>21</v>
      </c>
      <c r="B84" s="84">
        <v>1</v>
      </c>
      <c r="C84" s="63">
        <v>28.05</v>
      </c>
      <c r="D84" s="13">
        <f t="shared" si="7"/>
        <v>3.5650623885918005E-2</v>
      </c>
      <c r="E84" s="63">
        <v>2</v>
      </c>
      <c r="F84" s="13">
        <f t="shared" si="6"/>
        <v>3.1379679144385029</v>
      </c>
      <c r="L84" s="104">
        <f t="shared" si="4"/>
        <v>3.1379679144385029</v>
      </c>
      <c r="O84" s="63">
        <v>0</v>
      </c>
      <c r="Q84" s="63">
        <f t="shared" si="5"/>
        <v>0</v>
      </c>
    </row>
    <row r="85" spans="1:17" x14ac:dyDescent="0.45">
      <c r="A85" s="63" t="s">
        <v>132</v>
      </c>
      <c r="B85" s="50">
        <v>163194000000</v>
      </c>
      <c r="C85">
        <v>28.05</v>
      </c>
      <c r="D85" s="13">
        <f t="shared" si="7"/>
        <v>5817967914.4385023</v>
      </c>
      <c r="E85">
        <v>2</v>
      </c>
      <c r="F85" s="13">
        <f t="shared" si="6"/>
        <v>512097535828.87695</v>
      </c>
      <c r="L85" s="104">
        <f t="shared" si="4"/>
        <v>3.1379679144385024</v>
      </c>
      <c r="O85" s="63">
        <v>163194000000</v>
      </c>
      <c r="Q85" s="63">
        <f t="shared" si="5"/>
        <v>139662964316.96646</v>
      </c>
    </row>
    <row r="86" spans="1:17" x14ac:dyDescent="0.45">
      <c r="A86" s="63" t="s">
        <v>25</v>
      </c>
      <c r="B86" s="99">
        <v>7500000000</v>
      </c>
      <c r="C86">
        <f>36+16+6</f>
        <v>58</v>
      </c>
      <c r="D86" s="13">
        <f t="shared" si="7"/>
        <v>129310344.8275862</v>
      </c>
      <c r="E86">
        <v>3</v>
      </c>
      <c r="F86" s="13">
        <f t="shared" si="6"/>
        <v>17072844827.586206</v>
      </c>
      <c r="L86" s="104">
        <f t="shared" si="4"/>
        <v>2.2763793103448275</v>
      </c>
      <c r="O86" s="63">
        <v>7500000000</v>
      </c>
      <c r="Q86" s="63">
        <f t="shared" si="5"/>
        <v>4656230407.5235109</v>
      </c>
    </row>
    <row r="87" spans="1:17" x14ac:dyDescent="0.45">
      <c r="A87" s="63" t="s">
        <v>133</v>
      </c>
      <c r="B87" s="50">
        <v>100706000000</v>
      </c>
      <c r="C87" s="63">
        <v>42.08</v>
      </c>
      <c r="D87" s="13">
        <f t="shared" si="7"/>
        <v>2393203422.0532322</v>
      </c>
      <c r="E87">
        <v>3</v>
      </c>
      <c r="F87" s="13">
        <f t="shared" si="6"/>
        <v>315974647813.68823</v>
      </c>
      <c r="L87" s="104">
        <f t="shared" si="4"/>
        <v>3.1375950570342206</v>
      </c>
      <c r="O87" s="63">
        <v>100706000000</v>
      </c>
      <c r="Q87" s="63">
        <f t="shared" si="5"/>
        <v>86174903949.187683</v>
      </c>
    </row>
    <row r="88" spans="1:17" x14ac:dyDescent="0.45">
      <c r="A88" s="63" t="s">
        <v>147</v>
      </c>
      <c r="B88" s="50">
        <v>1</v>
      </c>
      <c r="D88" s="13"/>
      <c r="E88">
        <v>0</v>
      </c>
      <c r="F88" s="13">
        <v>0</v>
      </c>
      <c r="L88" s="104">
        <f t="shared" si="4"/>
        <v>0</v>
      </c>
      <c r="O88" s="63">
        <v>0</v>
      </c>
      <c r="Q88" s="63">
        <f t="shared" si="5"/>
        <v>0</v>
      </c>
    </row>
    <row r="89" spans="1:17" x14ac:dyDescent="0.45">
      <c r="A89" s="63" t="s">
        <v>615</v>
      </c>
      <c r="B89" s="50">
        <v>1</v>
      </c>
      <c r="C89">
        <v>44.1</v>
      </c>
      <c r="D89" s="13">
        <f>B89/C89</f>
        <v>2.2675736961451247E-2</v>
      </c>
      <c r="E89">
        <v>3</v>
      </c>
      <c r="F89" s="13">
        <f>D89*E89*$J$2</f>
        <v>2.9938775510204079</v>
      </c>
      <c r="L89" s="104">
        <f t="shared" si="4"/>
        <v>2.9938775510204079</v>
      </c>
      <c r="O89" s="63">
        <v>0</v>
      </c>
      <c r="Q89" s="63">
        <f t="shared" si="5"/>
        <v>0</v>
      </c>
    </row>
    <row r="90" spans="1:17" x14ac:dyDescent="0.45">
      <c r="A90" s="63" t="s">
        <v>135</v>
      </c>
      <c r="B90" s="50">
        <v>139175000000</v>
      </c>
      <c r="C90">
        <v>42.08</v>
      </c>
      <c r="D90" s="13">
        <f>B90/C90</f>
        <v>3307390684.4106464</v>
      </c>
      <c r="E90">
        <v>3</v>
      </c>
      <c r="F90" s="13">
        <f>D90*E90*$J$2</f>
        <v>436674792062.73761</v>
      </c>
      <c r="L90" s="104">
        <f t="shared" si="4"/>
        <v>3.1375950570342201</v>
      </c>
      <c r="O90" s="63">
        <v>0</v>
      </c>
      <c r="Q90" s="63">
        <f t="shared" si="5"/>
        <v>0</v>
      </c>
    </row>
    <row r="91" spans="1:17" x14ac:dyDescent="0.45">
      <c r="A91" s="63" t="s">
        <v>22</v>
      </c>
      <c r="B91" s="99">
        <v>13885348715</v>
      </c>
      <c r="C91">
        <v>58.08</v>
      </c>
      <c r="D91" s="13">
        <f>B91/C91</f>
        <v>239072808.45385677</v>
      </c>
      <c r="E91">
        <v>3</v>
      </c>
      <c r="F91" s="13">
        <f>D91*E91*$J$2</f>
        <v>31564782900.162708</v>
      </c>
      <c r="L91" s="104">
        <f t="shared" si="4"/>
        <v>2.2732438016528929</v>
      </c>
      <c r="O91" s="63">
        <v>12213348715</v>
      </c>
      <c r="Q91" s="63">
        <f t="shared" si="5"/>
        <v>7571977981.0361109</v>
      </c>
    </row>
    <row r="92" spans="1:17" x14ac:dyDescent="0.45">
      <c r="A92" s="63" t="s">
        <v>8</v>
      </c>
      <c r="B92" s="50">
        <v>1</v>
      </c>
      <c r="C92">
        <v>0</v>
      </c>
      <c r="D92" s="13"/>
      <c r="E92">
        <v>0</v>
      </c>
      <c r="F92" s="13"/>
      <c r="L92" s="104">
        <f t="shared" si="4"/>
        <v>0</v>
      </c>
      <c r="O92" s="63">
        <v>0</v>
      </c>
      <c r="Q92" s="63">
        <f t="shared" si="5"/>
        <v>0</v>
      </c>
    </row>
    <row r="93" spans="1:17" x14ac:dyDescent="0.45">
      <c r="A93" s="63" t="s">
        <v>9</v>
      </c>
      <c r="B93" s="50">
        <v>1</v>
      </c>
      <c r="C93">
        <v>0</v>
      </c>
      <c r="D93" s="13"/>
      <c r="E93">
        <v>0</v>
      </c>
      <c r="F93" s="13"/>
      <c r="L93" s="104">
        <f t="shared" si="4"/>
        <v>0</v>
      </c>
      <c r="O93" s="63">
        <v>0</v>
      </c>
      <c r="Q93" s="63">
        <f t="shared" si="5"/>
        <v>0</v>
      </c>
    </row>
    <row r="94" spans="1:17" x14ac:dyDescent="0.45">
      <c r="A94" s="63" t="s">
        <v>10</v>
      </c>
      <c r="B94" s="50">
        <v>1</v>
      </c>
      <c r="C94" s="63">
        <v>0</v>
      </c>
      <c r="D94" s="13"/>
      <c r="E94">
        <v>0</v>
      </c>
      <c r="F94" s="13"/>
      <c r="L94" s="104">
        <f t="shared" si="4"/>
        <v>0</v>
      </c>
      <c r="O94" s="63">
        <v>0</v>
      </c>
      <c r="Q94" s="63">
        <f t="shared" si="5"/>
        <v>0</v>
      </c>
    </row>
    <row r="95" spans="1:17" x14ac:dyDescent="0.45">
      <c r="A95" s="63" t="s">
        <v>427</v>
      </c>
      <c r="B95" s="50">
        <v>1</v>
      </c>
      <c r="C95" s="63">
        <v>0</v>
      </c>
      <c r="D95" s="13"/>
      <c r="E95">
        <v>0</v>
      </c>
      <c r="F95" s="13">
        <v>0</v>
      </c>
      <c r="L95" s="104">
        <f t="shared" si="4"/>
        <v>0</v>
      </c>
      <c r="O95" s="63">
        <v>0</v>
      </c>
      <c r="Q95" s="63">
        <f t="shared" si="5"/>
        <v>0</v>
      </c>
    </row>
    <row r="96" spans="1:17" x14ac:dyDescent="0.45">
      <c r="A96" s="63" t="s">
        <v>23</v>
      </c>
      <c r="B96" s="50">
        <v>1</v>
      </c>
      <c r="C96" s="63">
        <v>92.1</v>
      </c>
      <c r="D96" s="13">
        <f>B96/C96</f>
        <v>1.0857763300760045E-2</v>
      </c>
      <c r="E96">
        <v>3</v>
      </c>
      <c r="F96" s="13">
        <f>D96*E96*$J$2</f>
        <v>1.4335504885993484</v>
      </c>
      <c r="L96" s="104">
        <f t="shared" si="4"/>
        <v>1.4335504885993484</v>
      </c>
      <c r="O96" s="63">
        <v>0</v>
      </c>
      <c r="Q96" s="63">
        <f t="shared" si="5"/>
        <v>0</v>
      </c>
    </row>
    <row r="97" spans="1:17" x14ac:dyDescent="0.45">
      <c r="A97" s="63" t="s">
        <v>186</v>
      </c>
      <c r="B97" s="50">
        <v>1</v>
      </c>
      <c r="C97" s="63">
        <v>0</v>
      </c>
      <c r="D97" s="13"/>
      <c r="E97">
        <v>0</v>
      </c>
      <c r="F97" s="13">
        <v>0</v>
      </c>
      <c r="L97" s="104">
        <f t="shared" si="4"/>
        <v>0</v>
      </c>
      <c r="O97" s="63">
        <v>0</v>
      </c>
      <c r="Q97" s="63">
        <f t="shared" si="5"/>
        <v>0</v>
      </c>
    </row>
    <row r="98" spans="1:17" x14ac:dyDescent="0.45">
      <c r="A98" s="63" t="s">
        <v>28</v>
      </c>
      <c r="B98" s="50">
        <v>1</v>
      </c>
      <c r="C98" s="63">
        <v>0</v>
      </c>
      <c r="D98" s="13"/>
      <c r="E98">
        <v>0</v>
      </c>
      <c r="F98" s="13">
        <v>0</v>
      </c>
      <c r="L98" s="104">
        <f t="shared" si="4"/>
        <v>0</v>
      </c>
      <c r="O98" s="63">
        <v>22613520.017255899</v>
      </c>
      <c r="Q98" s="63">
        <f t="shared" si="5"/>
        <v>0</v>
      </c>
    </row>
    <row r="99" spans="1:17" x14ac:dyDescent="0.45">
      <c r="A99" s="63" t="s">
        <v>136</v>
      </c>
      <c r="B99" s="100">
        <v>48610521082</v>
      </c>
      <c r="C99">
        <v>104.15</v>
      </c>
      <c r="D99" s="13">
        <f>B99/C99</f>
        <v>466735680.09601533</v>
      </c>
      <c r="E99">
        <v>8</v>
      </c>
      <c r="F99" s="13">
        <f>D99*E99*$J$2</f>
        <v>164328298248.20508</v>
      </c>
      <c r="L99" s="104">
        <f t="shared" si="4"/>
        <v>3.3805088814210271</v>
      </c>
      <c r="O99" s="63">
        <v>48610521082</v>
      </c>
      <c r="Q99" s="63">
        <f t="shared" si="5"/>
        <v>44816808613.146843</v>
      </c>
    </row>
    <row r="100" spans="1:17" x14ac:dyDescent="0.45">
      <c r="A100" s="63" t="s">
        <v>137</v>
      </c>
      <c r="B100" s="99">
        <v>340194277.5</v>
      </c>
      <c r="C100">
        <v>80.066000000000003</v>
      </c>
      <c r="D100" s="13">
        <f>B100/C100</f>
        <v>4248923.1071865708</v>
      </c>
      <c r="E100">
        <v>0</v>
      </c>
      <c r="F100" s="13">
        <f>D100*E100*$J$2</f>
        <v>0</v>
      </c>
      <c r="L100" s="104">
        <f t="shared" si="4"/>
        <v>0</v>
      </c>
      <c r="O100" s="63">
        <v>0</v>
      </c>
      <c r="Q100" s="63">
        <f t="shared" si="5"/>
        <v>0</v>
      </c>
    </row>
    <row r="101" spans="1:17" x14ac:dyDescent="0.45">
      <c r="A101" s="63" t="s">
        <v>138</v>
      </c>
      <c r="B101" s="50">
        <v>266200000000</v>
      </c>
      <c r="C101">
        <v>98.08</v>
      </c>
      <c r="D101" s="13">
        <f>B101/C101</f>
        <v>2714110929.8531814</v>
      </c>
      <c r="E101">
        <v>0</v>
      </c>
      <c r="F101" s="13">
        <f>D101*E101*$J$2</f>
        <v>0</v>
      </c>
      <c r="L101" s="104">
        <f t="shared" si="4"/>
        <v>0</v>
      </c>
      <c r="O101" s="63">
        <v>0</v>
      </c>
      <c r="Q101" s="63">
        <f t="shared" si="5"/>
        <v>0</v>
      </c>
    </row>
    <row r="102" spans="1:17" x14ac:dyDescent="0.45">
      <c r="A102" s="63" t="s">
        <v>139</v>
      </c>
      <c r="B102" s="50">
        <v>1</v>
      </c>
      <c r="C102">
        <v>10.680619999999999</v>
      </c>
      <c r="D102" s="13">
        <f t="shared" ref="D102:D112" si="8">B102/C102</f>
        <v>9.3627523495827022E-2</v>
      </c>
      <c r="E102">
        <v>1</v>
      </c>
      <c r="F102" s="13">
        <f t="shared" ref="F102:F112" si="9">D102*E102*$J$2</f>
        <v>4.1205473090513474</v>
      </c>
      <c r="L102" s="104">
        <v>1.3750000034374998</v>
      </c>
      <c r="O102" s="63">
        <v>0</v>
      </c>
      <c r="Q102" s="63">
        <f t="shared" si="5"/>
        <v>0</v>
      </c>
    </row>
    <row r="103" spans="1:17" x14ac:dyDescent="0.45">
      <c r="A103" s="63" t="s">
        <v>403</v>
      </c>
      <c r="B103" s="50">
        <v>1</v>
      </c>
      <c r="C103">
        <v>10.13907375</v>
      </c>
      <c r="D103" s="13">
        <f t="shared" si="8"/>
        <v>9.8628338707961366E-2</v>
      </c>
      <c r="E103">
        <v>1</v>
      </c>
      <c r="F103" s="13">
        <f t="shared" si="9"/>
        <v>4.3406331865373797</v>
      </c>
      <c r="L103" s="104">
        <v>1.3580246950464869</v>
      </c>
      <c r="O103" s="63">
        <v>0</v>
      </c>
      <c r="Q103" s="63">
        <f t="shared" si="5"/>
        <v>0</v>
      </c>
    </row>
    <row r="104" spans="1:17" x14ac:dyDescent="0.45">
      <c r="A104" s="63" t="s">
        <v>404</v>
      </c>
      <c r="B104" s="50">
        <v>1</v>
      </c>
      <c r="C104">
        <v>11.201116749116608</v>
      </c>
      <c r="D104" s="13">
        <f t="shared" si="8"/>
        <v>8.9276812517722084E-2</v>
      </c>
      <c r="E104">
        <v>1</v>
      </c>
      <c r="F104" s="13">
        <f t="shared" si="9"/>
        <v>3.9290725189049489</v>
      </c>
      <c r="L104" s="104">
        <v>1.3897662697956694</v>
      </c>
      <c r="O104" s="63">
        <v>0</v>
      </c>
      <c r="Q104" s="63">
        <f t="shared" si="5"/>
        <v>0</v>
      </c>
    </row>
    <row r="105" spans="1:17" x14ac:dyDescent="0.45">
      <c r="A105" s="63" t="s">
        <v>405</v>
      </c>
      <c r="B105" s="50">
        <v>1</v>
      </c>
      <c r="C105">
        <v>15.012989999999999</v>
      </c>
      <c r="D105" s="13">
        <f t="shared" si="8"/>
        <v>6.6608983287140017E-2</v>
      </c>
      <c r="E105">
        <v>1</v>
      </c>
      <c r="F105" s="13">
        <f t="shared" si="9"/>
        <v>2.9314613544670318</v>
      </c>
      <c r="L105" s="104">
        <v>1.4666666686222225</v>
      </c>
      <c r="O105" s="63">
        <v>0</v>
      </c>
      <c r="Q105" s="63">
        <f t="shared" si="5"/>
        <v>0</v>
      </c>
    </row>
    <row r="106" spans="1:17" x14ac:dyDescent="0.45">
      <c r="A106" s="63" t="s">
        <v>406</v>
      </c>
      <c r="B106" s="50">
        <v>1</v>
      </c>
      <c r="C106">
        <v>14.394079999999999</v>
      </c>
      <c r="D106" s="13">
        <f t="shared" si="8"/>
        <v>6.9473005568956137E-2</v>
      </c>
      <c r="E106">
        <v>1</v>
      </c>
      <c r="F106" s="13">
        <f t="shared" si="9"/>
        <v>3.0575069750897592</v>
      </c>
      <c r="L106" s="104">
        <v>1.4569536445068199</v>
      </c>
      <c r="O106" s="63">
        <v>0</v>
      </c>
      <c r="Q106" s="63">
        <f t="shared" si="5"/>
        <v>0</v>
      </c>
    </row>
    <row r="107" spans="1:17" x14ac:dyDescent="0.45">
      <c r="A107" s="63" t="s">
        <v>407</v>
      </c>
      <c r="B107" s="50">
        <v>1</v>
      </c>
      <c r="C107">
        <v>7.9236572727272723</v>
      </c>
      <c r="D107" s="13">
        <f t="shared" si="8"/>
        <v>0.12620434801514407</v>
      </c>
      <c r="E107">
        <v>1</v>
      </c>
      <c r="F107" s="13">
        <f t="shared" si="9"/>
        <v>5.5542533561464902</v>
      </c>
      <c r="L107" s="104">
        <v>1.2643678210331617</v>
      </c>
      <c r="O107" s="63">
        <v>0</v>
      </c>
      <c r="Q107" s="63">
        <f t="shared" si="5"/>
        <v>0</v>
      </c>
    </row>
    <row r="108" spans="1:17" x14ac:dyDescent="0.45">
      <c r="A108" s="63" t="s">
        <v>408</v>
      </c>
      <c r="B108" s="50">
        <v>1</v>
      </c>
      <c r="C108">
        <v>8.5144350000000006</v>
      </c>
      <c r="D108" s="13">
        <f t="shared" si="8"/>
        <v>0.11744760515524517</v>
      </c>
      <c r="E108">
        <v>1</v>
      </c>
      <c r="F108" s="13">
        <f t="shared" si="9"/>
        <v>5.1688691028823399</v>
      </c>
      <c r="L108" s="104">
        <v>1.2941176516262975</v>
      </c>
      <c r="O108" s="63">
        <v>0</v>
      </c>
      <c r="Q108" s="63">
        <f t="shared" si="5"/>
        <v>0</v>
      </c>
    </row>
    <row r="109" spans="1:17" x14ac:dyDescent="0.45">
      <c r="A109" s="63" t="s">
        <v>409</v>
      </c>
      <c r="B109" s="50">
        <v>1</v>
      </c>
      <c r="C109">
        <v>11.299530000000001</v>
      </c>
      <c r="D109" s="13">
        <f t="shared" si="8"/>
        <v>8.8499256163751941E-2</v>
      </c>
      <c r="E109">
        <v>1</v>
      </c>
      <c r="F109" s="13">
        <f t="shared" si="9"/>
        <v>3.8948522637667229</v>
      </c>
      <c r="L109" s="104">
        <v>1.3924050664637078</v>
      </c>
      <c r="O109" s="63">
        <v>0</v>
      </c>
      <c r="Q109" s="63">
        <f t="shared" si="5"/>
        <v>0</v>
      </c>
    </row>
    <row r="110" spans="1:17" x14ac:dyDescent="0.45">
      <c r="A110" s="63" t="s">
        <v>410</v>
      </c>
      <c r="B110" s="50">
        <v>1</v>
      </c>
      <c r="C110">
        <v>13.317714782608697</v>
      </c>
      <c r="D110" s="13">
        <f t="shared" si="8"/>
        <v>7.5087957380336565E-2</v>
      </c>
      <c r="E110">
        <v>1</v>
      </c>
      <c r="F110" s="13">
        <f t="shared" si="9"/>
        <v>3.3046210043086122</v>
      </c>
      <c r="L110" s="104">
        <v>1.4379084991755309</v>
      </c>
      <c r="O110" s="63">
        <v>0</v>
      </c>
      <c r="Q110" s="63">
        <f t="shared" si="5"/>
        <v>0</v>
      </c>
    </row>
    <row r="111" spans="1:17" x14ac:dyDescent="0.45">
      <c r="A111" s="63" t="s">
        <v>411</v>
      </c>
      <c r="B111" s="50">
        <v>1</v>
      </c>
      <c r="C111">
        <v>12.413568000000001</v>
      </c>
      <c r="D111" s="13">
        <f t="shared" si="8"/>
        <v>8.0557016322784863E-2</v>
      </c>
      <c r="E111">
        <v>1</v>
      </c>
      <c r="F111" s="13">
        <f t="shared" si="9"/>
        <v>3.5453142883657618</v>
      </c>
      <c r="L111" s="104">
        <v>1.4193548414568158</v>
      </c>
      <c r="O111" s="63">
        <v>0</v>
      </c>
      <c r="Q111" s="63">
        <f t="shared" si="5"/>
        <v>0</v>
      </c>
    </row>
    <row r="112" spans="1:17" x14ac:dyDescent="0.45">
      <c r="A112" s="63" t="s">
        <v>412</v>
      </c>
      <c r="B112" s="50">
        <v>1</v>
      </c>
      <c r="C112">
        <v>14.884305742574256</v>
      </c>
      <c r="D112" s="13">
        <f t="shared" si="8"/>
        <v>6.7184860167152749E-2</v>
      </c>
      <c r="E112">
        <v>1</v>
      </c>
      <c r="F112" s="13">
        <f t="shared" si="9"/>
        <v>2.9568056959563922</v>
      </c>
      <c r="L112" s="104">
        <v>1.4647137170359625</v>
      </c>
      <c r="O112" s="63">
        <v>0</v>
      </c>
      <c r="Q112" s="63">
        <f t="shared" si="5"/>
        <v>0</v>
      </c>
    </row>
    <row r="113" spans="1:19" x14ac:dyDescent="0.45">
      <c r="A113" s="63" t="s">
        <v>140</v>
      </c>
      <c r="B113" s="50">
        <v>100690000000</v>
      </c>
      <c r="C113">
        <v>166.13</v>
      </c>
      <c r="D113" s="13">
        <f t="shared" ref="D113:D118" si="10">B113/C113</f>
        <v>606091615.000301</v>
      </c>
      <c r="E113">
        <v>8</v>
      </c>
      <c r="F113" s="13">
        <f t="shared" ref="F113:F118" si="11">D113*E113*$J$2</f>
        <v>213392735809.30597</v>
      </c>
      <c r="L113" s="104">
        <f t="shared" si="4"/>
        <v>2.1193041593932462</v>
      </c>
      <c r="O113" s="63">
        <v>100690000000</v>
      </c>
      <c r="Q113" s="63">
        <f t="shared" si="5"/>
        <v>58198018857.083443</v>
      </c>
    </row>
    <row r="114" spans="1:19" x14ac:dyDescent="0.45">
      <c r="A114" s="63" t="s">
        <v>141</v>
      </c>
      <c r="B114" s="99">
        <v>34700000000</v>
      </c>
      <c r="C114">
        <v>92.14</v>
      </c>
      <c r="D114" s="13">
        <f t="shared" si="10"/>
        <v>376600824.83177775</v>
      </c>
      <c r="E114">
        <v>7</v>
      </c>
      <c r="F114" s="13">
        <f t="shared" si="11"/>
        <v>116019416105.92578</v>
      </c>
      <c r="L114" s="104">
        <f t="shared" si="4"/>
        <v>3.3434990232255268</v>
      </c>
      <c r="O114" s="63">
        <v>31271682554.5462</v>
      </c>
      <c r="Q114" s="63">
        <f t="shared" si="5"/>
        <v>28515501838.839264</v>
      </c>
    </row>
    <row r="115" spans="1:19" x14ac:dyDescent="0.45">
      <c r="A115" s="63" t="s">
        <v>217</v>
      </c>
      <c r="B115" s="99">
        <f>3.355*10^9</f>
        <v>3355000000</v>
      </c>
      <c r="C115">
        <v>174.2</v>
      </c>
      <c r="D115" s="13">
        <f t="shared" si="10"/>
        <v>19259471.871412173</v>
      </c>
      <c r="E115">
        <v>9</v>
      </c>
      <c r="F115" s="13">
        <f t="shared" si="11"/>
        <v>7628484213.5476465</v>
      </c>
      <c r="L115" s="104">
        <f t="shared" si="4"/>
        <v>2.2737657864523535</v>
      </c>
      <c r="O115" s="63">
        <v>3355000000</v>
      </c>
      <c r="Q115" s="63">
        <f t="shared" si="5"/>
        <v>2080495694.6039035</v>
      </c>
    </row>
    <row r="116" spans="1:19" x14ac:dyDescent="0.45">
      <c r="A116" s="63" t="s">
        <v>142</v>
      </c>
      <c r="B116" s="50">
        <f>197*10^9</f>
        <v>197000000000</v>
      </c>
      <c r="C116">
        <v>60.06</v>
      </c>
      <c r="D116" s="13">
        <f t="shared" si="10"/>
        <v>3280053280.0532799</v>
      </c>
      <c r="E116">
        <v>1</v>
      </c>
      <c r="F116" s="13">
        <f t="shared" si="11"/>
        <v>144355144855.14484</v>
      </c>
      <c r="L116" s="104">
        <f t="shared" si="4"/>
        <v>0.73276723276723266</v>
      </c>
      <c r="O116" s="63">
        <v>197000000000</v>
      </c>
      <c r="Q116" s="63">
        <f t="shared" si="5"/>
        <v>39369584960.494041</v>
      </c>
    </row>
    <row r="117" spans="1:19" x14ac:dyDescent="0.45">
      <c r="A117" s="63" t="s">
        <v>232</v>
      </c>
      <c r="B117" s="99">
        <v>6969000000</v>
      </c>
      <c r="C117">
        <v>86.09</v>
      </c>
      <c r="D117" s="13">
        <f t="shared" si="10"/>
        <v>80950168.428388894</v>
      </c>
      <c r="E117">
        <v>4</v>
      </c>
      <c r="F117" s="13">
        <f t="shared" si="11"/>
        <v>14250467650.133579</v>
      </c>
      <c r="L117" s="104">
        <f t="shared" si="4"/>
        <v>2.0448367986990355</v>
      </c>
      <c r="O117" s="63">
        <v>6969000000</v>
      </c>
      <c r="Q117" s="63">
        <f t="shared" si="5"/>
        <v>3886491177.3091574</v>
      </c>
    </row>
    <row r="118" spans="1:19" x14ac:dyDescent="0.45">
      <c r="A118" s="63" t="s">
        <v>143</v>
      </c>
      <c r="B118" s="99">
        <v>55557128966</v>
      </c>
      <c r="C118">
        <v>62.5</v>
      </c>
      <c r="D118" s="13">
        <f t="shared" si="10"/>
        <v>888914063.45599997</v>
      </c>
      <c r="E118">
        <v>2</v>
      </c>
      <c r="F118" s="13">
        <f t="shared" si="11"/>
        <v>78242215865.39711</v>
      </c>
      <c r="L118" s="104">
        <f t="shared" si="4"/>
        <v>1.4083199999999998</v>
      </c>
      <c r="O118" s="63">
        <v>55557128966</v>
      </c>
      <c r="Q118" s="63">
        <f t="shared" si="5"/>
        <v>21338786145.108307</v>
      </c>
    </row>
    <row r="119" spans="1:19" x14ac:dyDescent="0.45">
      <c r="A119" s="63" t="s">
        <v>148</v>
      </c>
      <c r="B119" s="50">
        <v>0</v>
      </c>
      <c r="D119" s="13"/>
      <c r="F119" s="13">
        <v>0</v>
      </c>
      <c r="L119" s="104">
        <v>0</v>
      </c>
      <c r="O119" s="63">
        <v>0</v>
      </c>
      <c r="Q119" s="63">
        <f t="shared" si="5"/>
        <v>0</v>
      </c>
    </row>
    <row r="120" spans="1:19" x14ac:dyDescent="0.45">
      <c r="A120" s="63" t="s">
        <v>31</v>
      </c>
      <c r="B120" s="50">
        <v>0</v>
      </c>
      <c r="D120" s="13"/>
      <c r="F120" s="13">
        <v>0</v>
      </c>
      <c r="L120" s="104">
        <v>0</v>
      </c>
      <c r="O120" s="63">
        <v>0</v>
      </c>
      <c r="Q120" s="63">
        <f t="shared" si="5"/>
        <v>0</v>
      </c>
    </row>
    <row r="121" spans="1:19" x14ac:dyDescent="0.45">
      <c r="A121" s="63" t="s">
        <v>17</v>
      </c>
      <c r="B121" s="50">
        <v>0</v>
      </c>
      <c r="D121" s="13"/>
      <c r="F121" s="13">
        <v>0</v>
      </c>
      <c r="L121" s="104">
        <v>0</v>
      </c>
      <c r="O121" s="63">
        <v>9.9999998456073896E+19</v>
      </c>
      <c r="Q121" s="63">
        <f t="shared" si="5"/>
        <v>0</v>
      </c>
    </row>
    <row r="122" spans="1:19" x14ac:dyDescent="0.45">
      <c r="A122" s="63" t="s">
        <v>144</v>
      </c>
      <c r="B122" s="99">
        <v>93743804696</v>
      </c>
      <c r="C122">
        <v>106.16</v>
      </c>
      <c r="D122" s="13">
        <f>B122/C122</f>
        <v>883042621.47701585</v>
      </c>
      <c r="E122">
        <v>8</v>
      </c>
      <c r="F122" s="13">
        <f>D122*E122*$J$2</f>
        <v>310901646169.62775</v>
      </c>
      <c r="L122" s="104">
        <f t="shared" si="4"/>
        <v>3.3165033911077622</v>
      </c>
      <c r="O122" s="63">
        <v>3688237182.8695502</v>
      </c>
      <c r="Q122" s="63">
        <f t="shared" si="5"/>
        <v>3336013942.9627099</v>
      </c>
    </row>
    <row r="123" spans="1:19" x14ac:dyDescent="0.45">
      <c r="A123" s="63" t="s">
        <v>145</v>
      </c>
      <c r="B123" s="99">
        <v>69450344734</v>
      </c>
      <c r="C123" s="63">
        <v>106.16</v>
      </c>
      <c r="D123" s="13">
        <f>B123/C123</f>
        <v>654204453.03315747</v>
      </c>
      <c r="E123">
        <v>8</v>
      </c>
      <c r="F123" s="13">
        <f>D123*E123*$J$2</f>
        <v>230332303823.91406</v>
      </c>
      <c r="L123" s="104">
        <f t="shared" si="4"/>
        <v>3.3165033911077613</v>
      </c>
      <c r="O123" s="63">
        <v>1355711534.00001</v>
      </c>
      <c r="Q123" s="63">
        <f t="shared" si="5"/>
        <v>1226242336.3295286</v>
      </c>
    </row>
    <row r="125" spans="1:19" x14ac:dyDescent="0.45">
      <c r="A125" t="s">
        <v>631</v>
      </c>
      <c r="F125" s="13">
        <f>SUM(F2:F123)</f>
        <v>20811030328280.441</v>
      </c>
      <c r="Q125">
        <f>SUM(Q2:Q123)</f>
        <v>586263847958.85254</v>
      </c>
      <c r="S125" t="s">
        <v>730</v>
      </c>
    </row>
    <row r="127" spans="1:19" x14ac:dyDescent="0.45">
      <c r="A127" t="s">
        <v>683</v>
      </c>
      <c r="F127" s="13">
        <f>F78+F59+F57+F47+F46+F32</f>
        <v>12662363766390.596</v>
      </c>
    </row>
    <row r="128" spans="1:19" x14ac:dyDescent="0.45">
      <c r="A128" t="s">
        <v>684</v>
      </c>
      <c r="F128" s="13">
        <f>F125-F127</f>
        <v>8148666561889.8457</v>
      </c>
    </row>
  </sheetData>
  <pageMargins left="0.7" right="0.7" top="0.78740157499999996" bottom="0.78740157499999996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C74EF-790D-4A54-A3A6-B8D726A6F3CA}">
  <sheetPr>
    <pageSetUpPr fitToPage="1"/>
  </sheetPr>
  <dimension ref="A1:NC151"/>
  <sheetViews>
    <sheetView zoomScale="55" zoomScaleNormal="55" workbookViewId="0">
      <pane xSplit="2" ySplit="15" topLeftCell="AH28" activePane="bottomRight" state="frozen"/>
      <selection pane="topRight" activeCell="C1" sqref="C1"/>
      <selection pane="bottomLeft" activeCell="A16" sqref="A16"/>
      <selection pane="bottomRight" activeCell="AV74" sqref="AV74"/>
    </sheetView>
  </sheetViews>
  <sheetFormatPr baseColWidth="10" defaultColWidth="11.46484375" defaultRowHeight="14.25" x14ac:dyDescent="0.45"/>
  <cols>
    <col min="1" max="2" width="45.46484375" style="63" customWidth="1"/>
    <col min="3" max="161" width="11.46484375" style="63" customWidth="1"/>
    <col min="162" max="179" width="11.53125" style="63" customWidth="1"/>
    <col min="180" max="240" width="11.46484375" style="63" customWidth="1"/>
    <col min="241" max="267" width="11.53125" style="63" customWidth="1"/>
    <col min="268" max="268" width="15.73046875" style="63" customWidth="1"/>
    <col min="269" max="269" width="11.53125" style="63" customWidth="1"/>
    <col min="270" max="359" width="11.46484375" style="63" customWidth="1"/>
    <col min="360" max="360" width="11.46484375" style="66" customWidth="1"/>
    <col min="361" max="362" width="11.46484375" style="63"/>
    <col min="363" max="363" width="12.265625" style="63" bestFit="1" customWidth="1"/>
    <col min="364" max="366" width="11.46484375" style="63"/>
    <col min="367" max="367" width="12.265625" style="63" bestFit="1" customWidth="1"/>
    <col min="368" max="16384" width="11.46484375" style="63"/>
  </cols>
  <sheetData>
    <row r="1" spans="1:367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23"/>
      <c r="KE1" s="123"/>
      <c r="KF1" s="123"/>
      <c r="KG1" s="123"/>
      <c r="KH1" s="123"/>
      <c r="KI1" s="123"/>
      <c r="KJ1" s="123"/>
      <c r="KK1" s="123"/>
      <c r="KL1" s="123"/>
      <c r="KM1" s="123"/>
      <c r="KN1" s="123"/>
      <c r="KO1" s="123"/>
      <c r="KP1" s="123"/>
      <c r="KQ1" s="123"/>
      <c r="KR1" s="123"/>
      <c r="KS1" s="123"/>
      <c r="KT1" s="123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22"/>
      <c r="ML1" s="122"/>
      <c r="MM1" s="122"/>
      <c r="MN1" s="122"/>
      <c r="MO1" s="122"/>
      <c r="MP1" s="122"/>
      <c r="MQ1" s="121" t="s">
        <v>103</v>
      </c>
      <c r="MR1" s="87" t="s">
        <v>104</v>
      </c>
    </row>
    <row r="2" spans="1:367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7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 t="s">
        <v>101</v>
      </c>
      <c r="FT3" s="187"/>
      <c r="FU3" s="187"/>
      <c r="FV3" s="120"/>
      <c r="FW3" s="120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7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188</v>
      </c>
      <c r="FT4" s="179" t="s">
        <v>189</v>
      </c>
      <c r="FU4" s="179" t="s">
        <v>102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9" t="s">
        <v>281</v>
      </c>
      <c r="JV4" s="169" t="s">
        <v>282</v>
      </c>
      <c r="JW4" s="169" t="s">
        <v>283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7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7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7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7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7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7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7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7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7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7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7" ht="15" customHeight="1" x14ac:dyDescent="0.45">
      <c r="A15" s="64" t="s">
        <v>36</v>
      </c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7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 t="s">
        <v>734</v>
      </c>
      <c r="FU16" s="63" t="s">
        <v>734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Y16" s="63">
        <f>SUM(C16:MU16)</f>
        <v>0</v>
      </c>
      <c r="NC16" s="63">
        <f t="shared" ref="NC16:NC36" si="0">FO16+FP16+MT16</f>
        <v>0</v>
      </c>
    </row>
    <row r="17" spans="1:367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 t="s">
        <v>734</v>
      </c>
      <c r="FU17" s="63" t="s">
        <v>734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Y17" s="63">
        <f t="shared" ref="MY17:MY80" si="1">SUM(C17:MU17)</f>
        <v>0</v>
      </c>
      <c r="NC17" s="63">
        <f t="shared" si="0"/>
        <v>0</v>
      </c>
    </row>
    <row r="18" spans="1:367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 t="s">
        <v>734</v>
      </c>
      <c r="FU18" s="63" t="s">
        <v>734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Y18" s="63">
        <f t="shared" si="1"/>
        <v>0</v>
      </c>
      <c r="NC18" s="63">
        <f t="shared" si="0"/>
        <v>0</v>
      </c>
    </row>
    <row r="19" spans="1:367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 t="s">
        <v>734</v>
      </c>
      <c r="FU19" s="63" t="s">
        <v>734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Y19" s="63">
        <f t="shared" si="1"/>
        <v>0</v>
      </c>
      <c r="NC19" s="63">
        <f t="shared" si="0"/>
        <v>0</v>
      </c>
    </row>
    <row r="20" spans="1:367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 t="s">
        <v>734</v>
      </c>
      <c r="FU20" s="63" t="s">
        <v>734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Y20" s="63">
        <f t="shared" si="1"/>
        <v>0</v>
      </c>
      <c r="NC20" s="63">
        <f t="shared" si="0"/>
        <v>0</v>
      </c>
    </row>
    <row r="21" spans="1:367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 t="s">
        <v>734</v>
      </c>
      <c r="FU21" s="63" t="s">
        <v>734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63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Y21" s="63">
        <f t="shared" si="1"/>
        <v>0</v>
      </c>
      <c r="NC21" s="63">
        <f t="shared" si="0"/>
        <v>0</v>
      </c>
    </row>
    <row r="22" spans="1:367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 t="s">
        <v>734</v>
      </c>
      <c r="FU22" s="63" t="s">
        <v>734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63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Y22" s="63">
        <f t="shared" si="1"/>
        <v>0</v>
      </c>
      <c r="NC22" s="63">
        <f t="shared" si="0"/>
        <v>0</v>
      </c>
    </row>
    <row r="23" spans="1:367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 t="s">
        <v>734</v>
      </c>
      <c r="FU23" s="63" t="s">
        <v>734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Y23" s="63">
        <f t="shared" si="1"/>
        <v>0</v>
      </c>
      <c r="NC23" s="63">
        <f t="shared" si="0"/>
        <v>0</v>
      </c>
    </row>
    <row r="24" spans="1:367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 t="s">
        <v>734</v>
      </c>
      <c r="FU24" s="63" t="s">
        <v>734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Y24" s="63">
        <f t="shared" si="1"/>
        <v>0</v>
      </c>
      <c r="NC24" s="63">
        <f t="shared" si="0"/>
        <v>0</v>
      </c>
    </row>
    <row r="25" spans="1:367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 t="s">
        <v>734</v>
      </c>
      <c r="FU25" s="63" t="s">
        <v>734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Y25" s="63">
        <f t="shared" si="1"/>
        <v>0</v>
      </c>
      <c r="NC25" s="63">
        <f t="shared" si="0"/>
        <v>0</v>
      </c>
    </row>
    <row r="26" spans="1:367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 t="s">
        <v>734</v>
      </c>
      <c r="FU26" s="63" t="s">
        <v>734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Y26" s="63">
        <f t="shared" si="1"/>
        <v>0</v>
      </c>
      <c r="NC26" s="63">
        <f t="shared" si="0"/>
        <v>0</v>
      </c>
    </row>
    <row r="27" spans="1:367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 t="s">
        <v>734</v>
      </c>
      <c r="FU27" s="63" t="s">
        <v>734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63">
        <v>0</v>
      </c>
      <c r="MR27" s="63">
        <v>0</v>
      </c>
      <c r="MS27" s="63">
        <v>0</v>
      </c>
      <c r="MT27" s="63">
        <v>0</v>
      </c>
      <c r="MU27" s="63">
        <v>486666666.66662598</v>
      </c>
      <c r="MW27" s="63">
        <v>12</v>
      </c>
      <c r="MY27" s="63">
        <f t="shared" si="1"/>
        <v>486666666.66662598</v>
      </c>
      <c r="NC27" s="63">
        <f t="shared" si="0"/>
        <v>0</v>
      </c>
    </row>
    <row r="28" spans="1:367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 t="s">
        <v>734</v>
      </c>
      <c r="FU28" s="63" t="s">
        <v>734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63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Y28" s="63">
        <f t="shared" si="1"/>
        <v>0</v>
      </c>
      <c r="NC28" s="63">
        <f t="shared" si="0"/>
        <v>0</v>
      </c>
    </row>
    <row r="29" spans="1:367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 t="s">
        <v>734</v>
      </c>
      <c r="FU29" s="63" t="s">
        <v>734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63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Y29" s="63">
        <f t="shared" si="1"/>
        <v>0</v>
      </c>
      <c r="NC29" s="63">
        <f t="shared" si="0"/>
        <v>0</v>
      </c>
    </row>
    <row r="30" spans="1:367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 t="s">
        <v>734</v>
      </c>
      <c r="FU30" s="63" t="s">
        <v>734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63">
        <v>0</v>
      </c>
      <c r="MR30" s="63">
        <v>0</v>
      </c>
      <c r="MS30" s="63">
        <v>0</v>
      </c>
      <c r="MT30" s="63">
        <v>0</v>
      </c>
      <c r="MU30" s="63">
        <v>0</v>
      </c>
      <c r="MW30" s="63">
        <v>15</v>
      </c>
      <c r="MY30" s="63">
        <f t="shared" si="1"/>
        <v>0</v>
      </c>
      <c r="NC30" s="63">
        <f t="shared" si="0"/>
        <v>0</v>
      </c>
    </row>
    <row r="31" spans="1:367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 t="s">
        <v>734</v>
      </c>
      <c r="FU31" s="63" t="s">
        <v>734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Y31" s="63">
        <f t="shared" si="1"/>
        <v>0</v>
      </c>
      <c r="NC31" s="63">
        <f t="shared" si="0"/>
        <v>0</v>
      </c>
    </row>
    <row r="32" spans="1:367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 t="s">
        <v>734</v>
      </c>
      <c r="FU32" s="63" t="s">
        <v>734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63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Y32" s="63">
        <f t="shared" si="1"/>
        <v>0</v>
      </c>
      <c r="NC32" s="63">
        <f t="shared" si="0"/>
        <v>0</v>
      </c>
    </row>
    <row r="33" spans="1:367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6953712406.1279402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 t="s">
        <v>734</v>
      </c>
      <c r="FU33" s="63" t="s">
        <v>734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-6953712406.1279402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63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Y33" s="63">
        <f t="shared" si="1"/>
        <v>0</v>
      </c>
      <c r="NC33" s="63">
        <f t="shared" si="0"/>
        <v>0</v>
      </c>
    </row>
    <row r="34" spans="1:367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 t="s">
        <v>734</v>
      </c>
      <c r="FU34" s="63" t="s">
        <v>734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63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Y34" s="63">
        <f t="shared" si="1"/>
        <v>0</v>
      </c>
      <c r="NC34" s="63">
        <f t="shared" si="0"/>
        <v>0</v>
      </c>
    </row>
    <row r="35" spans="1:367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 t="s">
        <v>734</v>
      </c>
      <c r="FU35" s="63" t="s">
        <v>734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63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Y35" s="63">
        <f t="shared" si="1"/>
        <v>0</v>
      </c>
      <c r="NC35" s="63">
        <f t="shared" si="0"/>
        <v>0</v>
      </c>
    </row>
    <row r="36" spans="1:367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 t="s">
        <v>734</v>
      </c>
      <c r="FU36" s="63" t="s">
        <v>734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63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Y36" s="63">
        <f t="shared" si="1"/>
        <v>0</v>
      </c>
      <c r="NC36" s="63">
        <f t="shared" si="0"/>
        <v>0</v>
      </c>
    </row>
    <row r="37" spans="1:367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-2251620000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>
        <v>0</v>
      </c>
      <c r="AZ37" s="63">
        <v>0</v>
      </c>
      <c r="BA37" s="63">
        <v>0</v>
      </c>
      <c r="BB37" s="63">
        <v>0</v>
      </c>
      <c r="BC37" s="63">
        <v>0</v>
      </c>
      <c r="BD37" s="63">
        <v>0</v>
      </c>
      <c r="BE37" s="63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0</v>
      </c>
      <c r="FS37" s="63">
        <v>1667620000.0000401</v>
      </c>
      <c r="FT37" s="63" t="s">
        <v>734</v>
      </c>
      <c r="FU37" s="63" t="s">
        <v>734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63">
        <v>0</v>
      </c>
      <c r="MR37" s="63">
        <v>0</v>
      </c>
      <c r="MS37" s="63">
        <v>0</v>
      </c>
      <c r="MT37" s="63">
        <v>0</v>
      </c>
      <c r="MU37" s="63">
        <v>583999999.99996996</v>
      </c>
      <c r="MW37" s="63">
        <v>22</v>
      </c>
      <c r="MY37" s="63">
        <f t="shared" si="1"/>
        <v>1.0013580322265625E-5</v>
      </c>
      <c r="NC37" s="63">
        <f>FO37+FP37+MT37</f>
        <v>0</v>
      </c>
    </row>
    <row r="38" spans="1:367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63">
        <v>1419108861.7615199</v>
      </c>
      <c r="FT38" s="63" t="s">
        <v>734</v>
      </c>
      <c r="FU38" s="63" t="s">
        <v>734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63">
        <v>0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63">
        <v>0</v>
      </c>
      <c r="MR38" s="63">
        <v>0</v>
      </c>
      <c r="MS38" s="63">
        <v>0</v>
      </c>
      <c r="MT38" s="63">
        <v>0</v>
      </c>
      <c r="MU38" s="63">
        <v>0</v>
      </c>
      <c r="MW38" s="63">
        <v>23</v>
      </c>
      <c r="MY38" s="63">
        <f t="shared" si="1"/>
        <v>1419108861.7615199</v>
      </c>
      <c r="NC38" s="63">
        <f t="shared" ref="NC38:NC101" si="2">FO38+FP38+MT38</f>
        <v>0</v>
      </c>
    </row>
    <row r="39" spans="1:367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 t="s">
        <v>734</v>
      </c>
      <c r="FU39" s="63" t="s">
        <v>734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Y39" s="63">
        <f t="shared" si="1"/>
        <v>0</v>
      </c>
      <c r="NC39" s="63">
        <f t="shared" si="2"/>
        <v>0</v>
      </c>
    </row>
    <row r="40" spans="1:367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 t="s">
        <v>734</v>
      </c>
      <c r="FU40" s="63" t="s">
        <v>734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63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Y40" s="63">
        <f t="shared" si="1"/>
        <v>0</v>
      </c>
      <c r="NC40" s="63">
        <f t="shared" si="2"/>
        <v>0</v>
      </c>
    </row>
    <row r="41" spans="1:367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-4146065434.3264799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 t="s">
        <v>734</v>
      </c>
      <c r="FU41" s="63" t="s">
        <v>734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63">
        <v>0</v>
      </c>
      <c r="GV41" s="63">
        <v>0</v>
      </c>
      <c r="GW41" s="63">
        <v>0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0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63">
        <v>0</v>
      </c>
      <c r="MR41" s="63">
        <v>0</v>
      </c>
      <c r="MS41" s="63">
        <v>0</v>
      </c>
      <c r="MT41" s="63">
        <v>0</v>
      </c>
      <c r="MU41" s="63">
        <v>-68232024.466661498</v>
      </c>
      <c r="MW41" s="63">
        <v>26</v>
      </c>
      <c r="MY41" s="63">
        <f t="shared" si="1"/>
        <v>-4214297458.7931414</v>
      </c>
      <c r="NC41" s="63">
        <f t="shared" si="2"/>
        <v>0</v>
      </c>
    </row>
    <row r="42" spans="1:367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 t="s">
        <v>734</v>
      </c>
      <c r="FU42" s="63" t="s">
        <v>734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63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Y42" s="63">
        <f t="shared" si="1"/>
        <v>0</v>
      </c>
      <c r="NC42" s="63">
        <f t="shared" si="2"/>
        <v>0</v>
      </c>
    </row>
    <row r="43" spans="1:367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 t="s">
        <v>734</v>
      </c>
      <c r="FU43" s="63" t="s">
        <v>734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63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Y43" s="63">
        <f t="shared" si="1"/>
        <v>0</v>
      </c>
      <c r="NC43" s="63">
        <f t="shared" si="2"/>
        <v>0</v>
      </c>
    </row>
    <row r="44" spans="1:367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 t="s">
        <v>734</v>
      </c>
      <c r="FU44" s="63" t="s">
        <v>734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63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Y44" s="63">
        <f t="shared" si="1"/>
        <v>0</v>
      </c>
      <c r="NC44" s="63">
        <f t="shared" si="2"/>
        <v>0</v>
      </c>
    </row>
    <row r="45" spans="1:367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 t="s">
        <v>734</v>
      </c>
      <c r="FU45" s="63" t="s">
        <v>734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63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63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Y45" s="63">
        <f t="shared" si="1"/>
        <v>0</v>
      </c>
      <c r="NC45" s="63">
        <f t="shared" si="2"/>
        <v>0</v>
      </c>
    </row>
    <row r="46" spans="1:367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 t="s">
        <v>734</v>
      </c>
      <c r="FU46" s="63" t="s">
        <v>734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63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Y46" s="63">
        <f t="shared" si="1"/>
        <v>0</v>
      </c>
      <c r="NC46" s="63">
        <f t="shared" si="2"/>
        <v>0</v>
      </c>
    </row>
    <row r="47" spans="1:367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 t="s">
        <v>734</v>
      </c>
      <c r="FU47" s="63" t="s">
        <v>734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Y47" s="63">
        <f t="shared" si="1"/>
        <v>0</v>
      </c>
      <c r="NC47" s="63">
        <f t="shared" si="2"/>
        <v>0</v>
      </c>
    </row>
    <row r="48" spans="1:367" x14ac:dyDescent="0.45">
      <c r="A48" s="63" t="s">
        <v>11</v>
      </c>
      <c r="B48" s="50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-270000000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-6104025118.6402502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0</v>
      </c>
      <c r="BD48" s="63">
        <v>0</v>
      </c>
      <c r="BE48" s="63">
        <v>0</v>
      </c>
      <c r="BF48" s="63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63">
        <v>0</v>
      </c>
      <c r="FN48" s="63">
        <v>0</v>
      </c>
      <c r="FO48" s="63">
        <v>0</v>
      </c>
      <c r="FP48" s="63">
        <v>0</v>
      </c>
      <c r="FQ48" s="63">
        <v>0</v>
      </c>
      <c r="FR48" s="63">
        <v>0</v>
      </c>
      <c r="FS48" s="63">
        <v>-162395537747.79599</v>
      </c>
      <c r="FT48" s="63" t="s">
        <v>734</v>
      </c>
      <c r="FU48" s="63" t="s">
        <v>734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6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0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0</v>
      </c>
      <c r="KV48" s="63">
        <v>-2127669373.52475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63">
        <v>0</v>
      </c>
      <c r="MR48" s="63">
        <v>216752797119.98199</v>
      </c>
      <c r="MS48" s="63">
        <v>0</v>
      </c>
      <c r="MT48" s="63">
        <v>0</v>
      </c>
      <c r="MU48" s="63">
        <v>-465349934.719971</v>
      </c>
      <c r="MW48" s="63">
        <v>33</v>
      </c>
      <c r="MY48" s="63">
        <f t="shared" si="1"/>
        <v>45390214945.301025</v>
      </c>
      <c r="NC48" s="63">
        <f t="shared" si="2"/>
        <v>0</v>
      </c>
    </row>
    <row r="49" spans="1:367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 t="s">
        <v>734</v>
      </c>
      <c r="FU49" s="63" t="s">
        <v>734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0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63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Y49" s="63">
        <f t="shared" si="1"/>
        <v>0</v>
      </c>
      <c r="NC49" s="63">
        <f t="shared" si="2"/>
        <v>0</v>
      </c>
    </row>
    <row r="50" spans="1:367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15923316707.4146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 t="s">
        <v>734</v>
      </c>
      <c r="FU50" s="63" t="s">
        <v>734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0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63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Y50" s="63">
        <f t="shared" si="1"/>
        <v>15923316707.4146</v>
      </c>
      <c r="NC50" s="63">
        <f t="shared" si="2"/>
        <v>0</v>
      </c>
    </row>
    <row r="51" spans="1:367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 t="s">
        <v>734</v>
      </c>
      <c r="FU51" s="63" t="s">
        <v>734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63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Y51" s="63">
        <f t="shared" si="1"/>
        <v>0</v>
      </c>
      <c r="NC51" s="63">
        <f t="shared" si="2"/>
        <v>0</v>
      </c>
    </row>
    <row r="52" spans="1:367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 t="s">
        <v>734</v>
      </c>
      <c r="FU52" s="63" t="s">
        <v>734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63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Y52" s="63">
        <f t="shared" si="1"/>
        <v>0</v>
      </c>
      <c r="NC52" s="63">
        <f t="shared" si="2"/>
        <v>0</v>
      </c>
    </row>
    <row r="53" spans="1:367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 t="s">
        <v>734</v>
      </c>
      <c r="FU53" s="63" t="s">
        <v>734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63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Y53" s="63">
        <f t="shared" si="1"/>
        <v>0</v>
      </c>
      <c r="NC53" s="63">
        <f t="shared" si="2"/>
        <v>0</v>
      </c>
    </row>
    <row r="54" spans="1:367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 t="s">
        <v>734</v>
      </c>
      <c r="FU54" s="63" t="s">
        <v>734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63">
        <v>0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63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Y54" s="63">
        <f t="shared" si="1"/>
        <v>0</v>
      </c>
      <c r="NC54" s="63">
        <f t="shared" si="2"/>
        <v>0</v>
      </c>
    </row>
    <row r="55" spans="1:367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 t="s">
        <v>734</v>
      </c>
      <c r="FU55" s="63" t="s">
        <v>734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63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Y55" s="63">
        <f t="shared" si="1"/>
        <v>0</v>
      </c>
      <c r="NC55" s="63">
        <f t="shared" si="2"/>
        <v>0</v>
      </c>
    </row>
    <row r="56" spans="1:367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 t="s">
        <v>734</v>
      </c>
      <c r="FU56" s="63" t="s">
        <v>734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Y56" s="63">
        <f t="shared" si="1"/>
        <v>0</v>
      </c>
      <c r="NC56" s="63">
        <f t="shared" si="2"/>
        <v>0</v>
      </c>
    </row>
    <row r="57" spans="1:367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 t="s">
        <v>734</v>
      </c>
      <c r="FU57" s="63" t="s">
        <v>734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0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63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Y57" s="63">
        <f t="shared" si="1"/>
        <v>0</v>
      </c>
      <c r="NC57" s="63">
        <f t="shared" si="2"/>
        <v>0</v>
      </c>
    </row>
    <row r="58" spans="1:367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 t="s">
        <v>734</v>
      </c>
      <c r="FU58" s="63" t="s">
        <v>734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63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Y58" s="63">
        <f t="shared" si="1"/>
        <v>0</v>
      </c>
      <c r="NC58" s="63">
        <f t="shared" si="2"/>
        <v>0</v>
      </c>
    </row>
    <row r="59" spans="1:367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 t="s">
        <v>734</v>
      </c>
      <c r="FU59" s="63" t="s">
        <v>734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63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Y59" s="63">
        <f t="shared" si="1"/>
        <v>0</v>
      </c>
      <c r="NC59" s="63">
        <f t="shared" si="2"/>
        <v>0</v>
      </c>
    </row>
    <row r="60" spans="1:367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 t="s">
        <v>734</v>
      </c>
      <c r="FU60" s="63" t="s">
        <v>734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63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Y60" s="63">
        <f t="shared" si="1"/>
        <v>0</v>
      </c>
      <c r="NC60" s="63">
        <f t="shared" si="2"/>
        <v>0</v>
      </c>
    </row>
    <row r="61" spans="1:367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 t="s">
        <v>734</v>
      </c>
      <c r="FU61" s="63" t="s">
        <v>734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63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Y61" s="63">
        <f t="shared" si="1"/>
        <v>0</v>
      </c>
      <c r="NC61" s="63">
        <f t="shared" si="2"/>
        <v>0</v>
      </c>
    </row>
    <row r="62" spans="1:367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3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-1350000000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63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0</v>
      </c>
      <c r="FS62" s="63">
        <v>-81355478532.569702</v>
      </c>
      <c r="FT62" s="63" t="s">
        <v>734</v>
      </c>
      <c r="FU62" s="63" t="s">
        <v>734</v>
      </c>
      <c r="FV62" s="63">
        <v>0</v>
      </c>
      <c r="FW62" s="63">
        <v>0</v>
      </c>
      <c r="FX62" s="63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1947565545591.8799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63">
        <v>0</v>
      </c>
      <c r="MR62" s="63">
        <v>0</v>
      </c>
      <c r="MS62" s="63">
        <v>0</v>
      </c>
      <c r="MT62" s="63">
        <v>0</v>
      </c>
      <c r="MU62" s="63">
        <v>0</v>
      </c>
      <c r="MW62" s="63">
        <v>47</v>
      </c>
      <c r="MY62" s="63">
        <f t="shared" si="1"/>
        <v>1864860067059.3101</v>
      </c>
      <c r="NC62" s="63">
        <f t="shared" si="2"/>
        <v>0</v>
      </c>
    </row>
    <row r="63" spans="1:367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 t="s">
        <v>734</v>
      </c>
      <c r="FU63" s="63" t="s">
        <v>734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63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63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Y63" s="63">
        <f t="shared" si="1"/>
        <v>0</v>
      </c>
      <c r="NC63" s="63">
        <f t="shared" si="2"/>
        <v>0</v>
      </c>
    </row>
    <row r="64" spans="1:367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 t="s">
        <v>734</v>
      </c>
      <c r="FU64" s="63" t="s">
        <v>734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Y64" s="63">
        <f t="shared" si="1"/>
        <v>0</v>
      </c>
      <c r="NC64" s="63">
        <f t="shared" si="2"/>
        <v>0</v>
      </c>
    </row>
    <row r="65" spans="1:367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0</v>
      </c>
      <c r="FS65" s="63">
        <v>332750677.57766199</v>
      </c>
      <c r="FT65" s="63" t="s">
        <v>734</v>
      </c>
      <c r="FU65" s="63" t="s">
        <v>734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0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6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0</v>
      </c>
      <c r="KX65" s="63">
        <v>0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63">
        <v>0</v>
      </c>
      <c r="MR65" s="63">
        <v>0</v>
      </c>
      <c r="MS65" s="63">
        <v>0</v>
      </c>
      <c r="MT65" s="63">
        <v>0</v>
      </c>
      <c r="MU65" s="63">
        <v>0</v>
      </c>
      <c r="MW65" s="63">
        <v>50</v>
      </c>
      <c r="MY65" s="63">
        <f t="shared" si="1"/>
        <v>332750677.57766199</v>
      </c>
      <c r="NC65" s="63">
        <f t="shared" si="2"/>
        <v>0</v>
      </c>
    </row>
    <row r="66" spans="1:367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 t="s">
        <v>734</v>
      </c>
      <c r="FU66" s="63" t="s">
        <v>734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63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Y66" s="63">
        <f t="shared" si="1"/>
        <v>0</v>
      </c>
      <c r="NC66" s="63">
        <f t="shared" si="2"/>
        <v>0</v>
      </c>
    </row>
    <row r="67" spans="1:367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 t="s">
        <v>734</v>
      </c>
      <c r="FU67" s="63" t="s">
        <v>734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63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0</v>
      </c>
      <c r="IM67" s="63">
        <v>0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0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63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Y67" s="63">
        <f t="shared" si="1"/>
        <v>0</v>
      </c>
      <c r="NC67" s="63">
        <f t="shared" si="2"/>
        <v>0</v>
      </c>
    </row>
    <row r="68" spans="1:367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 t="s">
        <v>734</v>
      </c>
      <c r="FU68" s="63" t="s">
        <v>734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Y68" s="63">
        <f t="shared" si="1"/>
        <v>0</v>
      </c>
      <c r="NC68" s="63">
        <f t="shared" si="2"/>
        <v>0</v>
      </c>
    </row>
    <row r="69" spans="1:367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 t="s">
        <v>734</v>
      </c>
      <c r="FU69" s="63" t="s">
        <v>734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63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Y69" s="63">
        <f t="shared" si="1"/>
        <v>0</v>
      </c>
      <c r="NC69" s="63">
        <f t="shared" si="2"/>
        <v>0</v>
      </c>
    </row>
    <row r="70" spans="1:367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 t="s">
        <v>734</v>
      </c>
      <c r="FU70" s="63" t="s">
        <v>734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Y70" s="63">
        <f t="shared" si="1"/>
        <v>0</v>
      </c>
      <c r="NC70" s="63">
        <f t="shared" si="2"/>
        <v>0</v>
      </c>
    </row>
    <row r="71" spans="1:367" x14ac:dyDescent="0.45">
      <c r="A71" s="63" t="s">
        <v>18</v>
      </c>
      <c r="B71" s="84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 t="s">
        <v>734</v>
      </c>
      <c r="FU71" s="63" t="s">
        <v>734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63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Y71" s="63">
        <f t="shared" si="1"/>
        <v>0</v>
      </c>
      <c r="NC71" s="63">
        <f t="shared" si="2"/>
        <v>0</v>
      </c>
    </row>
    <row r="72" spans="1:367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 t="s">
        <v>734</v>
      </c>
      <c r="FU72" s="63" t="s">
        <v>734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63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Y72" s="63">
        <f t="shared" si="1"/>
        <v>0</v>
      </c>
      <c r="NC72" s="63">
        <f t="shared" si="2"/>
        <v>0</v>
      </c>
    </row>
    <row r="73" spans="1:367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 t="s">
        <v>734</v>
      </c>
      <c r="FU73" s="63" t="s">
        <v>734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63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Y73" s="63">
        <f t="shared" si="1"/>
        <v>0</v>
      </c>
      <c r="NC73" s="63">
        <f t="shared" si="2"/>
        <v>0</v>
      </c>
    </row>
    <row r="74" spans="1:367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1107785143.33483</v>
      </c>
      <c r="AW74" s="63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63">
        <v>0</v>
      </c>
      <c r="BD74" s="63">
        <v>0</v>
      </c>
      <c r="BE74" s="63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0</v>
      </c>
      <c r="FS74" s="63">
        <v>967633185.35590994</v>
      </c>
      <c r="FT74" s="63" t="s">
        <v>734</v>
      </c>
      <c r="FU74" s="63" t="s">
        <v>734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63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Y74" s="63">
        <f t="shared" si="1"/>
        <v>2075418328.6907401</v>
      </c>
      <c r="NC74" s="63">
        <f t="shared" si="2"/>
        <v>0</v>
      </c>
    </row>
    <row r="75" spans="1:367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-94606634652.2659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 t="s">
        <v>734</v>
      </c>
      <c r="FU75" s="63" t="s">
        <v>734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63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Y75" s="63">
        <f t="shared" si="1"/>
        <v>-94606634652.2659</v>
      </c>
      <c r="NC75" s="63">
        <f t="shared" si="2"/>
        <v>0</v>
      </c>
    </row>
    <row r="76" spans="1:367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 t="s">
        <v>734</v>
      </c>
      <c r="FU76" s="63" t="s">
        <v>734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Y76" s="63">
        <f t="shared" si="1"/>
        <v>0</v>
      </c>
      <c r="NC76" s="63">
        <f t="shared" si="2"/>
        <v>0</v>
      </c>
    </row>
    <row r="77" spans="1:367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 t="s">
        <v>734</v>
      </c>
      <c r="FU77" s="63" t="s">
        <v>734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63">
        <v>0</v>
      </c>
      <c r="GB77" s="63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63">
        <v>0</v>
      </c>
      <c r="GW77" s="63">
        <v>0</v>
      </c>
      <c r="GX77" s="63">
        <v>0</v>
      </c>
      <c r="GY77" s="63">
        <v>0</v>
      </c>
      <c r="GZ77" s="63">
        <v>0</v>
      </c>
      <c r="HA77" s="63">
        <v>0</v>
      </c>
      <c r="HB77" s="63">
        <v>0</v>
      </c>
      <c r="HC77" s="63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Y77" s="63">
        <f t="shared" si="1"/>
        <v>0</v>
      </c>
      <c r="NC77" s="63">
        <f t="shared" si="2"/>
        <v>0</v>
      </c>
    </row>
    <row r="78" spans="1:367" x14ac:dyDescent="0.45">
      <c r="A78" s="63" t="s">
        <v>432</v>
      </c>
      <c r="B78" s="84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 t="s">
        <v>734</v>
      </c>
      <c r="FU78" s="63" t="s">
        <v>734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Y78" s="63">
        <f t="shared" si="1"/>
        <v>0</v>
      </c>
      <c r="NC78" s="63">
        <f t="shared" si="2"/>
        <v>0</v>
      </c>
    </row>
    <row r="79" spans="1:367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-7065042332.0265799</v>
      </c>
      <c r="FT79" s="63" t="s">
        <v>734</v>
      </c>
      <c r="FU79" s="63" t="s">
        <v>734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63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Y79" s="63">
        <f t="shared" si="1"/>
        <v>-7065042332.0265799</v>
      </c>
      <c r="NC79" s="63">
        <f t="shared" si="2"/>
        <v>0</v>
      </c>
    </row>
    <row r="80" spans="1:367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0</v>
      </c>
      <c r="FS80" s="63">
        <v>-2661567709.4415498</v>
      </c>
      <c r="FT80" s="63" t="s">
        <v>734</v>
      </c>
      <c r="FU80" s="63" t="s">
        <v>734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63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Y80" s="63">
        <f t="shared" si="1"/>
        <v>-2661567709.4415498</v>
      </c>
      <c r="NC80" s="63">
        <f t="shared" si="2"/>
        <v>0</v>
      </c>
    </row>
    <row r="81" spans="1:367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 t="s">
        <v>734</v>
      </c>
      <c r="FU81" s="63" t="s">
        <v>734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63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Y81" s="63">
        <f t="shared" ref="MY81:MY137" si="3">SUM(C81:MU81)</f>
        <v>0</v>
      </c>
      <c r="NC81" s="63">
        <f t="shared" si="2"/>
        <v>0</v>
      </c>
    </row>
    <row r="82" spans="1:367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 t="s">
        <v>734</v>
      </c>
      <c r="FU82" s="63" t="s">
        <v>734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-300042684480.91803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336616082226.53003</v>
      </c>
      <c r="LX82" s="63">
        <v>0</v>
      </c>
      <c r="LY82" s="63">
        <v>0</v>
      </c>
      <c r="LZ82" s="63">
        <v>0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63">
        <v>0</v>
      </c>
      <c r="MR82" s="63">
        <v>0</v>
      </c>
      <c r="MS82" s="63">
        <v>0</v>
      </c>
      <c r="MT82" s="63">
        <v>0</v>
      </c>
      <c r="MU82" s="63">
        <v>-5839999.9999995204</v>
      </c>
      <c r="MW82" s="63">
        <v>67</v>
      </c>
      <c r="MY82" s="63">
        <f t="shared" si="3"/>
        <v>36567557745.612</v>
      </c>
      <c r="NC82" s="63">
        <f t="shared" si="2"/>
        <v>0</v>
      </c>
    </row>
    <row r="83" spans="1:367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 t="s">
        <v>734</v>
      </c>
      <c r="FU83" s="63" t="s">
        <v>734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63">
        <v>0</v>
      </c>
      <c r="MR83" s="63">
        <v>0</v>
      </c>
      <c r="MS83" s="63">
        <v>0</v>
      </c>
      <c r="MT83" s="63">
        <v>0</v>
      </c>
      <c r="MU83" s="63">
        <v>-280677915.59330797</v>
      </c>
      <c r="MW83" s="63">
        <v>68</v>
      </c>
      <c r="MY83" s="63">
        <f t="shared" si="3"/>
        <v>-280677915.59330797</v>
      </c>
      <c r="NC83" s="63">
        <f t="shared" si="2"/>
        <v>0</v>
      </c>
    </row>
    <row r="84" spans="1:367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 t="s">
        <v>734</v>
      </c>
      <c r="FU84" s="63" t="s">
        <v>734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63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Y84" s="63">
        <f t="shared" si="3"/>
        <v>0</v>
      </c>
      <c r="NC84" s="63">
        <f t="shared" si="2"/>
        <v>0</v>
      </c>
    </row>
    <row r="85" spans="1:367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 t="s">
        <v>734</v>
      </c>
      <c r="FU85" s="63" t="s">
        <v>734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Y85" s="63">
        <f t="shared" si="3"/>
        <v>0</v>
      </c>
      <c r="NC85" s="63">
        <f t="shared" si="2"/>
        <v>0</v>
      </c>
    </row>
    <row r="86" spans="1:367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 t="s">
        <v>734</v>
      </c>
      <c r="FU86" s="63" t="s">
        <v>734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Y86" s="63">
        <f t="shared" si="3"/>
        <v>0</v>
      </c>
      <c r="NC86" s="63">
        <f t="shared" si="2"/>
        <v>0</v>
      </c>
    </row>
    <row r="87" spans="1:367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 t="s">
        <v>734</v>
      </c>
      <c r="FU87" s="63" t="s">
        <v>734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Y87" s="63">
        <f t="shared" si="3"/>
        <v>0</v>
      </c>
      <c r="NC87" s="63">
        <f t="shared" si="2"/>
        <v>0</v>
      </c>
    </row>
    <row r="88" spans="1:367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 t="s">
        <v>734</v>
      </c>
      <c r="FU88" s="63" t="s">
        <v>734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Y88" s="63">
        <f t="shared" si="3"/>
        <v>0</v>
      </c>
      <c r="NC88" s="63">
        <f t="shared" si="2"/>
        <v>0</v>
      </c>
    </row>
    <row r="89" spans="1:367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 t="s">
        <v>734</v>
      </c>
      <c r="FU89" s="63" t="s">
        <v>734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Y89" s="63">
        <f t="shared" si="3"/>
        <v>0</v>
      </c>
      <c r="NC89" s="63">
        <f t="shared" si="2"/>
        <v>0</v>
      </c>
    </row>
    <row r="90" spans="1:367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 t="s">
        <v>734</v>
      </c>
      <c r="FU90" s="63" t="s">
        <v>734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63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Y90" s="63">
        <f t="shared" si="3"/>
        <v>0</v>
      </c>
      <c r="NC90" s="63">
        <f t="shared" si="2"/>
        <v>0</v>
      </c>
    </row>
    <row r="91" spans="1:367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 t="s">
        <v>734</v>
      </c>
      <c r="FU91" s="63" t="s">
        <v>734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63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Y91" s="63">
        <f t="shared" si="3"/>
        <v>0</v>
      </c>
      <c r="NC91" s="63">
        <f t="shared" si="2"/>
        <v>0</v>
      </c>
    </row>
    <row r="92" spans="1:367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 t="s">
        <v>734</v>
      </c>
      <c r="FU92" s="63" t="s">
        <v>734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63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Y92" s="63">
        <f t="shared" si="3"/>
        <v>0</v>
      </c>
      <c r="NC92" s="63">
        <f t="shared" si="2"/>
        <v>0</v>
      </c>
    </row>
    <row r="93" spans="1:367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 t="s">
        <v>734</v>
      </c>
      <c r="FU93" s="63" t="s">
        <v>734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63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Y93" s="63">
        <f t="shared" si="3"/>
        <v>0</v>
      </c>
      <c r="NC93" s="63">
        <f t="shared" si="2"/>
        <v>0</v>
      </c>
    </row>
    <row r="94" spans="1:367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 t="s">
        <v>734</v>
      </c>
      <c r="FU94" s="63" t="s">
        <v>734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63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Y94" s="63">
        <f t="shared" si="3"/>
        <v>0</v>
      </c>
      <c r="NC94" s="63">
        <f t="shared" si="2"/>
        <v>0</v>
      </c>
    </row>
    <row r="95" spans="1:367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 t="s">
        <v>734</v>
      </c>
      <c r="FU95" s="63" t="s">
        <v>734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Y95" s="63">
        <f t="shared" si="3"/>
        <v>0</v>
      </c>
      <c r="NC95" s="63">
        <f t="shared" si="2"/>
        <v>0</v>
      </c>
    </row>
    <row r="96" spans="1:367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-5361000000</v>
      </c>
      <c r="AC96" s="63">
        <v>5361000000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 t="s">
        <v>734</v>
      </c>
      <c r="FU96" s="63" t="s">
        <v>734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63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Y96" s="63">
        <f t="shared" si="3"/>
        <v>0</v>
      </c>
      <c r="NC96" s="63">
        <f t="shared" si="2"/>
        <v>0</v>
      </c>
    </row>
    <row r="97" spans="1:367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 t="s">
        <v>734</v>
      </c>
      <c r="FU97" s="63" t="s">
        <v>734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Y97" s="63">
        <f t="shared" si="3"/>
        <v>0</v>
      </c>
      <c r="NC97" s="63">
        <f t="shared" si="2"/>
        <v>0</v>
      </c>
    </row>
    <row r="98" spans="1:367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-2139000000</v>
      </c>
      <c r="AC98" s="63">
        <v>0</v>
      </c>
      <c r="AD98" s="63">
        <v>2139000000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 t="s">
        <v>734</v>
      </c>
      <c r="FU98" s="63" t="s">
        <v>734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63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Y98" s="63">
        <f t="shared" si="3"/>
        <v>0</v>
      </c>
      <c r="NC98" s="63">
        <f t="shared" si="2"/>
        <v>0</v>
      </c>
    </row>
    <row r="99" spans="1:367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 t="s">
        <v>734</v>
      </c>
      <c r="FU99" s="63" t="s">
        <v>734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63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Y99" s="63">
        <f t="shared" si="3"/>
        <v>0</v>
      </c>
      <c r="NC99" s="63">
        <f t="shared" si="2"/>
        <v>0</v>
      </c>
    </row>
    <row r="100" spans="1:367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7500000000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 t="s">
        <v>734</v>
      </c>
      <c r="FU100" s="63" t="s">
        <v>734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63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Y100" s="63">
        <f t="shared" si="3"/>
        <v>7500000000</v>
      </c>
      <c r="NC100" s="63">
        <f t="shared" si="2"/>
        <v>0</v>
      </c>
    </row>
    <row r="101" spans="1:367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 t="s">
        <v>734</v>
      </c>
      <c r="FU101" s="63" t="s">
        <v>734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63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Y101" s="63">
        <f t="shared" si="3"/>
        <v>0</v>
      </c>
      <c r="NC101" s="63">
        <f t="shared" si="2"/>
        <v>0</v>
      </c>
    </row>
    <row r="102" spans="1:367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 t="s">
        <v>734</v>
      </c>
      <c r="FU102" s="63" t="s">
        <v>734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63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63">
        <v>0</v>
      </c>
      <c r="HR102" s="63">
        <v>0</v>
      </c>
      <c r="HS102" s="63">
        <v>0</v>
      </c>
      <c r="HT102" s="63">
        <v>0</v>
      </c>
      <c r="HU102" s="6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6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6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63">
        <v>0</v>
      </c>
      <c r="MR102" s="63">
        <v>0</v>
      </c>
      <c r="MS102" s="63">
        <v>0</v>
      </c>
      <c r="MT102" s="63">
        <v>0</v>
      </c>
      <c r="MU102" s="63">
        <v>-487372.33333329897</v>
      </c>
      <c r="MW102" s="63">
        <v>87</v>
      </c>
      <c r="MY102" s="63">
        <f t="shared" si="3"/>
        <v>-487372.33333329897</v>
      </c>
      <c r="NC102" s="63">
        <f t="shared" ref="NC102:NC137" si="4">FO102+FP102+MT102</f>
        <v>0</v>
      </c>
    </row>
    <row r="103" spans="1:367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 t="s">
        <v>734</v>
      </c>
      <c r="FU103" s="63" t="s">
        <v>734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63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Y103" s="63">
        <f t="shared" si="3"/>
        <v>0</v>
      </c>
      <c r="NC103" s="63">
        <f t="shared" si="4"/>
        <v>0</v>
      </c>
    </row>
    <row r="104" spans="1:367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15897361701.181499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 t="s">
        <v>734</v>
      </c>
      <c r="FU104" s="63" t="s">
        <v>734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63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Y104" s="63">
        <f t="shared" si="3"/>
        <v>15897361701.181499</v>
      </c>
      <c r="NC104" s="63">
        <f t="shared" si="4"/>
        <v>0</v>
      </c>
    </row>
    <row r="105" spans="1:367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-2969994000</v>
      </c>
      <c r="AD105" s="63">
        <v>-2083386000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 t="s">
        <v>734</v>
      </c>
      <c r="FU105" s="63" t="s">
        <v>734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63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Y105" s="63">
        <f t="shared" si="3"/>
        <v>-5053380000</v>
      </c>
      <c r="NC105" s="63">
        <f t="shared" si="4"/>
        <v>0</v>
      </c>
    </row>
    <row r="106" spans="1:367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3">
        <v>0</v>
      </c>
      <c r="FT106" s="63" t="s">
        <v>734</v>
      </c>
      <c r="FU106" s="63" t="s">
        <v>734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63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Y106" s="63">
        <f t="shared" si="3"/>
        <v>0</v>
      </c>
      <c r="NC106" s="63">
        <f t="shared" si="4"/>
        <v>0</v>
      </c>
    </row>
    <row r="107" spans="1:367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63" t="s">
        <v>734</v>
      </c>
      <c r="FU107" s="63" t="s">
        <v>734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63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Y107" s="63">
        <f t="shared" si="3"/>
        <v>0</v>
      </c>
      <c r="NC107" s="63">
        <f t="shared" si="4"/>
        <v>0</v>
      </c>
    </row>
    <row r="108" spans="1:367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 t="s">
        <v>734</v>
      </c>
      <c r="FU108" s="63" t="s">
        <v>734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63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Y108" s="63">
        <f t="shared" si="3"/>
        <v>0</v>
      </c>
      <c r="NC108" s="63">
        <f t="shared" si="4"/>
        <v>0</v>
      </c>
    </row>
    <row r="109" spans="1:367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 t="s">
        <v>734</v>
      </c>
      <c r="FU109" s="63" t="s">
        <v>734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Y109" s="63">
        <f t="shared" si="3"/>
        <v>0</v>
      </c>
      <c r="NC109" s="63">
        <f t="shared" si="4"/>
        <v>0</v>
      </c>
    </row>
    <row r="110" spans="1:367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-139386000</v>
      </c>
      <c r="AD110" s="63">
        <v>-55614000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 t="s">
        <v>734</v>
      </c>
      <c r="FU110" s="63" t="s">
        <v>734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195000000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63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Y110" s="63">
        <f t="shared" si="3"/>
        <v>0</v>
      </c>
      <c r="NC110" s="63">
        <f t="shared" si="4"/>
        <v>0</v>
      </c>
    </row>
    <row r="111" spans="1:367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-85985910220.038696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0</v>
      </c>
      <c r="FS111" s="63">
        <v>0</v>
      </c>
      <c r="FT111" s="63" t="s">
        <v>734</v>
      </c>
      <c r="FU111" s="63" t="s">
        <v>734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87663086652.141907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63">
        <v>0</v>
      </c>
      <c r="MR111" s="63">
        <v>0</v>
      </c>
      <c r="MS111" s="63">
        <v>0</v>
      </c>
      <c r="MT111" s="63">
        <v>0</v>
      </c>
      <c r="MU111" s="63">
        <v>-1800666.66666651</v>
      </c>
      <c r="MW111" s="63">
        <v>96</v>
      </c>
      <c r="MY111" s="63">
        <f t="shared" si="3"/>
        <v>1675375765.4365439</v>
      </c>
      <c r="NC111" s="63">
        <f t="shared" si="4"/>
        <v>0</v>
      </c>
    </row>
    <row r="112" spans="1:367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3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 t="s">
        <v>734</v>
      </c>
      <c r="FU112" s="63" t="s">
        <v>734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63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Y112" s="63">
        <f t="shared" si="3"/>
        <v>0</v>
      </c>
      <c r="NC112" s="63">
        <f t="shared" si="4"/>
        <v>0</v>
      </c>
    </row>
    <row r="113" spans="1:367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 t="s">
        <v>734</v>
      </c>
      <c r="FU113" s="63" t="s">
        <v>734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63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Y113" s="63">
        <f t="shared" si="3"/>
        <v>0</v>
      </c>
      <c r="NC113" s="63">
        <f t="shared" si="4"/>
        <v>0</v>
      </c>
    </row>
    <row r="114" spans="1:367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 t="s">
        <v>734</v>
      </c>
      <c r="FU114" s="63" t="s">
        <v>734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63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Y114" s="63">
        <f t="shared" si="3"/>
        <v>0</v>
      </c>
      <c r="NC114" s="63">
        <f t="shared" si="4"/>
        <v>0</v>
      </c>
    </row>
    <row r="115" spans="1:367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 t="s">
        <v>734</v>
      </c>
      <c r="FU115" s="63" t="s">
        <v>734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63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Y115" s="63">
        <f t="shared" si="3"/>
        <v>0</v>
      </c>
      <c r="NC115" s="63">
        <f t="shared" si="4"/>
        <v>0</v>
      </c>
    </row>
    <row r="116" spans="1:367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 t="s">
        <v>734</v>
      </c>
      <c r="FU116" s="63" t="s">
        <v>734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63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Y116" s="63">
        <f t="shared" si="3"/>
        <v>0</v>
      </c>
      <c r="NC116" s="63">
        <f t="shared" si="4"/>
        <v>0</v>
      </c>
    </row>
    <row r="117" spans="1:367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 t="s">
        <v>734</v>
      </c>
      <c r="FU117" s="63" t="s">
        <v>734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0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Y117" s="63">
        <f t="shared" si="3"/>
        <v>0</v>
      </c>
      <c r="NC117" s="63">
        <f t="shared" si="4"/>
        <v>0</v>
      </c>
    </row>
    <row r="118" spans="1:367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 t="s">
        <v>734</v>
      </c>
      <c r="FU118" s="63" t="s">
        <v>734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Y118" s="63">
        <f t="shared" si="3"/>
        <v>0</v>
      </c>
      <c r="NC118" s="63">
        <f t="shared" si="4"/>
        <v>0</v>
      </c>
    </row>
    <row r="119" spans="1:367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301730102.97718501</v>
      </c>
      <c r="FT119" s="63" t="s">
        <v>734</v>
      </c>
      <c r="FU119" s="63" t="s">
        <v>734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Y119" s="63">
        <f t="shared" si="3"/>
        <v>301730102.97718501</v>
      </c>
      <c r="NC119" s="63">
        <f t="shared" si="4"/>
        <v>0</v>
      </c>
    </row>
    <row r="120" spans="1:367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 t="s">
        <v>734</v>
      </c>
      <c r="FU120" s="63" t="s">
        <v>734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Y120" s="63">
        <f t="shared" si="3"/>
        <v>0</v>
      </c>
      <c r="NC120" s="63">
        <f t="shared" si="4"/>
        <v>0</v>
      </c>
    </row>
    <row r="121" spans="1:367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 t="s">
        <v>734</v>
      </c>
      <c r="FU121" s="63" t="s">
        <v>734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63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Y121" s="63">
        <f t="shared" si="3"/>
        <v>0</v>
      </c>
      <c r="NC121" s="63">
        <f t="shared" si="4"/>
        <v>0</v>
      </c>
    </row>
    <row r="122" spans="1:367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 t="s">
        <v>734</v>
      </c>
      <c r="FU122" s="63" t="s">
        <v>734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Y122" s="63">
        <f t="shared" si="3"/>
        <v>0</v>
      </c>
      <c r="NC122" s="63">
        <f t="shared" si="4"/>
        <v>0</v>
      </c>
    </row>
    <row r="123" spans="1:367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 t="s">
        <v>734</v>
      </c>
      <c r="FU123" s="63" t="s">
        <v>734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Y123" s="63">
        <f t="shared" si="3"/>
        <v>0</v>
      </c>
      <c r="NC123" s="63">
        <f t="shared" si="4"/>
        <v>0</v>
      </c>
    </row>
    <row r="124" spans="1:367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 t="s">
        <v>734</v>
      </c>
      <c r="FU124" s="63" t="s">
        <v>734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Y124" s="63">
        <f t="shared" si="3"/>
        <v>0</v>
      </c>
      <c r="NC124" s="63">
        <f t="shared" si="4"/>
        <v>0</v>
      </c>
    </row>
    <row r="125" spans="1:367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 t="s">
        <v>734</v>
      </c>
      <c r="FU125" s="63" t="s">
        <v>734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Y125" s="63">
        <f t="shared" si="3"/>
        <v>0</v>
      </c>
      <c r="NC125" s="63">
        <f t="shared" si="4"/>
        <v>0</v>
      </c>
    </row>
    <row r="126" spans="1:367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 t="s">
        <v>734</v>
      </c>
      <c r="FU126" s="63" t="s">
        <v>734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Y126" s="63">
        <f t="shared" si="3"/>
        <v>0</v>
      </c>
      <c r="NC126" s="63">
        <f t="shared" si="4"/>
        <v>0</v>
      </c>
    </row>
    <row r="127" spans="1:367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 t="s">
        <v>734</v>
      </c>
      <c r="FU127" s="63" t="s">
        <v>734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63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Y127" s="63">
        <f t="shared" si="3"/>
        <v>0</v>
      </c>
      <c r="NC127" s="63">
        <f t="shared" si="4"/>
        <v>0</v>
      </c>
    </row>
    <row r="128" spans="1:367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 t="s">
        <v>734</v>
      </c>
      <c r="FU128" s="63" t="s">
        <v>734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63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Y128" s="63">
        <f t="shared" si="3"/>
        <v>0</v>
      </c>
      <c r="NC128" s="63">
        <f t="shared" si="4"/>
        <v>0</v>
      </c>
    </row>
    <row r="129" spans="1:367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 t="s">
        <v>734</v>
      </c>
      <c r="FU129" s="63" t="s">
        <v>734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63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Y129" s="63">
        <f t="shared" si="3"/>
        <v>0</v>
      </c>
      <c r="NC129" s="63">
        <f t="shared" si="4"/>
        <v>0</v>
      </c>
    </row>
    <row r="130" spans="1:367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 t="s">
        <v>734</v>
      </c>
      <c r="FU130" s="63" t="s">
        <v>734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63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Y130" s="63">
        <f t="shared" si="3"/>
        <v>0</v>
      </c>
      <c r="NC130" s="63">
        <f t="shared" si="4"/>
        <v>0</v>
      </c>
    </row>
    <row r="131" spans="1:367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 t="s">
        <v>734</v>
      </c>
      <c r="FU131" s="63" t="s">
        <v>734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Y131" s="63">
        <f t="shared" si="3"/>
        <v>0</v>
      </c>
      <c r="NC131" s="63">
        <f t="shared" si="4"/>
        <v>0</v>
      </c>
    </row>
    <row r="132" spans="1:367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 t="s">
        <v>734</v>
      </c>
      <c r="FU132" s="63" t="s">
        <v>734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63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Y132" s="63">
        <f t="shared" si="3"/>
        <v>0</v>
      </c>
      <c r="NC132" s="63">
        <f t="shared" si="4"/>
        <v>0</v>
      </c>
    </row>
    <row r="133" spans="1:367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63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 t="s">
        <v>734</v>
      </c>
      <c r="FU133" s="63" t="s">
        <v>734</v>
      </c>
      <c r="FV133" s="63">
        <v>0</v>
      </c>
      <c r="FW133" s="63">
        <v>0</v>
      </c>
      <c r="FX133" s="63">
        <v>0</v>
      </c>
      <c r="FY133" s="63">
        <v>0</v>
      </c>
      <c r="FZ133" s="63">
        <v>0</v>
      </c>
      <c r="GA133" s="63">
        <v>0</v>
      </c>
      <c r="GB133" s="63">
        <v>0</v>
      </c>
      <c r="GC133" s="63">
        <v>0</v>
      </c>
      <c r="GD133" s="63">
        <v>0</v>
      </c>
      <c r="GE133" s="63">
        <v>0</v>
      </c>
      <c r="GF133" s="63">
        <v>0</v>
      </c>
      <c r="GG133" s="63">
        <v>0</v>
      </c>
      <c r="GH133" s="63">
        <v>0</v>
      </c>
      <c r="GI133" s="63">
        <v>0</v>
      </c>
      <c r="GJ133" s="63">
        <v>0</v>
      </c>
      <c r="GK133" s="63">
        <v>0</v>
      </c>
      <c r="GL133" s="63">
        <v>0</v>
      </c>
      <c r="GM133" s="63">
        <v>0</v>
      </c>
      <c r="GN133" s="63">
        <v>0</v>
      </c>
      <c r="GO133" s="63">
        <v>0</v>
      </c>
      <c r="GP133" s="63">
        <v>0</v>
      </c>
      <c r="GQ133" s="63">
        <v>0</v>
      </c>
      <c r="GR133" s="63">
        <v>0</v>
      </c>
      <c r="GS133" s="63">
        <v>0</v>
      </c>
      <c r="GT133" s="63">
        <v>0</v>
      </c>
      <c r="GU133" s="63">
        <v>0</v>
      </c>
      <c r="GV133" s="63">
        <v>0</v>
      </c>
      <c r="GW133" s="63">
        <v>0</v>
      </c>
      <c r="GX133" s="63">
        <v>0</v>
      </c>
      <c r="GY133" s="63">
        <v>0</v>
      </c>
      <c r="GZ133" s="63">
        <v>0</v>
      </c>
      <c r="HA133" s="63">
        <v>0</v>
      </c>
      <c r="HB133" s="63">
        <v>0</v>
      </c>
      <c r="HC133" s="63">
        <v>0</v>
      </c>
      <c r="HD133" s="63">
        <v>0</v>
      </c>
      <c r="HE133" s="63">
        <v>0</v>
      </c>
      <c r="HF133" s="63">
        <v>0</v>
      </c>
      <c r="HG133" s="63">
        <v>0</v>
      </c>
      <c r="HH133" s="63">
        <v>0</v>
      </c>
      <c r="HI133" s="63">
        <v>0</v>
      </c>
      <c r="HJ133" s="63">
        <v>0</v>
      </c>
      <c r="HK133" s="63">
        <v>0</v>
      </c>
      <c r="HL133" s="63">
        <v>0</v>
      </c>
      <c r="HM133" s="63">
        <v>0</v>
      </c>
      <c r="HN133" s="63">
        <v>0</v>
      </c>
      <c r="HO133" s="63">
        <v>0</v>
      </c>
      <c r="HP133" s="63">
        <v>0</v>
      </c>
      <c r="HQ133" s="63">
        <v>0</v>
      </c>
      <c r="HR133" s="63">
        <v>0</v>
      </c>
      <c r="HS133" s="63">
        <v>0</v>
      </c>
      <c r="HT133" s="63">
        <v>0</v>
      </c>
      <c r="HU133" s="63">
        <v>0</v>
      </c>
      <c r="HV133" s="63">
        <v>0</v>
      </c>
      <c r="HW133" s="63">
        <v>0</v>
      </c>
      <c r="HX133" s="63">
        <v>0</v>
      </c>
      <c r="HY133" s="63">
        <v>0</v>
      </c>
      <c r="HZ133" s="63">
        <v>0</v>
      </c>
      <c r="IA133" s="63">
        <v>0</v>
      </c>
      <c r="IB133" s="63">
        <v>0</v>
      </c>
      <c r="IC133" s="63">
        <v>0</v>
      </c>
      <c r="ID133" s="63">
        <v>0</v>
      </c>
      <c r="IE133" s="63">
        <v>0</v>
      </c>
      <c r="IF133" s="63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63">
        <v>0</v>
      </c>
      <c r="KF133" s="63">
        <v>0</v>
      </c>
      <c r="KG133" s="63">
        <v>0</v>
      </c>
      <c r="KH133" s="63">
        <v>0</v>
      </c>
      <c r="KI133" s="63">
        <v>0</v>
      </c>
      <c r="KJ133" s="63">
        <v>0</v>
      </c>
      <c r="KK133" s="63">
        <v>0</v>
      </c>
      <c r="KL133" s="63">
        <v>0</v>
      </c>
      <c r="KM133" s="63">
        <v>0</v>
      </c>
      <c r="KN133" s="63">
        <v>0</v>
      </c>
      <c r="KO133" s="63">
        <v>0</v>
      </c>
      <c r="KP133" s="63">
        <v>0</v>
      </c>
      <c r="KQ133" s="63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Y133" s="63">
        <f t="shared" si="3"/>
        <v>0</v>
      </c>
      <c r="NC133" s="63">
        <f t="shared" si="4"/>
        <v>0</v>
      </c>
    </row>
    <row r="134" spans="1:367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63">
        <v>0</v>
      </c>
      <c r="L134" s="63">
        <v>0</v>
      </c>
      <c r="M134" s="63">
        <v>0</v>
      </c>
      <c r="N134" s="63">
        <v>0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52625864481.671997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 t="s">
        <v>734</v>
      </c>
      <c r="FU134" s="63" t="s">
        <v>734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0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0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-52625864481.671898</v>
      </c>
      <c r="MM134" s="63">
        <v>0</v>
      </c>
      <c r="MN134" s="63">
        <v>0</v>
      </c>
      <c r="MO134" s="63">
        <v>0</v>
      </c>
      <c r="MP134" s="63">
        <v>0</v>
      </c>
      <c r="MQ134" s="63">
        <v>0</v>
      </c>
      <c r="MR134" s="63">
        <v>0</v>
      </c>
      <c r="MS134" s="63">
        <v>0</v>
      </c>
      <c r="MT134" s="63">
        <v>0</v>
      </c>
      <c r="MU134" s="63">
        <v>345549872.89323401</v>
      </c>
      <c r="MW134" s="63">
        <v>119</v>
      </c>
      <c r="MY134" s="63">
        <f t="shared" si="3"/>
        <v>345549872.8933332</v>
      </c>
      <c r="NC134" s="63">
        <f t="shared" si="4"/>
        <v>0</v>
      </c>
    </row>
    <row r="135" spans="1:367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0</v>
      </c>
      <c r="AZ135" s="63">
        <v>0</v>
      </c>
      <c r="BA135" s="63">
        <v>0</v>
      </c>
      <c r="BB135" s="63">
        <v>0</v>
      </c>
      <c r="BC135" s="63">
        <v>0</v>
      </c>
      <c r="BD135" s="63">
        <v>0</v>
      </c>
      <c r="BE135" s="63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 t="s">
        <v>734</v>
      </c>
      <c r="FU135" s="63" t="s">
        <v>734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6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-1824268833.23107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63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Y135" s="63">
        <f t="shared" si="3"/>
        <v>-1824268833.23107</v>
      </c>
      <c r="NC135" s="63">
        <f t="shared" si="4"/>
        <v>0</v>
      </c>
    </row>
    <row r="136" spans="1:367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 t="s">
        <v>734</v>
      </c>
      <c r="FU136" s="63" t="s">
        <v>734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63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Y136" s="63">
        <f t="shared" si="3"/>
        <v>0</v>
      </c>
      <c r="NC136" s="63">
        <f t="shared" si="4"/>
        <v>0</v>
      </c>
    </row>
    <row r="137" spans="1:367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 t="s">
        <v>734</v>
      </c>
      <c r="FU137" s="63" t="s">
        <v>734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63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Y137" s="63">
        <f t="shared" si="3"/>
        <v>0</v>
      </c>
      <c r="NC137" s="63">
        <f t="shared" si="4"/>
        <v>0</v>
      </c>
    </row>
    <row r="138" spans="1:367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7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0.12771344185559494</v>
      </c>
      <c r="FR139" s="63">
        <v>4.7779644287490049E-2</v>
      </c>
      <c r="FS139" s="63">
        <v>0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>LY139*1.2+IH139</f>
        <v>0.38216623128301008</v>
      </c>
    </row>
    <row r="140" spans="1:367" x14ac:dyDescent="0.45">
      <c r="B140" s="13">
        <f>SUM(B63:B137)+SUM(B49:B61)+SUM(B16:B47)</f>
        <v>1993278705653.0352</v>
      </c>
    </row>
    <row r="141" spans="1:367" x14ac:dyDescent="0.45">
      <c r="A141" s="63" t="s">
        <v>196</v>
      </c>
      <c r="B141" s="13"/>
      <c r="C141" s="63">
        <v>1</v>
      </c>
      <c r="D141" s="63">
        <f t="shared" ref="D141:BO141" si="5">C141+1</f>
        <v>2</v>
      </c>
      <c r="E141" s="63">
        <f t="shared" si="5"/>
        <v>3</v>
      </c>
      <c r="F141" s="63">
        <f t="shared" si="5"/>
        <v>4</v>
      </c>
      <c r="G141" s="63">
        <f t="shared" si="5"/>
        <v>5</v>
      </c>
      <c r="H141" s="63">
        <f t="shared" si="5"/>
        <v>6</v>
      </c>
      <c r="I141" s="63">
        <f t="shared" si="5"/>
        <v>7</v>
      </c>
      <c r="J141" s="63">
        <f t="shared" si="5"/>
        <v>8</v>
      </c>
      <c r="K141" s="63">
        <f t="shared" si="5"/>
        <v>9</v>
      </c>
      <c r="L141" s="63">
        <f t="shared" si="5"/>
        <v>10</v>
      </c>
      <c r="M141" s="63">
        <f t="shared" si="5"/>
        <v>11</v>
      </c>
      <c r="N141" s="63">
        <f t="shared" si="5"/>
        <v>12</v>
      </c>
      <c r="O141" s="63">
        <f t="shared" si="5"/>
        <v>13</v>
      </c>
      <c r="P141" s="63">
        <f t="shared" si="5"/>
        <v>14</v>
      </c>
      <c r="Q141" s="63">
        <f t="shared" si="5"/>
        <v>15</v>
      </c>
      <c r="R141" s="63">
        <f t="shared" si="5"/>
        <v>16</v>
      </c>
      <c r="S141" s="63">
        <f t="shared" si="5"/>
        <v>17</v>
      </c>
      <c r="T141" s="63">
        <f t="shared" si="5"/>
        <v>18</v>
      </c>
      <c r="U141" s="63">
        <f t="shared" si="5"/>
        <v>19</v>
      </c>
      <c r="V141" s="63">
        <f t="shared" si="5"/>
        <v>20</v>
      </c>
      <c r="W141" s="63">
        <f t="shared" si="5"/>
        <v>21</v>
      </c>
      <c r="X141" s="63">
        <f t="shared" si="5"/>
        <v>22</v>
      </c>
      <c r="Y141" s="63">
        <f t="shared" si="5"/>
        <v>23</v>
      </c>
      <c r="Z141" s="63">
        <f t="shared" si="5"/>
        <v>24</v>
      </c>
      <c r="AA141" s="63">
        <f t="shared" si="5"/>
        <v>25</v>
      </c>
      <c r="AB141" s="63">
        <f t="shared" si="5"/>
        <v>26</v>
      </c>
      <c r="AC141" s="63">
        <f t="shared" si="5"/>
        <v>27</v>
      </c>
      <c r="AD141" s="63">
        <f t="shared" si="5"/>
        <v>28</v>
      </c>
      <c r="AE141" s="63">
        <f t="shared" si="5"/>
        <v>29</v>
      </c>
      <c r="AF141" s="63">
        <f t="shared" si="5"/>
        <v>30</v>
      </c>
      <c r="AG141" s="63">
        <f t="shared" si="5"/>
        <v>31</v>
      </c>
      <c r="AH141" s="63">
        <f t="shared" si="5"/>
        <v>32</v>
      </c>
      <c r="AI141" s="63">
        <f t="shared" si="5"/>
        <v>33</v>
      </c>
      <c r="AJ141" s="63">
        <f t="shared" si="5"/>
        <v>34</v>
      </c>
      <c r="AK141" s="63">
        <f t="shared" si="5"/>
        <v>35</v>
      </c>
      <c r="AL141" s="63">
        <f t="shared" si="5"/>
        <v>36</v>
      </c>
      <c r="AM141" s="63">
        <f t="shared" si="5"/>
        <v>37</v>
      </c>
      <c r="AN141" s="63">
        <f t="shared" si="5"/>
        <v>38</v>
      </c>
      <c r="AO141" s="63">
        <f t="shared" si="5"/>
        <v>39</v>
      </c>
      <c r="AP141" s="63">
        <f t="shared" si="5"/>
        <v>40</v>
      </c>
      <c r="AQ141" s="63">
        <f t="shared" si="5"/>
        <v>41</v>
      </c>
      <c r="AR141" s="63">
        <f t="shared" si="5"/>
        <v>42</v>
      </c>
      <c r="AS141" s="63">
        <f t="shared" si="5"/>
        <v>43</v>
      </c>
      <c r="AT141" s="63">
        <f t="shared" si="5"/>
        <v>44</v>
      </c>
      <c r="AU141" s="63">
        <f t="shared" si="5"/>
        <v>45</v>
      </c>
      <c r="AV141" s="63">
        <f t="shared" si="5"/>
        <v>46</v>
      </c>
      <c r="AW141" s="63">
        <f t="shared" si="5"/>
        <v>47</v>
      </c>
      <c r="AX141" s="63">
        <f t="shared" si="5"/>
        <v>48</v>
      </c>
      <c r="AY141" s="63">
        <f t="shared" si="5"/>
        <v>49</v>
      </c>
      <c r="AZ141" s="63">
        <f t="shared" si="5"/>
        <v>50</v>
      </c>
      <c r="BA141" s="63">
        <f t="shared" si="5"/>
        <v>51</v>
      </c>
      <c r="BB141" s="63">
        <f t="shared" si="5"/>
        <v>52</v>
      </c>
      <c r="BC141" s="63">
        <f t="shared" si="5"/>
        <v>53</v>
      </c>
      <c r="BD141" s="63">
        <f t="shared" si="5"/>
        <v>54</v>
      </c>
      <c r="BE141" s="63">
        <f t="shared" si="5"/>
        <v>55</v>
      </c>
      <c r="BF141" s="63">
        <f t="shared" si="5"/>
        <v>56</v>
      </c>
      <c r="BG141" s="63">
        <f t="shared" si="5"/>
        <v>57</v>
      </c>
      <c r="BH141" s="63">
        <f t="shared" si="5"/>
        <v>58</v>
      </c>
      <c r="BI141" s="63">
        <f t="shared" si="5"/>
        <v>59</v>
      </c>
      <c r="BJ141" s="63">
        <f t="shared" si="5"/>
        <v>60</v>
      </c>
      <c r="BK141" s="63">
        <f t="shared" si="5"/>
        <v>61</v>
      </c>
      <c r="BL141" s="63">
        <f t="shared" si="5"/>
        <v>62</v>
      </c>
      <c r="BM141" s="63">
        <f t="shared" si="5"/>
        <v>63</v>
      </c>
      <c r="BN141" s="63">
        <f t="shared" si="5"/>
        <v>64</v>
      </c>
      <c r="BO141" s="63">
        <f t="shared" si="5"/>
        <v>65</v>
      </c>
      <c r="BP141" s="63">
        <f t="shared" ref="BP141:EA141" si="6">BO141+1</f>
        <v>66</v>
      </c>
      <c r="BQ141" s="63">
        <f t="shared" si="6"/>
        <v>67</v>
      </c>
      <c r="BR141" s="63">
        <f t="shared" si="6"/>
        <v>68</v>
      </c>
      <c r="BS141" s="63">
        <f t="shared" si="6"/>
        <v>69</v>
      </c>
      <c r="BT141" s="63">
        <f t="shared" si="6"/>
        <v>70</v>
      </c>
      <c r="BU141" s="63">
        <f t="shared" si="6"/>
        <v>71</v>
      </c>
      <c r="BV141" s="63">
        <f t="shared" si="6"/>
        <v>72</v>
      </c>
      <c r="BW141" s="63">
        <f t="shared" si="6"/>
        <v>73</v>
      </c>
      <c r="BX141" s="63">
        <f t="shared" si="6"/>
        <v>74</v>
      </c>
      <c r="BY141" s="63">
        <f t="shared" si="6"/>
        <v>75</v>
      </c>
      <c r="BZ141" s="63">
        <f t="shared" si="6"/>
        <v>76</v>
      </c>
      <c r="CA141" s="63">
        <f t="shared" si="6"/>
        <v>77</v>
      </c>
      <c r="CB141" s="63">
        <f t="shared" si="6"/>
        <v>78</v>
      </c>
      <c r="CC141" s="63">
        <f t="shared" si="6"/>
        <v>79</v>
      </c>
      <c r="CD141" s="63">
        <f t="shared" si="6"/>
        <v>80</v>
      </c>
      <c r="CE141" s="63">
        <f t="shared" si="6"/>
        <v>81</v>
      </c>
      <c r="CF141" s="63">
        <f t="shared" si="6"/>
        <v>82</v>
      </c>
      <c r="CG141" s="63">
        <f t="shared" si="6"/>
        <v>83</v>
      </c>
      <c r="CH141" s="63">
        <f t="shared" si="6"/>
        <v>84</v>
      </c>
      <c r="CI141" s="63">
        <f t="shared" si="6"/>
        <v>85</v>
      </c>
      <c r="CJ141" s="63">
        <f t="shared" si="6"/>
        <v>86</v>
      </c>
      <c r="CK141" s="63">
        <f t="shared" si="6"/>
        <v>87</v>
      </c>
      <c r="CL141" s="63">
        <f t="shared" si="6"/>
        <v>88</v>
      </c>
      <c r="CM141" s="63">
        <f t="shared" si="6"/>
        <v>89</v>
      </c>
      <c r="CN141" s="63">
        <f t="shared" si="6"/>
        <v>90</v>
      </c>
      <c r="CO141" s="63">
        <f t="shared" si="6"/>
        <v>91</v>
      </c>
      <c r="CP141" s="63">
        <f t="shared" si="6"/>
        <v>92</v>
      </c>
      <c r="CQ141" s="63">
        <f t="shared" si="6"/>
        <v>93</v>
      </c>
      <c r="CR141" s="63">
        <f t="shared" si="6"/>
        <v>94</v>
      </c>
      <c r="CS141" s="63">
        <f t="shared" si="6"/>
        <v>95</v>
      </c>
      <c r="CT141" s="63">
        <f t="shared" si="6"/>
        <v>96</v>
      </c>
      <c r="CU141" s="63">
        <f t="shared" si="6"/>
        <v>97</v>
      </c>
      <c r="CV141" s="63">
        <f t="shared" si="6"/>
        <v>98</v>
      </c>
      <c r="CW141" s="63">
        <f t="shared" si="6"/>
        <v>99</v>
      </c>
      <c r="CX141" s="63">
        <f t="shared" si="6"/>
        <v>100</v>
      </c>
      <c r="CY141" s="63">
        <f t="shared" si="6"/>
        <v>101</v>
      </c>
      <c r="CZ141" s="63">
        <f t="shared" si="6"/>
        <v>102</v>
      </c>
      <c r="DA141" s="63">
        <f t="shared" si="6"/>
        <v>103</v>
      </c>
      <c r="DB141" s="63">
        <f t="shared" si="6"/>
        <v>104</v>
      </c>
      <c r="DC141" s="63">
        <f t="shared" si="6"/>
        <v>105</v>
      </c>
      <c r="DD141" s="63">
        <f t="shared" si="6"/>
        <v>106</v>
      </c>
      <c r="DE141" s="63">
        <f t="shared" si="6"/>
        <v>107</v>
      </c>
      <c r="DF141" s="63">
        <f t="shared" si="6"/>
        <v>108</v>
      </c>
      <c r="DG141" s="63">
        <f t="shared" si="6"/>
        <v>109</v>
      </c>
      <c r="DH141" s="63">
        <f t="shared" si="6"/>
        <v>110</v>
      </c>
      <c r="DI141" s="63">
        <f t="shared" si="6"/>
        <v>111</v>
      </c>
      <c r="DJ141" s="63">
        <f t="shared" si="6"/>
        <v>112</v>
      </c>
      <c r="DK141" s="63">
        <f t="shared" si="6"/>
        <v>113</v>
      </c>
      <c r="DL141" s="63">
        <f t="shared" si="6"/>
        <v>114</v>
      </c>
      <c r="DM141" s="63">
        <f t="shared" si="6"/>
        <v>115</v>
      </c>
      <c r="DN141" s="63">
        <f t="shared" si="6"/>
        <v>116</v>
      </c>
      <c r="DO141" s="63">
        <f t="shared" si="6"/>
        <v>117</v>
      </c>
      <c r="DP141" s="63">
        <f t="shared" si="6"/>
        <v>118</v>
      </c>
      <c r="DQ141" s="63">
        <f t="shared" si="6"/>
        <v>119</v>
      </c>
      <c r="DR141" s="63">
        <f t="shared" si="6"/>
        <v>120</v>
      </c>
      <c r="DS141" s="63">
        <f t="shared" si="6"/>
        <v>121</v>
      </c>
      <c r="DT141" s="63">
        <f t="shared" si="6"/>
        <v>122</v>
      </c>
      <c r="DU141" s="63">
        <f t="shared" si="6"/>
        <v>123</v>
      </c>
      <c r="DV141" s="63">
        <f t="shared" si="6"/>
        <v>124</v>
      </c>
      <c r="DW141" s="63">
        <f t="shared" si="6"/>
        <v>125</v>
      </c>
      <c r="DX141" s="63">
        <f t="shared" si="6"/>
        <v>126</v>
      </c>
      <c r="DY141" s="63">
        <f t="shared" si="6"/>
        <v>127</v>
      </c>
      <c r="DZ141" s="63">
        <f t="shared" si="6"/>
        <v>128</v>
      </c>
      <c r="EA141" s="63">
        <f t="shared" si="6"/>
        <v>129</v>
      </c>
      <c r="EB141" s="63">
        <f t="shared" ref="EB141:GM141" si="7">EA141+1</f>
        <v>130</v>
      </c>
      <c r="EC141" s="63">
        <f t="shared" si="7"/>
        <v>131</v>
      </c>
      <c r="ED141" s="63">
        <f t="shared" si="7"/>
        <v>132</v>
      </c>
      <c r="EE141" s="63">
        <f t="shared" si="7"/>
        <v>133</v>
      </c>
      <c r="EF141" s="63">
        <f t="shared" si="7"/>
        <v>134</v>
      </c>
      <c r="EG141" s="63">
        <f t="shared" si="7"/>
        <v>135</v>
      </c>
      <c r="EH141" s="63">
        <f t="shared" si="7"/>
        <v>136</v>
      </c>
      <c r="EI141" s="63">
        <f t="shared" si="7"/>
        <v>137</v>
      </c>
      <c r="EJ141" s="63">
        <f t="shared" si="7"/>
        <v>138</v>
      </c>
      <c r="EK141" s="63">
        <f t="shared" si="7"/>
        <v>139</v>
      </c>
      <c r="EL141" s="63">
        <f t="shared" si="7"/>
        <v>140</v>
      </c>
      <c r="EM141" s="63">
        <f t="shared" si="7"/>
        <v>141</v>
      </c>
      <c r="EN141" s="63">
        <f t="shared" si="7"/>
        <v>142</v>
      </c>
      <c r="EO141" s="63">
        <f t="shared" si="7"/>
        <v>143</v>
      </c>
      <c r="EP141" s="63">
        <f t="shared" si="7"/>
        <v>144</v>
      </c>
      <c r="EQ141" s="63">
        <f t="shared" si="7"/>
        <v>145</v>
      </c>
      <c r="ER141" s="63">
        <f t="shared" si="7"/>
        <v>146</v>
      </c>
      <c r="ES141" s="63">
        <f t="shared" si="7"/>
        <v>147</v>
      </c>
      <c r="ET141" s="63">
        <f t="shared" si="7"/>
        <v>148</v>
      </c>
      <c r="EU141" s="63">
        <f t="shared" si="7"/>
        <v>149</v>
      </c>
      <c r="EV141" s="63">
        <f t="shared" si="7"/>
        <v>150</v>
      </c>
      <c r="EW141" s="63">
        <f t="shared" si="7"/>
        <v>151</v>
      </c>
      <c r="EX141" s="63">
        <f t="shared" si="7"/>
        <v>152</v>
      </c>
      <c r="EY141" s="63">
        <f t="shared" si="7"/>
        <v>153</v>
      </c>
      <c r="EZ141" s="63">
        <f t="shared" si="7"/>
        <v>154</v>
      </c>
      <c r="FA141" s="63">
        <f t="shared" si="7"/>
        <v>155</v>
      </c>
      <c r="FB141" s="63">
        <f t="shared" si="7"/>
        <v>156</v>
      </c>
      <c r="FC141" s="63">
        <f t="shared" si="7"/>
        <v>157</v>
      </c>
      <c r="FD141" s="63">
        <f t="shared" si="7"/>
        <v>158</v>
      </c>
      <c r="FE141" s="63">
        <f t="shared" si="7"/>
        <v>159</v>
      </c>
      <c r="FF141" s="63">
        <f t="shared" si="7"/>
        <v>160</v>
      </c>
      <c r="FG141" s="63">
        <f t="shared" si="7"/>
        <v>161</v>
      </c>
      <c r="FH141" s="63">
        <f t="shared" si="7"/>
        <v>162</v>
      </c>
      <c r="FI141" s="63">
        <f t="shared" si="7"/>
        <v>163</v>
      </c>
      <c r="FJ141" s="63">
        <f t="shared" si="7"/>
        <v>164</v>
      </c>
      <c r="FK141" s="63">
        <f t="shared" si="7"/>
        <v>165</v>
      </c>
      <c r="FL141" s="63">
        <f t="shared" si="7"/>
        <v>166</v>
      </c>
      <c r="FM141" s="63">
        <f t="shared" si="7"/>
        <v>167</v>
      </c>
      <c r="FN141" s="63">
        <f t="shared" si="7"/>
        <v>168</v>
      </c>
      <c r="FO141" s="63">
        <f t="shared" si="7"/>
        <v>169</v>
      </c>
      <c r="FP141" s="63">
        <f t="shared" si="7"/>
        <v>170</v>
      </c>
      <c r="FQ141" s="63">
        <f t="shared" si="7"/>
        <v>171</v>
      </c>
      <c r="FR141" s="63">
        <f t="shared" si="7"/>
        <v>172</v>
      </c>
      <c r="FS141" s="63">
        <f t="shared" si="7"/>
        <v>173</v>
      </c>
      <c r="FT141" s="63">
        <f t="shared" si="7"/>
        <v>174</v>
      </c>
      <c r="FU141" s="63">
        <f t="shared" si="7"/>
        <v>175</v>
      </c>
      <c r="FV141" s="63">
        <f t="shared" si="7"/>
        <v>176</v>
      </c>
      <c r="FW141" s="63">
        <f t="shared" si="7"/>
        <v>177</v>
      </c>
      <c r="FX141" s="63">
        <f t="shared" si="7"/>
        <v>178</v>
      </c>
      <c r="FY141" s="63">
        <f t="shared" si="7"/>
        <v>179</v>
      </c>
      <c r="FZ141" s="63">
        <f t="shared" si="7"/>
        <v>180</v>
      </c>
      <c r="GA141" s="63">
        <f t="shared" si="7"/>
        <v>181</v>
      </c>
      <c r="GB141" s="63">
        <f t="shared" si="7"/>
        <v>182</v>
      </c>
      <c r="GC141" s="63">
        <f t="shared" si="7"/>
        <v>183</v>
      </c>
      <c r="GD141" s="63">
        <f t="shared" si="7"/>
        <v>184</v>
      </c>
      <c r="GE141" s="63">
        <f t="shared" si="7"/>
        <v>185</v>
      </c>
      <c r="GF141" s="63">
        <f t="shared" si="7"/>
        <v>186</v>
      </c>
      <c r="GG141" s="63">
        <f t="shared" si="7"/>
        <v>187</v>
      </c>
      <c r="GH141" s="63">
        <f t="shared" si="7"/>
        <v>188</v>
      </c>
      <c r="GI141" s="63">
        <f t="shared" si="7"/>
        <v>189</v>
      </c>
      <c r="GJ141" s="63">
        <f t="shared" si="7"/>
        <v>190</v>
      </c>
      <c r="GK141" s="63">
        <f t="shared" si="7"/>
        <v>191</v>
      </c>
      <c r="GL141" s="63">
        <f t="shared" si="7"/>
        <v>192</v>
      </c>
      <c r="GM141" s="63">
        <f t="shared" si="7"/>
        <v>193</v>
      </c>
      <c r="GN141" s="63">
        <f t="shared" ref="GN141:IY141" si="8">GM141+1</f>
        <v>194</v>
      </c>
      <c r="GO141" s="63">
        <f t="shared" si="8"/>
        <v>195</v>
      </c>
      <c r="GP141" s="63">
        <f t="shared" si="8"/>
        <v>196</v>
      </c>
      <c r="GQ141" s="63">
        <f t="shared" si="8"/>
        <v>197</v>
      </c>
      <c r="GR141" s="63">
        <f t="shared" si="8"/>
        <v>198</v>
      </c>
      <c r="GS141" s="63">
        <f t="shared" si="8"/>
        <v>199</v>
      </c>
      <c r="GT141" s="63">
        <f t="shared" si="8"/>
        <v>200</v>
      </c>
      <c r="GU141" s="63">
        <f t="shared" si="8"/>
        <v>201</v>
      </c>
      <c r="GV141" s="63">
        <f t="shared" si="8"/>
        <v>202</v>
      </c>
      <c r="GW141" s="63">
        <f t="shared" si="8"/>
        <v>203</v>
      </c>
      <c r="GX141" s="63">
        <f t="shared" si="8"/>
        <v>204</v>
      </c>
      <c r="GY141" s="63">
        <f t="shared" si="8"/>
        <v>205</v>
      </c>
      <c r="GZ141" s="63">
        <f t="shared" si="8"/>
        <v>206</v>
      </c>
      <c r="HA141" s="63">
        <f t="shared" si="8"/>
        <v>207</v>
      </c>
      <c r="HB141" s="63">
        <f t="shared" si="8"/>
        <v>208</v>
      </c>
      <c r="HC141" s="63">
        <f t="shared" si="8"/>
        <v>209</v>
      </c>
      <c r="HD141" s="63">
        <f t="shared" si="8"/>
        <v>210</v>
      </c>
      <c r="HE141" s="63">
        <f t="shared" si="8"/>
        <v>211</v>
      </c>
      <c r="HF141" s="63">
        <f t="shared" si="8"/>
        <v>212</v>
      </c>
      <c r="HG141" s="63">
        <f t="shared" si="8"/>
        <v>213</v>
      </c>
      <c r="HH141" s="63">
        <f t="shared" si="8"/>
        <v>214</v>
      </c>
      <c r="HI141" s="63">
        <f t="shared" si="8"/>
        <v>215</v>
      </c>
      <c r="HJ141" s="63">
        <f t="shared" si="8"/>
        <v>216</v>
      </c>
      <c r="HK141" s="63">
        <f t="shared" si="8"/>
        <v>217</v>
      </c>
      <c r="HL141" s="63">
        <f t="shared" si="8"/>
        <v>218</v>
      </c>
      <c r="HM141" s="63">
        <f t="shared" si="8"/>
        <v>219</v>
      </c>
      <c r="HN141" s="63">
        <f t="shared" si="8"/>
        <v>220</v>
      </c>
      <c r="HO141" s="63">
        <f t="shared" si="8"/>
        <v>221</v>
      </c>
      <c r="HP141" s="63">
        <f t="shared" si="8"/>
        <v>222</v>
      </c>
      <c r="HQ141" s="63">
        <f t="shared" si="8"/>
        <v>223</v>
      </c>
      <c r="HR141" s="63">
        <f t="shared" si="8"/>
        <v>224</v>
      </c>
      <c r="HS141" s="63">
        <f t="shared" si="8"/>
        <v>225</v>
      </c>
      <c r="HT141" s="63">
        <f t="shared" si="8"/>
        <v>226</v>
      </c>
      <c r="HU141" s="63">
        <f t="shared" si="8"/>
        <v>227</v>
      </c>
      <c r="HV141" s="63">
        <f t="shared" si="8"/>
        <v>228</v>
      </c>
      <c r="HW141" s="63">
        <f t="shared" si="8"/>
        <v>229</v>
      </c>
      <c r="HX141" s="63">
        <f t="shared" si="8"/>
        <v>230</v>
      </c>
      <c r="HY141" s="63">
        <f t="shared" si="8"/>
        <v>231</v>
      </c>
      <c r="HZ141" s="63">
        <f t="shared" si="8"/>
        <v>232</v>
      </c>
      <c r="IA141" s="63">
        <f t="shared" si="8"/>
        <v>233</v>
      </c>
      <c r="IB141" s="63">
        <f t="shared" si="8"/>
        <v>234</v>
      </c>
      <c r="IC141" s="63">
        <f t="shared" si="8"/>
        <v>235</v>
      </c>
      <c r="ID141" s="63">
        <f t="shared" si="8"/>
        <v>236</v>
      </c>
      <c r="IE141" s="63">
        <f t="shared" si="8"/>
        <v>237</v>
      </c>
      <c r="IF141" s="63">
        <f t="shared" si="8"/>
        <v>238</v>
      </c>
      <c r="IG141" s="63">
        <f t="shared" si="8"/>
        <v>239</v>
      </c>
      <c r="IH141" s="63">
        <f t="shared" si="8"/>
        <v>240</v>
      </c>
      <c r="II141" s="63">
        <f t="shared" si="8"/>
        <v>241</v>
      </c>
      <c r="IJ141" s="63">
        <f t="shared" si="8"/>
        <v>242</v>
      </c>
      <c r="IK141" s="63">
        <f t="shared" si="8"/>
        <v>243</v>
      </c>
      <c r="IL141" s="63">
        <f t="shared" si="8"/>
        <v>244</v>
      </c>
      <c r="IM141" s="63">
        <f t="shared" si="8"/>
        <v>245</v>
      </c>
      <c r="IN141" s="63">
        <f t="shared" si="8"/>
        <v>246</v>
      </c>
      <c r="IO141" s="63">
        <f t="shared" si="8"/>
        <v>247</v>
      </c>
      <c r="IP141" s="63">
        <f t="shared" si="8"/>
        <v>248</v>
      </c>
      <c r="IQ141" s="63">
        <f t="shared" si="8"/>
        <v>249</v>
      </c>
      <c r="IR141" s="63">
        <f t="shared" si="8"/>
        <v>250</v>
      </c>
      <c r="IS141" s="63">
        <f t="shared" si="8"/>
        <v>251</v>
      </c>
      <c r="IT141" s="63">
        <f t="shared" si="8"/>
        <v>252</v>
      </c>
      <c r="IU141" s="63">
        <f t="shared" si="8"/>
        <v>253</v>
      </c>
      <c r="IV141" s="63">
        <f t="shared" si="8"/>
        <v>254</v>
      </c>
      <c r="IW141" s="63">
        <f t="shared" si="8"/>
        <v>255</v>
      </c>
      <c r="IX141" s="63">
        <f t="shared" si="8"/>
        <v>256</v>
      </c>
      <c r="IY141" s="63">
        <f t="shared" si="8"/>
        <v>257</v>
      </c>
      <c r="IZ141" s="63">
        <f t="shared" ref="IZ141:LK141" si="9">IY141+1</f>
        <v>258</v>
      </c>
      <c r="JA141" s="63">
        <f t="shared" si="9"/>
        <v>259</v>
      </c>
      <c r="JB141" s="63">
        <f t="shared" si="9"/>
        <v>260</v>
      </c>
      <c r="JC141" s="63">
        <f t="shared" si="9"/>
        <v>261</v>
      </c>
      <c r="JD141" s="63">
        <f t="shared" si="9"/>
        <v>262</v>
      </c>
      <c r="JE141" s="63">
        <f t="shared" si="9"/>
        <v>263</v>
      </c>
      <c r="JF141" s="63">
        <f t="shared" si="9"/>
        <v>264</v>
      </c>
      <c r="JG141" s="63">
        <f t="shared" si="9"/>
        <v>265</v>
      </c>
      <c r="JH141" s="63">
        <f t="shared" si="9"/>
        <v>266</v>
      </c>
      <c r="JI141" s="63">
        <f t="shared" si="9"/>
        <v>267</v>
      </c>
      <c r="JJ141" s="63">
        <f t="shared" si="9"/>
        <v>268</v>
      </c>
      <c r="JK141" s="63">
        <f t="shared" si="9"/>
        <v>269</v>
      </c>
      <c r="JL141" s="63">
        <f t="shared" si="9"/>
        <v>270</v>
      </c>
      <c r="JM141" s="63">
        <f t="shared" si="9"/>
        <v>271</v>
      </c>
      <c r="JN141" s="63">
        <f t="shared" si="9"/>
        <v>272</v>
      </c>
      <c r="JO141" s="63">
        <f t="shared" si="9"/>
        <v>273</v>
      </c>
      <c r="JP141" s="63">
        <f t="shared" si="9"/>
        <v>274</v>
      </c>
      <c r="JQ141" s="63">
        <f t="shared" si="9"/>
        <v>275</v>
      </c>
      <c r="JR141" s="63">
        <f t="shared" si="9"/>
        <v>276</v>
      </c>
      <c r="JS141" s="63">
        <f t="shared" si="9"/>
        <v>277</v>
      </c>
      <c r="JT141" s="63">
        <f t="shared" si="9"/>
        <v>278</v>
      </c>
      <c r="JU141" s="63">
        <f t="shared" si="9"/>
        <v>279</v>
      </c>
      <c r="JV141" s="63">
        <f t="shared" si="9"/>
        <v>280</v>
      </c>
      <c r="JW141" s="63">
        <f t="shared" si="9"/>
        <v>281</v>
      </c>
      <c r="JX141" s="63">
        <f t="shared" si="9"/>
        <v>282</v>
      </c>
      <c r="JY141" s="63">
        <f t="shared" si="9"/>
        <v>283</v>
      </c>
      <c r="JZ141" s="63">
        <f t="shared" si="9"/>
        <v>284</v>
      </c>
      <c r="KA141" s="63">
        <f t="shared" si="9"/>
        <v>285</v>
      </c>
      <c r="KB141" s="63">
        <f t="shared" si="9"/>
        <v>286</v>
      </c>
      <c r="KC141" s="63">
        <f t="shared" si="9"/>
        <v>287</v>
      </c>
      <c r="KD141" s="63">
        <f t="shared" si="9"/>
        <v>288</v>
      </c>
      <c r="KE141" s="63">
        <f t="shared" si="9"/>
        <v>289</v>
      </c>
      <c r="KF141" s="63">
        <f t="shared" si="9"/>
        <v>290</v>
      </c>
      <c r="KG141" s="63">
        <f t="shared" si="9"/>
        <v>291</v>
      </c>
      <c r="KH141" s="63">
        <f t="shared" si="9"/>
        <v>292</v>
      </c>
      <c r="KI141" s="63">
        <f t="shared" si="9"/>
        <v>293</v>
      </c>
      <c r="KJ141" s="63">
        <f t="shared" si="9"/>
        <v>294</v>
      </c>
      <c r="KK141" s="63">
        <f t="shared" si="9"/>
        <v>295</v>
      </c>
      <c r="KL141" s="63">
        <f t="shared" si="9"/>
        <v>296</v>
      </c>
      <c r="KM141" s="63">
        <f t="shared" si="9"/>
        <v>297</v>
      </c>
      <c r="KN141" s="63">
        <f t="shared" si="9"/>
        <v>298</v>
      </c>
      <c r="KO141" s="63">
        <f t="shared" si="9"/>
        <v>299</v>
      </c>
      <c r="KP141" s="63">
        <f t="shared" si="9"/>
        <v>300</v>
      </c>
      <c r="KQ141" s="63">
        <f t="shared" si="9"/>
        <v>301</v>
      </c>
      <c r="KR141" s="63">
        <f t="shared" si="9"/>
        <v>302</v>
      </c>
      <c r="KS141" s="63">
        <f t="shared" si="9"/>
        <v>303</v>
      </c>
      <c r="KT141" s="63">
        <f t="shared" si="9"/>
        <v>304</v>
      </c>
      <c r="KU141" s="63">
        <f t="shared" si="9"/>
        <v>305</v>
      </c>
      <c r="KV141" s="63">
        <f t="shared" si="9"/>
        <v>306</v>
      </c>
      <c r="KW141" s="63">
        <f t="shared" si="9"/>
        <v>307</v>
      </c>
      <c r="KX141" s="63">
        <f t="shared" si="9"/>
        <v>308</v>
      </c>
      <c r="KY141" s="63">
        <f t="shared" si="9"/>
        <v>309</v>
      </c>
      <c r="KZ141" s="63">
        <f t="shared" si="9"/>
        <v>310</v>
      </c>
      <c r="LA141" s="63">
        <f t="shared" si="9"/>
        <v>311</v>
      </c>
      <c r="LB141" s="63">
        <f t="shared" si="9"/>
        <v>312</v>
      </c>
      <c r="LC141" s="63">
        <f t="shared" si="9"/>
        <v>313</v>
      </c>
      <c r="LD141" s="63">
        <f t="shared" si="9"/>
        <v>314</v>
      </c>
      <c r="LE141" s="63">
        <f t="shared" si="9"/>
        <v>315</v>
      </c>
      <c r="LF141" s="63">
        <f t="shared" si="9"/>
        <v>316</v>
      </c>
      <c r="LG141" s="63">
        <f t="shared" si="9"/>
        <v>317</v>
      </c>
      <c r="LH141" s="63">
        <f t="shared" si="9"/>
        <v>318</v>
      </c>
      <c r="LI141" s="63">
        <f t="shared" si="9"/>
        <v>319</v>
      </c>
      <c r="LJ141" s="63">
        <f t="shared" si="9"/>
        <v>320</v>
      </c>
      <c r="LK141" s="63">
        <f t="shared" si="9"/>
        <v>321</v>
      </c>
      <c r="LL141" s="63">
        <f t="shared" ref="LL141:MU141" si="10">LK141+1</f>
        <v>322</v>
      </c>
      <c r="LM141" s="63">
        <f t="shared" si="10"/>
        <v>323</v>
      </c>
      <c r="LN141" s="63">
        <f t="shared" si="10"/>
        <v>324</v>
      </c>
      <c r="LO141" s="63">
        <f t="shared" si="10"/>
        <v>325</v>
      </c>
      <c r="LP141" s="63">
        <f t="shared" si="10"/>
        <v>326</v>
      </c>
      <c r="LQ141" s="63">
        <f t="shared" si="10"/>
        <v>327</v>
      </c>
      <c r="LR141" s="63">
        <f t="shared" si="10"/>
        <v>328</v>
      </c>
      <c r="LS141" s="63">
        <f t="shared" si="10"/>
        <v>329</v>
      </c>
      <c r="LT141" s="63">
        <f t="shared" si="10"/>
        <v>330</v>
      </c>
      <c r="LU141" s="63">
        <f t="shared" si="10"/>
        <v>331</v>
      </c>
      <c r="LV141" s="63">
        <f t="shared" si="10"/>
        <v>332</v>
      </c>
      <c r="LW141" s="63">
        <f t="shared" si="10"/>
        <v>333</v>
      </c>
      <c r="LX141" s="63">
        <f t="shared" si="10"/>
        <v>334</v>
      </c>
      <c r="LY141" s="63">
        <f t="shared" si="10"/>
        <v>335</v>
      </c>
      <c r="LZ141" s="63">
        <f t="shared" si="10"/>
        <v>336</v>
      </c>
      <c r="MA141" s="63">
        <f t="shared" si="10"/>
        <v>337</v>
      </c>
      <c r="MB141" s="63">
        <f t="shared" si="10"/>
        <v>338</v>
      </c>
      <c r="MC141" s="63">
        <f t="shared" si="10"/>
        <v>339</v>
      </c>
      <c r="MD141" s="63">
        <f t="shared" si="10"/>
        <v>340</v>
      </c>
      <c r="ME141" s="63">
        <f t="shared" si="10"/>
        <v>341</v>
      </c>
      <c r="MF141" s="63">
        <f t="shared" si="10"/>
        <v>342</v>
      </c>
      <c r="MG141" s="63">
        <f t="shared" si="10"/>
        <v>343</v>
      </c>
      <c r="MH141" s="63">
        <f t="shared" si="10"/>
        <v>344</v>
      </c>
      <c r="MI141" s="63">
        <f t="shared" si="10"/>
        <v>345</v>
      </c>
      <c r="MJ141" s="63">
        <f t="shared" si="10"/>
        <v>346</v>
      </c>
      <c r="MK141" s="63">
        <f t="shared" si="10"/>
        <v>347</v>
      </c>
      <c r="ML141" s="63">
        <f t="shared" si="10"/>
        <v>348</v>
      </c>
      <c r="MM141" s="63">
        <f t="shared" si="10"/>
        <v>349</v>
      </c>
      <c r="MN141" s="63">
        <f t="shared" si="10"/>
        <v>350</v>
      </c>
      <c r="MO141" s="63">
        <f t="shared" si="10"/>
        <v>351</v>
      </c>
      <c r="MP141" s="63">
        <f t="shared" si="10"/>
        <v>352</v>
      </c>
      <c r="MQ141" s="63">
        <f t="shared" si="10"/>
        <v>353</v>
      </c>
      <c r="MR141" s="63">
        <f t="shared" si="10"/>
        <v>354</v>
      </c>
      <c r="MS141" s="63">
        <f t="shared" si="10"/>
        <v>355</v>
      </c>
      <c r="MT141" s="63">
        <f t="shared" si="10"/>
        <v>356</v>
      </c>
      <c r="MU141" s="63">
        <f t="shared" si="10"/>
        <v>357</v>
      </c>
    </row>
    <row r="142" spans="1:367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7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7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</mergeCells>
  <conditionalFormatting sqref="C16:MU137">
    <cfRule type="cellIs" dxfId="9" priority="3" operator="notEqual">
      <formula>0</formula>
    </cfRule>
  </conditionalFormatting>
  <conditionalFormatting sqref="MY16:MY137">
    <cfRule type="cellIs" dxfId="8" priority="1" operator="between">
      <formula>-100</formula>
      <formula>100</formula>
    </cfRule>
    <cfRule type="cellIs" dxfId="7" priority="2" operator="notEqual">
      <formula>0</formula>
    </cfRule>
  </conditionalFormatting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DC560-3375-477E-82CE-F4C5517D833F}">
  <sheetPr>
    <pageSetUpPr fitToPage="1"/>
  </sheetPr>
  <dimension ref="A1:NA151"/>
  <sheetViews>
    <sheetView zoomScale="85" zoomScaleNormal="85" workbookViewId="0">
      <pane xSplit="2" ySplit="15" topLeftCell="G82" activePane="bottomRight" state="frozen"/>
      <selection pane="topRight" activeCell="C1" sqref="C1"/>
      <selection pane="bottomLeft" activeCell="A16" sqref="A16"/>
      <selection pane="bottomRight" activeCell="AB100" sqref="AB100"/>
    </sheetView>
  </sheetViews>
  <sheetFormatPr baseColWidth="10" defaultColWidth="11.46484375" defaultRowHeight="14.25" x14ac:dyDescent="0.45"/>
  <cols>
    <col min="1" max="2" width="45.46484375" style="63" customWidth="1"/>
    <col min="3" max="6" width="11.46484375" style="63" hidden="1" customWidth="1"/>
    <col min="7" max="7" width="11.46484375" style="63" customWidth="1"/>
    <col min="8" max="8" width="11.46484375" style="63" hidden="1" customWidth="1"/>
    <col min="9" max="9" width="11.46484375" style="63" customWidth="1"/>
    <col min="10" max="15" width="11.46484375" style="63" hidden="1" customWidth="1"/>
    <col min="16" max="16" width="11.46484375" style="63" customWidth="1"/>
    <col min="17" max="27" width="11.46484375" style="63" hidden="1" customWidth="1"/>
    <col min="28" max="30" width="11.46484375" style="63" customWidth="1"/>
    <col min="31" max="47" width="11.46484375" style="63" hidden="1" customWidth="1"/>
    <col min="48" max="48" width="11.46484375" style="63" customWidth="1"/>
    <col min="49" max="161" width="11.46484375" style="63" hidden="1" customWidth="1"/>
    <col min="162" max="179" width="11.53125" style="63" hidden="1" customWidth="1"/>
    <col min="180" max="191" width="11.46484375" style="63" hidden="1" customWidth="1"/>
    <col min="192" max="192" width="11.46484375" style="63" customWidth="1"/>
    <col min="193" max="240" width="11.46484375" style="63" hidden="1" customWidth="1"/>
    <col min="241" max="267" width="11.53125" style="63" hidden="1" customWidth="1"/>
    <col min="268" max="268" width="15.73046875" style="63" hidden="1" customWidth="1"/>
    <col min="269" max="269" width="11.53125" style="63" hidden="1" customWidth="1"/>
    <col min="270" max="309" width="11.46484375" style="63" hidden="1" customWidth="1"/>
    <col min="310" max="310" width="11.46484375" style="63" customWidth="1"/>
    <col min="311" max="348" width="11.46484375" style="63" hidden="1" customWidth="1"/>
    <col min="349" max="349" width="11.46484375" style="63" customWidth="1"/>
    <col min="350" max="358" width="11.46484375" style="63" hidden="1" customWidth="1"/>
    <col min="359" max="359" width="11.46484375" style="63" customWidth="1"/>
    <col min="360" max="360" width="11.46484375" style="66" customWidth="1"/>
    <col min="361" max="365" width="11.46484375" style="63"/>
    <col min="366" max="366" width="16.53125" style="63" bestFit="1" customWidth="1"/>
    <col min="367" max="16384" width="11.46484375" style="63"/>
  </cols>
  <sheetData>
    <row r="1" spans="1:365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25"/>
      <c r="KE1" s="125"/>
      <c r="KF1" s="125"/>
      <c r="KG1" s="125"/>
      <c r="KH1" s="125"/>
      <c r="KI1" s="125"/>
      <c r="KJ1" s="125"/>
      <c r="KK1" s="125"/>
      <c r="KL1" s="125"/>
      <c r="KM1" s="125"/>
      <c r="KN1" s="125"/>
      <c r="KO1" s="125"/>
      <c r="KP1" s="125"/>
      <c r="KQ1" s="125"/>
      <c r="KR1" s="125"/>
      <c r="KS1" s="125"/>
      <c r="KT1" s="125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24"/>
      <c r="ML1" s="124"/>
      <c r="MM1" s="124"/>
      <c r="MN1" s="124"/>
      <c r="MO1" s="124"/>
      <c r="MP1" s="124"/>
      <c r="MQ1" s="126" t="s">
        <v>103</v>
      </c>
      <c r="MR1" s="87" t="s">
        <v>104</v>
      </c>
    </row>
    <row r="2" spans="1:365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5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/>
      <c r="FT3" s="187"/>
      <c r="FU3" s="187"/>
      <c r="FV3" s="127"/>
      <c r="FW3" s="127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5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733</v>
      </c>
      <c r="FT4" s="179" t="s">
        <v>480</v>
      </c>
      <c r="FU4" s="179" t="s">
        <v>480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8" t="s">
        <v>732</v>
      </c>
      <c r="JV4" s="169" t="s">
        <v>282</v>
      </c>
      <c r="JW4" s="168" t="s">
        <v>731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5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5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5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5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5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5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5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5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5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5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5" ht="15" customHeight="1" x14ac:dyDescent="0.45">
      <c r="A15" s="64" t="s">
        <v>36</v>
      </c>
      <c r="B15" s="64"/>
      <c r="C15" s="65">
        <f>COUNTIF(C16:C137,"&lt;&gt;0")</f>
        <v>0</v>
      </c>
      <c r="D15" s="65">
        <f t="shared" ref="D15:BO15" si="0">COUNTIF(D16:D137,"&lt;&gt;0")</f>
        <v>0</v>
      </c>
      <c r="E15" s="65">
        <f t="shared" si="0"/>
        <v>0</v>
      </c>
      <c r="F15" s="65">
        <f t="shared" si="0"/>
        <v>0</v>
      </c>
      <c r="G15" s="65">
        <f t="shared" si="0"/>
        <v>5</v>
      </c>
      <c r="H15" s="65">
        <f t="shared" si="0"/>
        <v>0</v>
      </c>
      <c r="I15" s="65">
        <f t="shared" si="0"/>
        <v>6</v>
      </c>
      <c r="J15" s="65">
        <f t="shared" si="0"/>
        <v>0</v>
      </c>
      <c r="K15" s="65">
        <f t="shared" si="0"/>
        <v>0</v>
      </c>
      <c r="L15" s="65">
        <f t="shared" si="0"/>
        <v>0</v>
      </c>
      <c r="M15" s="65">
        <f t="shared" si="0"/>
        <v>0</v>
      </c>
      <c r="N15" s="65">
        <f t="shared" si="0"/>
        <v>0</v>
      </c>
      <c r="O15" s="65">
        <f t="shared" si="0"/>
        <v>0</v>
      </c>
      <c r="P15" s="65">
        <f t="shared" si="0"/>
        <v>6</v>
      </c>
      <c r="Q15" s="65">
        <f t="shared" si="0"/>
        <v>0</v>
      </c>
      <c r="R15" s="65">
        <f t="shared" si="0"/>
        <v>0</v>
      </c>
      <c r="S15" s="65">
        <f t="shared" si="0"/>
        <v>0</v>
      </c>
      <c r="T15" s="65">
        <f t="shared" si="0"/>
        <v>0</v>
      </c>
      <c r="U15" s="65">
        <f t="shared" si="0"/>
        <v>0</v>
      </c>
      <c r="V15" s="65">
        <f t="shared" si="0"/>
        <v>0</v>
      </c>
      <c r="W15" s="65">
        <f t="shared" si="0"/>
        <v>0</v>
      </c>
      <c r="X15" s="65">
        <f t="shared" si="0"/>
        <v>0</v>
      </c>
      <c r="Y15" s="65">
        <f t="shared" si="0"/>
        <v>0</v>
      </c>
      <c r="Z15" s="65">
        <f t="shared" si="0"/>
        <v>0</v>
      </c>
      <c r="AA15" s="65">
        <f t="shared" si="0"/>
        <v>0</v>
      </c>
      <c r="AB15" s="65">
        <f t="shared" si="0"/>
        <v>5</v>
      </c>
      <c r="AC15" s="65">
        <f t="shared" si="0"/>
        <v>4</v>
      </c>
      <c r="AD15" s="65">
        <f t="shared" si="0"/>
        <v>3</v>
      </c>
      <c r="AE15" s="65">
        <f t="shared" si="0"/>
        <v>0</v>
      </c>
      <c r="AF15" s="65">
        <f t="shared" si="0"/>
        <v>0</v>
      </c>
      <c r="AG15" s="65">
        <f t="shared" si="0"/>
        <v>0</v>
      </c>
      <c r="AH15" s="65">
        <f t="shared" si="0"/>
        <v>0</v>
      </c>
      <c r="AI15" s="65">
        <f t="shared" si="0"/>
        <v>0</v>
      </c>
      <c r="AJ15" s="65">
        <f t="shared" si="0"/>
        <v>0</v>
      </c>
      <c r="AK15" s="65">
        <f t="shared" si="0"/>
        <v>0</v>
      </c>
      <c r="AL15" s="65">
        <f t="shared" si="0"/>
        <v>0</v>
      </c>
      <c r="AM15" s="65">
        <f t="shared" si="0"/>
        <v>0</v>
      </c>
      <c r="AN15" s="65">
        <f t="shared" si="0"/>
        <v>0</v>
      </c>
      <c r="AO15" s="65">
        <f t="shared" si="0"/>
        <v>0</v>
      </c>
      <c r="AP15" s="65">
        <f t="shared" si="0"/>
        <v>0</v>
      </c>
      <c r="AQ15" s="65">
        <f t="shared" si="0"/>
        <v>0</v>
      </c>
      <c r="AR15" s="65">
        <f t="shared" si="0"/>
        <v>0</v>
      </c>
      <c r="AS15" s="65">
        <f t="shared" si="0"/>
        <v>0</v>
      </c>
      <c r="AT15" s="65">
        <f t="shared" si="0"/>
        <v>0</v>
      </c>
      <c r="AU15" s="65">
        <f t="shared" si="0"/>
        <v>0</v>
      </c>
      <c r="AV15" s="65">
        <f t="shared" si="0"/>
        <v>9</v>
      </c>
      <c r="AW15" s="65">
        <f t="shared" si="0"/>
        <v>0</v>
      </c>
      <c r="AX15" s="65">
        <f t="shared" si="0"/>
        <v>0</v>
      </c>
      <c r="AY15" s="65">
        <f t="shared" si="0"/>
        <v>0</v>
      </c>
      <c r="AZ15" s="65">
        <f t="shared" si="0"/>
        <v>0</v>
      </c>
      <c r="BA15" s="65">
        <f t="shared" si="0"/>
        <v>0</v>
      </c>
      <c r="BB15" s="65">
        <f t="shared" si="0"/>
        <v>0</v>
      </c>
      <c r="BC15" s="65">
        <f t="shared" si="0"/>
        <v>0</v>
      </c>
      <c r="BD15" s="65">
        <f t="shared" si="0"/>
        <v>0</v>
      </c>
      <c r="BE15" s="65">
        <f t="shared" si="0"/>
        <v>0</v>
      </c>
      <c r="BF15" s="65">
        <f t="shared" si="0"/>
        <v>0</v>
      </c>
      <c r="BG15" s="65">
        <f t="shared" si="0"/>
        <v>0</v>
      </c>
      <c r="BH15" s="65">
        <f t="shared" si="0"/>
        <v>0</v>
      </c>
      <c r="BI15" s="65">
        <f t="shared" si="0"/>
        <v>0</v>
      </c>
      <c r="BJ15" s="65">
        <f t="shared" si="0"/>
        <v>0</v>
      </c>
      <c r="BK15" s="65">
        <f t="shared" si="0"/>
        <v>0</v>
      </c>
      <c r="BL15" s="65">
        <f t="shared" si="0"/>
        <v>0</v>
      </c>
      <c r="BM15" s="65">
        <f t="shared" si="0"/>
        <v>0</v>
      </c>
      <c r="BN15" s="65">
        <f t="shared" si="0"/>
        <v>0</v>
      </c>
      <c r="BO15" s="65">
        <f t="shared" si="0"/>
        <v>0</v>
      </c>
      <c r="BP15" s="65">
        <f t="shared" ref="BP15:EA15" si="1">COUNTIF(BP16:BP137,"&lt;&gt;0")</f>
        <v>0</v>
      </c>
      <c r="BQ15" s="65">
        <f t="shared" si="1"/>
        <v>0</v>
      </c>
      <c r="BR15" s="65">
        <f t="shared" si="1"/>
        <v>0</v>
      </c>
      <c r="BS15" s="65">
        <f t="shared" si="1"/>
        <v>0</v>
      </c>
      <c r="BT15" s="65">
        <f t="shared" si="1"/>
        <v>0</v>
      </c>
      <c r="BU15" s="65">
        <f t="shared" si="1"/>
        <v>0</v>
      </c>
      <c r="BV15" s="65">
        <f t="shared" si="1"/>
        <v>0</v>
      </c>
      <c r="BW15" s="65">
        <f t="shared" si="1"/>
        <v>0</v>
      </c>
      <c r="BX15" s="65">
        <f t="shared" si="1"/>
        <v>0</v>
      </c>
      <c r="BY15" s="65">
        <f t="shared" si="1"/>
        <v>0</v>
      </c>
      <c r="BZ15" s="65">
        <f t="shared" si="1"/>
        <v>0</v>
      </c>
      <c r="CA15" s="65">
        <f t="shared" si="1"/>
        <v>0</v>
      </c>
      <c r="CB15" s="65">
        <f t="shared" si="1"/>
        <v>0</v>
      </c>
      <c r="CC15" s="65">
        <f t="shared" si="1"/>
        <v>0</v>
      </c>
      <c r="CD15" s="65">
        <f t="shared" si="1"/>
        <v>0</v>
      </c>
      <c r="CE15" s="65">
        <f t="shared" si="1"/>
        <v>0</v>
      </c>
      <c r="CF15" s="65">
        <f t="shared" si="1"/>
        <v>0</v>
      </c>
      <c r="CG15" s="65">
        <f t="shared" si="1"/>
        <v>0</v>
      </c>
      <c r="CH15" s="65">
        <f t="shared" si="1"/>
        <v>0</v>
      </c>
      <c r="CI15" s="65">
        <f t="shared" si="1"/>
        <v>0</v>
      </c>
      <c r="CJ15" s="65">
        <f t="shared" si="1"/>
        <v>0</v>
      </c>
      <c r="CK15" s="65">
        <f t="shared" si="1"/>
        <v>0</v>
      </c>
      <c r="CL15" s="65">
        <f t="shared" si="1"/>
        <v>0</v>
      </c>
      <c r="CM15" s="65">
        <f t="shared" si="1"/>
        <v>0</v>
      </c>
      <c r="CN15" s="65">
        <f t="shared" si="1"/>
        <v>0</v>
      </c>
      <c r="CO15" s="65">
        <f t="shared" si="1"/>
        <v>0</v>
      </c>
      <c r="CP15" s="65">
        <f t="shared" si="1"/>
        <v>0</v>
      </c>
      <c r="CQ15" s="65">
        <f t="shared" si="1"/>
        <v>0</v>
      </c>
      <c r="CR15" s="65">
        <f t="shared" si="1"/>
        <v>0</v>
      </c>
      <c r="CS15" s="65">
        <f t="shared" si="1"/>
        <v>0</v>
      </c>
      <c r="CT15" s="65">
        <f t="shared" si="1"/>
        <v>0</v>
      </c>
      <c r="CU15" s="65">
        <f t="shared" si="1"/>
        <v>0</v>
      </c>
      <c r="CV15" s="65">
        <f t="shared" si="1"/>
        <v>0</v>
      </c>
      <c r="CW15" s="65">
        <f t="shared" si="1"/>
        <v>0</v>
      </c>
      <c r="CX15" s="65">
        <f t="shared" si="1"/>
        <v>0</v>
      </c>
      <c r="CY15" s="65">
        <f t="shared" si="1"/>
        <v>0</v>
      </c>
      <c r="CZ15" s="65">
        <f t="shared" si="1"/>
        <v>0</v>
      </c>
      <c r="DA15" s="65">
        <f t="shared" si="1"/>
        <v>0</v>
      </c>
      <c r="DB15" s="65">
        <f t="shared" si="1"/>
        <v>0</v>
      </c>
      <c r="DC15" s="65">
        <f t="shared" si="1"/>
        <v>0</v>
      </c>
      <c r="DD15" s="65">
        <f t="shared" si="1"/>
        <v>0</v>
      </c>
      <c r="DE15" s="65">
        <f t="shared" si="1"/>
        <v>0</v>
      </c>
      <c r="DF15" s="65">
        <f t="shared" si="1"/>
        <v>0</v>
      </c>
      <c r="DG15" s="65">
        <f t="shared" si="1"/>
        <v>0</v>
      </c>
      <c r="DH15" s="65">
        <f t="shared" si="1"/>
        <v>0</v>
      </c>
      <c r="DI15" s="65">
        <f t="shared" si="1"/>
        <v>0</v>
      </c>
      <c r="DJ15" s="65">
        <f t="shared" si="1"/>
        <v>0</v>
      </c>
      <c r="DK15" s="65">
        <f t="shared" si="1"/>
        <v>0</v>
      </c>
      <c r="DL15" s="65">
        <f t="shared" si="1"/>
        <v>0</v>
      </c>
      <c r="DM15" s="65">
        <f t="shared" si="1"/>
        <v>0</v>
      </c>
      <c r="DN15" s="65">
        <f t="shared" si="1"/>
        <v>0</v>
      </c>
      <c r="DO15" s="65">
        <f t="shared" si="1"/>
        <v>0</v>
      </c>
      <c r="DP15" s="65">
        <f t="shared" si="1"/>
        <v>0</v>
      </c>
      <c r="DQ15" s="65">
        <f t="shared" si="1"/>
        <v>0</v>
      </c>
      <c r="DR15" s="65">
        <f t="shared" si="1"/>
        <v>0</v>
      </c>
      <c r="DS15" s="65">
        <f t="shared" si="1"/>
        <v>0</v>
      </c>
      <c r="DT15" s="65">
        <f t="shared" si="1"/>
        <v>0</v>
      </c>
      <c r="DU15" s="65">
        <f t="shared" si="1"/>
        <v>0</v>
      </c>
      <c r="DV15" s="65">
        <f t="shared" si="1"/>
        <v>0</v>
      </c>
      <c r="DW15" s="65">
        <f t="shared" si="1"/>
        <v>0</v>
      </c>
      <c r="DX15" s="65">
        <f t="shared" si="1"/>
        <v>0</v>
      </c>
      <c r="DY15" s="65">
        <f t="shared" si="1"/>
        <v>0</v>
      </c>
      <c r="DZ15" s="65">
        <f t="shared" si="1"/>
        <v>0</v>
      </c>
      <c r="EA15" s="65">
        <f t="shared" si="1"/>
        <v>0</v>
      </c>
      <c r="EB15" s="65">
        <f t="shared" ref="EB15:GM15" si="2">COUNTIF(EB16:EB137,"&lt;&gt;0")</f>
        <v>0</v>
      </c>
      <c r="EC15" s="65">
        <f t="shared" si="2"/>
        <v>0</v>
      </c>
      <c r="ED15" s="65">
        <f t="shared" si="2"/>
        <v>0</v>
      </c>
      <c r="EE15" s="65">
        <f t="shared" si="2"/>
        <v>0</v>
      </c>
      <c r="EF15" s="65">
        <f t="shared" si="2"/>
        <v>0</v>
      </c>
      <c r="EG15" s="65">
        <f t="shared" si="2"/>
        <v>0</v>
      </c>
      <c r="EH15" s="65">
        <f t="shared" si="2"/>
        <v>0</v>
      </c>
      <c r="EI15" s="65">
        <f t="shared" si="2"/>
        <v>0</v>
      </c>
      <c r="EJ15" s="65">
        <f t="shared" si="2"/>
        <v>0</v>
      </c>
      <c r="EK15" s="65">
        <f t="shared" si="2"/>
        <v>0</v>
      </c>
      <c r="EL15" s="65">
        <f t="shared" si="2"/>
        <v>0</v>
      </c>
      <c r="EM15" s="65">
        <f t="shared" si="2"/>
        <v>0</v>
      </c>
      <c r="EN15" s="65">
        <f t="shared" si="2"/>
        <v>0</v>
      </c>
      <c r="EO15" s="65">
        <f t="shared" si="2"/>
        <v>0</v>
      </c>
      <c r="EP15" s="65">
        <f t="shared" si="2"/>
        <v>0</v>
      </c>
      <c r="EQ15" s="65">
        <f t="shared" si="2"/>
        <v>0</v>
      </c>
      <c r="ER15" s="65">
        <f t="shared" si="2"/>
        <v>0</v>
      </c>
      <c r="ES15" s="65">
        <f t="shared" si="2"/>
        <v>0</v>
      </c>
      <c r="ET15" s="65">
        <f t="shared" si="2"/>
        <v>0</v>
      </c>
      <c r="EU15" s="65">
        <f t="shared" si="2"/>
        <v>0</v>
      </c>
      <c r="EV15" s="65">
        <f t="shared" si="2"/>
        <v>0</v>
      </c>
      <c r="EW15" s="65">
        <f t="shared" si="2"/>
        <v>0</v>
      </c>
      <c r="EX15" s="65">
        <f t="shared" si="2"/>
        <v>0</v>
      </c>
      <c r="EY15" s="65">
        <f t="shared" si="2"/>
        <v>0</v>
      </c>
      <c r="EZ15" s="65">
        <f t="shared" si="2"/>
        <v>0</v>
      </c>
      <c r="FA15" s="65">
        <f t="shared" si="2"/>
        <v>0</v>
      </c>
      <c r="FB15" s="65">
        <f t="shared" si="2"/>
        <v>0</v>
      </c>
      <c r="FC15" s="65">
        <f t="shared" si="2"/>
        <v>0</v>
      </c>
      <c r="FD15" s="65">
        <f t="shared" si="2"/>
        <v>0</v>
      </c>
      <c r="FE15" s="65">
        <f t="shared" si="2"/>
        <v>0</v>
      </c>
      <c r="FF15" s="65">
        <f t="shared" si="2"/>
        <v>0</v>
      </c>
      <c r="FG15" s="65">
        <f t="shared" si="2"/>
        <v>0</v>
      </c>
      <c r="FH15" s="65">
        <f t="shared" si="2"/>
        <v>0</v>
      </c>
      <c r="FI15" s="65">
        <f t="shared" si="2"/>
        <v>0</v>
      </c>
      <c r="FJ15" s="65">
        <f t="shared" si="2"/>
        <v>0</v>
      </c>
      <c r="FK15" s="65">
        <f t="shared" si="2"/>
        <v>0</v>
      </c>
      <c r="FL15" s="65">
        <f t="shared" si="2"/>
        <v>0</v>
      </c>
      <c r="FM15" s="65">
        <f t="shared" si="2"/>
        <v>0</v>
      </c>
      <c r="FN15" s="65">
        <f t="shared" si="2"/>
        <v>0</v>
      </c>
      <c r="FO15" s="65">
        <f t="shared" si="2"/>
        <v>0</v>
      </c>
      <c r="FP15" s="65">
        <f t="shared" si="2"/>
        <v>0</v>
      </c>
      <c r="FQ15" s="65">
        <f t="shared" si="2"/>
        <v>0</v>
      </c>
      <c r="FR15" s="65">
        <f t="shared" si="2"/>
        <v>0</v>
      </c>
      <c r="FS15" s="65">
        <f t="shared" si="2"/>
        <v>0</v>
      </c>
      <c r="FT15" s="65">
        <f t="shared" si="2"/>
        <v>0</v>
      </c>
      <c r="FU15" s="65">
        <f t="shared" si="2"/>
        <v>0</v>
      </c>
      <c r="FV15" s="65">
        <f t="shared" si="2"/>
        <v>0</v>
      </c>
      <c r="FW15" s="65">
        <f t="shared" si="2"/>
        <v>0</v>
      </c>
      <c r="FX15" s="65">
        <f t="shared" si="2"/>
        <v>0</v>
      </c>
      <c r="FY15" s="65">
        <f t="shared" si="2"/>
        <v>0</v>
      </c>
      <c r="FZ15" s="65">
        <f t="shared" si="2"/>
        <v>0</v>
      </c>
      <c r="GA15" s="65">
        <f t="shared" si="2"/>
        <v>0</v>
      </c>
      <c r="GB15" s="65">
        <f t="shared" si="2"/>
        <v>0</v>
      </c>
      <c r="GC15" s="65">
        <f t="shared" si="2"/>
        <v>0</v>
      </c>
      <c r="GD15" s="65">
        <f t="shared" si="2"/>
        <v>0</v>
      </c>
      <c r="GE15" s="65">
        <f t="shared" si="2"/>
        <v>0</v>
      </c>
      <c r="GF15" s="65">
        <f t="shared" si="2"/>
        <v>0</v>
      </c>
      <c r="GG15" s="65">
        <f t="shared" si="2"/>
        <v>0</v>
      </c>
      <c r="GH15" s="65">
        <f t="shared" si="2"/>
        <v>0</v>
      </c>
      <c r="GI15" s="65">
        <f t="shared" si="2"/>
        <v>0</v>
      </c>
      <c r="GJ15" s="65">
        <f t="shared" si="2"/>
        <v>9</v>
      </c>
      <c r="GK15" s="65">
        <f t="shared" si="2"/>
        <v>0</v>
      </c>
      <c r="GL15" s="65">
        <f t="shared" si="2"/>
        <v>0</v>
      </c>
      <c r="GM15" s="65">
        <f t="shared" si="2"/>
        <v>0</v>
      </c>
      <c r="GN15" s="65">
        <f t="shared" ref="GN15:IY15" si="3">COUNTIF(GN16:GN137,"&lt;&gt;0")</f>
        <v>0</v>
      </c>
      <c r="GO15" s="65">
        <f t="shared" si="3"/>
        <v>0</v>
      </c>
      <c r="GP15" s="65">
        <f t="shared" si="3"/>
        <v>0</v>
      </c>
      <c r="GQ15" s="65">
        <f t="shared" si="3"/>
        <v>0</v>
      </c>
      <c r="GR15" s="65">
        <f t="shared" si="3"/>
        <v>0</v>
      </c>
      <c r="GS15" s="65">
        <f t="shared" si="3"/>
        <v>0</v>
      </c>
      <c r="GT15" s="65">
        <f t="shared" si="3"/>
        <v>0</v>
      </c>
      <c r="GU15" s="65">
        <f t="shared" si="3"/>
        <v>0</v>
      </c>
      <c r="GV15" s="65">
        <f t="shared" si="3"/>
        <v>0</v>
      </c>
      <c r="GW15" s="65">
        <f t="shared" si="3"/>
        <v>0</v>
      </c>
      <c r="GX15" s="65">
        <f t="shared" si="3"/>
        <v>0</v>
      </c>
      <c r="GY15" s="65">
        <f t="shared" si="3"/>
        <v>0</v>
      </c>
      <c r="GZ15" s="65">
        <f t="shared" si="3"/>
        <v>0</v>
      </c>
      <c r="HA15" s="65">
        <f t="shared" si="3"/>
        <v>0</v>
      </c>
      <c r="HB15" s="65">
        <f t="shared" si="3"/>
        <v>0</v>
      </c>
      <c r="HC15" s="65">
        <f t="shared" si="3"/>
        <v>0</v>
      </c>
      <c r="HD15" s="65">
        <f t="shared" si="3"/>
        <v>0</v>
      </c>
      <c r="HE15" s="65">
        <f t="shared" si="3"/>
        <v>0</v>
      </c>
      <c r="HF15" s="65">
        <f t="shared" si="3"/>
        <v>0</v>
      </c>
      <c r="HG15" s="65">
        <f t="shared" si="3"/>
        <v>0</v>
      </c>
      <c r="HH15" s="65">
        <f t="shared" si="3"/>
        <v>0</v>
      </c>
      <c r="HI15" s="65">
        <f t="shared" si="3"/>
        <v>0</v>
      </c>
      <c r="HJ15" s="65">
        <f t="shared" si="3"/>
        <v>0</v>
      </c>
      <c r="HK15" s="65">
        <f t="shared" si="3"/>
        <v>0</v>
      </c>
      <c r="HL15" s="65">
        <f t="shared" si="3"/>
        <v>0</v>
      </c>
      <c r="HM15" s="65">
        <f t="shared" si="3"/>
        <v>0</v>
      </c>
      <c r="HN15" s="65">
        <f t="shared" si="3"/>
        <v>0</v>
      </c>
      <c r="HO15" s="65">
        <f t="shared" si="3"/>
        <v>0</v>
      </c>
      <c r="HP15" s="65">
        <f t="shared" si="3"/>
        <v>0</v>
      </c>
      <c r="HQ15" s="65">
        <f t="shared" si="3"/>
        <v>0</v>
      </c>
      <c r="HR15" s="65">
        <f t="shared" si="3"/>
        <v>0</v>
      </c>
      <c r="HS15" s="65">
        <f t="shared" si="3"/>
        <v>0</v>
      </c>
      <c r="HT15" s="65">
        <f t="shared" si="3"/>
        <v>0</v>
      </c>
      <c r="HU15" s="65">
        <f t="shared" si="3"/>
        <v>0</v>
      </c>
      <c r="HV15" s="65">
        <f t="shared" si="3"/>
        <v>0</v>
      </c>
      <c r="HW15" s="65">
        <f t="shared" si="3"/>
        <v>0</v>
      </c>
      <c r="HX15" s="65">
        <f t="shared" si="3"/>
        <v>0</v>
      </c>
      <c r="HY15" s="65">
        <f t="shared" si="3"/>
        <v>0</v>
      </c>
      <c r="HZ15" s="65">
        <f t="shared" si="3"/>
        <v>0</v>
      </c>
      <c r="IA15" s="65">
        <f t="shared" si="3"/>
        <v>0</v>
      </c>
      <c r="IB15" s="65">
        <f t="shared" si="3"/>
        <v>1</v>
      </c>
      <c r="IC15" s="65">
        <f t="shared" si="3"/>
        <v>0</v>
      </c>
      <c r="ID15" s="65">
        <f t="shared" si="3"/>
        <v>0</v>
      </c>
      <c r="IE15" s="65">
        <f t="shared" si="3"/>
        <v>0</v>
      </c>
      <c r="IF15" s="65">
        <f t="shared" si="3"/>
        <v>0</v>
      </c>
      <c r="IG15" s="65">
        <f t="shared" si="3"/>
        <v>0</v>
      </c>
      <c r="IH15" s="65">
        <f t="shared" si="3"/>
        <v>0</v>
      </c>
      <c r="II15" s="65">
        <f t="shared" si="3"/>
        <v>0</v>
      </c>
      <c r="IJ15" s="65">
        <f t="shared" si="3"/>
        <v>0</v>
      </c>
      <c r="IK15" s="65">
        <f t="shared" si="3"/>
        <v>0</v>
      </c>
      <c r="IL15" s="65">
        <f t="shared" si="3"/>
        <v>0</v>
      </c>
      <c r="IM15" s="65">
        <f t="shared" si="3"/>
        <v>0</v>
      </c>
      <c r="IN15" s="65">
        <f t="shared" si="3"/>
        <v>0</v>
      </c>
      <c r="IO15" s="65">
        <f t="shared" si="3"/>
        <v>0</v>
      </c>
      <c r="IP15" s="65">
        <f t="shared" si="3"/>
        <v>0</v>
      </c>
      <c r="IQ15" s="65">
        <f t="shared" si="3"/>
        <v>0</v>
      </c>
      <c r="IR15" s="65">
        <f t="shared" si="3"/>
        <v>0</v>
      </c>
      <c r="IS15" s="65">
        <f t="shared" si="3"/>
        <v>0</v>
      </c>
      <c r="IT15" s="65">
        <f t="shared" si="3"/>
        <v>0</v>
      </c>
      <c r="IU15" s="65">
        <f t="shared" si="3"/>
        <v>0</v>
      </c>
      <c r="IV15" s="65">
        <f t="shared" si="3"/>
        <v>0</v>
      </c>
      <c r="IW15" s="65">
        <f t="shared" si="3"/>
        <v>0</v>
      </c>
      <c r="IX15" s="65">
        <f t="shared" si="3"/>
        <v>0</v>
      </c>
      <c r="IY15" s="65">
        <f t="shared" si="3"/>
        <v>0</v>
      </c>
      <c r="IZ15" s="65">
        <f t="shared" ref="IZ15:LK15" si="4">COUNTIF(IZ16:IZ137,"&lt;&gt;0")</f>
        <v>0</v>
      </c>
      <c r="JA15" s="65">
        <f t="shared" si="4"/>
        <v>0</v>
      </c>
      <c r="JB15" s="65">
        <f t="shared" si="4"/>
        <v>0</v>
      </c>
      <c r="JC15" s="65">
        <f t="shared" si="4"/>
        <v>0</v>
      </c>
      <c r="JD15" s="65">
        <f t="shared" si="4"/>
        <v>0</v>
      </c>
      <c r="JE15" s="65">
        <f t="shared" si="4"/>
        <v>0</v>
      </c>
      <c r="JF15" s="65">
        <f t="shared" si="4"/>
        <v>0</v>
      </c>
      <c r="JG15" s="65">
        <f t="shared" si="4"/>
        <v>0</v>
      </c>
      <c r="JH15" s="65">
        <f t="shared" si="4"/>
        <v>0</v>
      </c>
      <c r="JI15" s="65">
        <f t="shared" si="4"/>
        <v>0</v>
      </c>
      <c r="JJ15" s="65">
        <f t="shared" si="4"/>
        <v>0</v>
      </c>
      <c r="JK15" s="65">
        <f t="shared" si="4"/>
        <v>0</v>
      </c>
      <c r="JL15" s="65">
        <f t="shared" si="4"/>
        <v>0</v>
      </c>
      <c r="JM15" s="65">
        <f t="shared" si="4"/>
        <v>1</v>
      </c>
      <c r="JN15" s="65">
        <f t="shared" si="4"/>
        <v>0</v>
      </c>
      <c r="JO15" s="65">
        <f t="shared" si="4"/>
        <v>0</v>
      </c>
      <c r="JP15" s="65">
        <f t="shared" si="4"/>
        <v>1</v>
      </c>
      <c r="JQ15" s="65">
        <f t="shared" si="4"/>
        <v>0</v>
      </c>
      <c r="JR15" s="65">
        <f t="shared" si="4"/>
        <v>0</v>
      </c>
      <c r="JS15" s="65">
        <f t="shared" si="4"/>
        <v>2</v>
      </c>
      <c r="JT15" s="65">
        <f t="shared" si="4"/>
        <v>0</v>
      </c>
      <c r="JU15" s="65">
        <f t="shared" si="4"/>
        <v>0</v>
      </c>
      <c r="JV15" s="65">
        <f t="shared" si="4"/>
        <v>0</v>
      </c>
      <c r="JW15" s="65">
        <f t="shared" si="4"/>
        <v>0</v>
      </c>
      <c r="JX15" s="65">
        <f t="shared" si="4"/>
        <v>0</v>
      </c>
      <c r="JY15" s="65">
        <f t="shared" si="4"/>
        <v>0</v>
      </c>
      <c r="JZ15" s="65">
        <f t="shared" si="4"/>
        <v>0</v>
      </c>
      <c r="KA15" s="65">
        <f t="shared" si="4"/>
        <v>0</v>
      </c>
      <c r="KB15" s="65">
        <f t="shared" si="4"/>
        <v>0</v>
      </c>
      <c r="KC15" s="65">
        <f t="shared" si="4"/>
        <v>0</v>
      </c>
      <c r="KD15" s="65">
        <f t="shared" si="4"/>
        <v>0</v>
      </c>
      <c r="KE15" s="65">
        <f t="shared" si="4"/>
        <v>0</v>
      </c>
      <c r="KF15" s="65">
        <f t="shared" si="4"/>
        <v>0</v>
      </c>
      <c r="KG15" s="65">
        <f t="shared" si="4"/>
        <v>0</v>
      </c>
      <c r="KH15" s="65">
        <f t="shared" si="4"/>
        <v>0</v>
      </c>
      <c r="KI15" s="65">
        <f t="shared" si="4"/>
        <v>0</v>
      </c>
      <c r="KJ15" s="65">
        <f t="shared" si="4"/>
        <v>0</v>
      </c>
      <c r="KK15" s="65">
        <f t="shared" si="4"/>
        <v>0</v>
      </c>
      <c r="KL15" s="65">
        <f t="shared" si="4"/>
        <v>0</v>
      </c>
      <c r="KM15" s="65">
        <f t="shared" si="4"/>
        <v>0</v>
      </c>
      <c r="KN15" s="65">
        <f t="shared" si="4"/>
        <v>0</v>
      </c>
      <c r="KO15" s="65">
        <f t="shared" si="4"/>
        <v>0</v>
      </c>
      <c r="KP15" s="65">
        <f t="shared" si="4"/>
        <v>0</v>
      </c>
      <c r="KQ15" s="65">
        <f t="shared" si="4"/>
        <v>0</v>
      </c>
      <c r="KR15" s="65">
        <f t="shared" si="4"/>
        <v>0</v>
      </c>
      <c r="KS15" s="65">
        <f t="shared" si="4"/>
        <v>0</v>
      </c>
      <c r="KT15" s="65">
        <f t="shared" si="4"/>
        <v>0</v>
      </c>
      <c r="KU15" s="65">
        <f t="shared" si="4"/>
        <v>0</v>
      </c>
      <c r="KV15" s="65">
        <f t="shared" si="4"/>
        <v>4</v>
      </c>
      <c r="KW15" s="65">
        <f t="shared" si="4"/>
        <v>0</v>
      </c>
      <c r="KX15" s="65">
        <f t="shared" si="4"/>
        <v>3</v>
      </c>
      <c r="KY15" s="65">
        <f t="shared" si="4"/>
        <v>0</v>
      </c>
      <c r="KZ15" s="65">
        <f t="shared" si="4"/>
        <v>0</v>
      </c>
      <c r="LA15" s="65">
        <f t="shared" si="4"/>
        <v>0</v>
      </c>
      <c r="LB15" s="65">
        <f t="shared" si="4"/>
        <v>0</v>
      </c>
      <c r="LC15" s="65">
        <f t="shared" si="4"/>
        <v>0</v>
      </c>
      <c r="LD15" s="65">
        <f t="shared" si="4"/>
        <v>0</v>
      </c>
      <c r="LE15" s="65">
        <f t="shared" si="4"/>
        <v>0</v>
      </c>
      <c r="LF15" s="65">
        <f t="shared" si="4"/>
        <v>0</v>
      </c>
      <c r="LG15" s="65">
        <f t="shared" si="4"/>
        <v>0</v>
      </c>
      <c r="LH15" s="65">
        <f t="shared" si="4"/>
        <v>0</v>
      </c>
      <c r="LI15" s="65">
        <f t="shared" si="4"/>
        <v>0</v>
      </c>
      <c r="LJ15" s="65">
        <f t="shared" si="4"/>
        <v>0</v>
      </c>
      <c r="LK15" s="65">
        <f t="shared" si="4"/>
        <v>0</v>
      </c>
      <c r="LL15" s="65">
        <f t="shared" ref="LL15:MU15" si="5">COUNTIF(LL16:LL137,"&lt;&gt;0")</f>
        <v>0</v>
      </c>
      <c r="LM15" s="65">
        <f t="shared" si="5"/>
        <v>0</v>
      </c>
      <c r="LN15" s="65">
        <f t="shared" si="5"/>
        <v>0</v>
      </c>
      <c r="LO15" s="65">
        <f t="shared" si="5"/>
        <v>0</v>
      </c>
      <c r="LP15" s="65">
        <f t="shared" si="5"/>
        <v>0</v>
      </c>
      <c r="LQ15" s="65">
        <f t="shared" si="5"/>
        <v>0</v>
      </c>
      <c r="LR15" s="65">
        <f t="shared" si="5"/>
        <v>0</v>
      </c>
      <c r="LS15" s="65">
        <f t="shared" si="5"/>
        <v>0</v>
      </c>
      <c r="LT15" s="65">
        <f t="shared" si="5"/>
        <v>0</v>
      </c>
      <c r="LU15" s="65">
        <f t="shared" si="5"/>
        <v>0</v>
      </c>
      <c r="LV15" s="65">
        <f t="shared" si="5"/>
        <v>0</v>
      </c>
      <c r="LW15" s="65">
        <f t="shared" si="5"/>
        <v>2</v>
      </c>
      <c r="LX15" s="65">
        <f t="shared" si="5"/>
        <v>0</v>
      </c>
      <c r="LY15" s="65">
        <f t="shared" si="5"/>
        <v>0</v>
      </c>
      <c r="LZ15" s="65">
        <f t="shared" si="5"/>
        <v>2</v>
      </c>
      <c r="MA15" s="65">
        <f t="shared" si="5"/>
        <v>0</v>
      </c>
      <c r="MB15" s="65">
        <f t="shared" si="5"/>
        <v>0</v>
      </c>
      <c r="MC15" s="65">
        <f t="shared" si="5"/>
        <v>0</v>
      </c>
      <c r="MD15" s="65">
        <f t="shared" si="5"/>
        <v>0</v>
      </c>
      <c r="ME15" s="65">
        <f t="shared" si="5"/>
        <v>1</v>
      </c>
      <c r="MF15" s="65">
        <f t="shared" si="5"/>
        <v>2</v>
      </c>
      <c r="MG15" s="65">
        <f t="shared" si="5"/>
        <v>0</v>
      </c>
      <c r="MH15" s="65">
        <f t="shared" si="5"/>
        <v>0</v>
      </c>
      <c r="MI15" s="65">
        <f t="shared" si="5"/>
        <v>1</v>
      </c>
      <c r="MJ15" s="65">
        <f t="shared" si="5"/>
        <v>0</v>
      </c>
      <c r="MK15" s="65">
        <f t="shared" si="5"/>
        <v>7</v>
      </c>
      <c r="ML15" s="65">
        <f t="shared" si="5"/>
        <v>1</v>
      </c>
      <c r="MM15" s="65">
        <f t="shared" si="5"/>
        <v>0</v>
      </c>
      <c r="MN15" s="65">
        <f t="shared" si="5"/>
        <v>0</v>
      </c>
      <c r="MO15" s="65">
        <f t="shared" si="5"/>
        <v>0</v>
      </c>
      <c r="MP15" s="65">
        <f t="shared" si="5"/>
        <v>0</v>
      </c>
      <c r="MQ15" s="65">
        <f t="shared" si="5"/>
        <v>0</v>
      </c>
      <c r="MR15" s="65">
        <f t="shared" si="5"/>
        <v>1</v>
      </c>
      <c r="MS15" s="65">
        <f t="shared" si="5"/>
        <v>0</v>
      </c>
      <c r="MT15" s="65">
        <f t="shared" si="5"/>
        <v>0</v>
      </c>
      <c r="MU15" s="65">
        <f t="shared" si="5"/>
        <v>9</v>
      </c>
      <c r="MV15" s="85"/>
    </row>
    <row r="16" spans="1:365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3555524.0493831602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X16" s="63">
        <f>SUM(C16:MU16)</f>
        <v>3555524.0493831602</v>
      </c>
      <c r="MY16" s="63">
        <v>0</v>
      </c>
      <c r="NA16" s="63">
        <f t="shared" ref="NA16:NA81" si="6">MY16/$MY$80*-1</f>
        <v>0</v>
      </c>
    </row>
    <row r="17" spans="1:365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X17" s="63">
        <f t="shared" ref="MX17:MX80" si="7">SUM(C17:MU17)</f>
        <v>0</v>
      </c>
      <c r="MY17" s="63">
        <v>0</v>
      </c>
      <c r="NA17" s="63">
        <f t="shared" si="6"/>
        <v>0</v>
      </c>
    </row>
    <row r="18" spans="1:365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X18" s="63">
        <f t="shared" si="7"/>
        <v>0</v>
      </c>
      <c r="MY18" s="63">
        <v>0</v>
      </c>
      <c r="NA18" s="63">
        <f t="shared" si="6"/>
        <v>0</v>
      </c>
    </row>
    <row r="19" spans="1:365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X19" s="63">
        <f t="shared" si="7"/>
        <v>0</v>
      </c>
      <c r="MY19" s="63">
        <v>0</v>
      </c>
      <c r="NA19" s="63">
        <f t="shared" si="6"/>
        <v>0</v>
      </c>
    </row>
    <row r="20" spans="1:365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X20" s="63">
        <f t="shared" si="7"/>
        <v>0</v>
      </c>
      <c r="MY20" s="63">
        <v>0</v>
      </c>
      <c r="NA20" s="63">
        <f t="shared" si="6"/>
        <v>0</v>
      </c>
    </row>
    <row r="21" spans="1:365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2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X21" s="63">
        <f t="shared" si="7"/>
        <v>0</v>
      </c>
      <c r="MY21" s="63">
        <v>0</v>
      </c>
      <c r="NA21" s="63">
        <f t="shared" si="6"/>
        <v>0</v>
      </c>
    </row>
    <row r="22" spans="1:365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2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X22" s="63">
        <f t="shared" si="7"/>
        <v>0</v>
      </c>
      <c r="MY22" s="63">
        <v>0</v>
      </c>
      <c r="NA22" s="63">
        <f t="shared" si="6"/>
        <v>0</v>
      </c>
    </row>
    <row r="23" spans="1:365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X23" s="63">
        <f t="shared" si="7"/>
        <v>0</v>
      </c>
      <c r="MY23" s="63">
        <v>0</v>
      </c>
      <c r="NA23" s="63">
        <f t="shared" si="6"/>
        <v>0</v>
      </c>
    </row>
    <row r="24" spans="1:365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X24" s="63">
        <f t="shared" si="7"/>
        <v>0</v>
      </c>
      <c r="MY24" s="63">
        <v>0</v>
      </c>
      <c r="NA24" s="63">
        <f t="shared" si="6"/>
        <v>0</v>
      </c>
    </row>
    <row r="25" spans="1:365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X25" s="63">
        <f t="shared" si="7"/>
        <v>0</v>
      </c>
      <c r="MY25" s="63">
        <v>0</v>
      </c>
      <c r="NA25" s="63">
        <f t="shared" si="6"/>
        <v>0</v>
      </c>
    </row>
    <row r="26" spans="1:365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X26" s="63">
        <f t="shared" si="7"/>
        <v>0</v>
      </c>
      <c r="MY26" s="63">
        <v>0</v>
      </c>
      <c r="NA26" s="63">
        <f t="shared" si="6"/>
        <v>0</v>
      </c>
    </row>
    <row r="27" spans="1:365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2">
        <v>0</v>
      </c>
      <c r="MR27" s="63">
        <v>0</v>
      </c>
      <c r="MS27" s="63">
        <v>0</v>
      </c>
      <c r="MT27" s="63">
        <v>0</v>
      </c>
      <c r="MU27" s="63">
        <v>35916613697.019997</v>
      </c>
      <c r="MW27" s="63">
        <v>12</v>
      </c>
      <c r="MX27" s="63">
        <f t="shared" si="7"/>
        <v>35916613697.019997</v>
      </c>
      <c r="MY27" s="63">
        <v>0</v>
      </c>
      <c r="NA27" s="63">
        <f t="shared" si="6"/>
        <v>0</v>
      </c>
    </row>
    <row r="28" spans="1:365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2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X28" s="63">
        <f t="shared" si="7"/>
        <v>0</v>
      </c>
      <c r="MY28" s="63">
        <v>0</v>
      </c>
      <c r="NA28" s="63">
        <f t="shared" si="6"/>
        <v>0</v>
      </c>
    </row>
    <row r="29" spans="1:365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2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X29" s="63">
        <f t="shared" si="7"/>
        <v>0</v>
      </c>
      <c r="MY29" s="63">
        <v>0</v>
      </c>
      <c r="NA29" s="63">
        <f t="shared" si="6"/>
        <v>0</v>
      </c>
    </row>
    <row r="30" spans="1:365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2">
        <v>0</v>
      </c>
      <c r="MR30" s="63">
        <v>0</v>
      </c>
      <c r="MS30" s="63">
        <v>0</v>
      </c>
      <c r="MT30" s="63">
        <v>0</v>
      </c>
      <c r="MU30" s="63">
        <v>0</v>
      </c>
      <c r="MW30" s="63">
        <v>15</v>
      </c>
      <c r="MX30" s="63">
        <f t="shared" si="7"/>
        <v>0</v>
      </c>
      <c r="MY30" s="63">
        <v>0</v>
      </c>
      <c r="NA30" s="63">
        <f t="shared" si="6"/>
        <v>0</v>
      </c>
    </row>
    <row r="31" spans="1:365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X31" s="63">
        <f t="shared" si="7"/>
        <v>0</v>
      </c>
      <c r="MY31" s="63">
        <v>0</v>
      </c>
      <c r="NA31" s="63">
        <f t="shared" si="6"/>
        <v>0</v>
      </c>
    </row>
    <row r="32" spans="1:365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2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X32" s="63">
        <f t="shared" si="7"/>
        <v>0</v>
      </c>
      <c r="MY32" s="63">
        <v>0</v>
      </c>
      <c r="NA32" s="63">
        <f t="shared" si="6"/>
        <v>0</v>
      </c>
    </row>
    <row r="33" spans="1:365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13">
        <v>6955816737.9144001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-6955816737.9144001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2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X33" s="63">
        <f t="shared" si="7"/>
        <v>0</v>
      </c>
      <c r="MY33" s="63">
        <v>0</v>
      </c>
      <c r="NA33" s="63">
        <f t="shared" si="6"/>
        <v>0</v>
      </c>
    </row>
    <row r="34" spans="1:365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82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X34" s="63">
        <f t="shared" si="7"/>
        <v>0</v>
      </c>
      <c r="MY34" s="63">
        <v>0</v>
      </c>
      <c r="NA34" s="63">
        <f t="shared" si="6"/>
        <v>0</v>
      </c>
    </row>
    <row r="35" spans="1:365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75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X35" s="63">
        <f t="shared" si="7"/>
        <v>0</v>
      </c>
      <c r="MY35" s="63">
        <v>0</v>
      </c>
      <c r="NA35" s="63">
        <f t="shared" si="6"/>
        <v>0</v>
      </c>
    </row>
    <row r="36" spans="1:365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2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X36" s="63">
        <f t="shared" si="7"/>
        <v>0</v>
      </c>
      <c r="MY36" s="63">
        <v>0</v>
      </c>
      <c r="NA36" s="63">
        <f t="shared" si="6"/>
        <v>0</v>
      </c>
    </row>
    <row r="37" spans="1:365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-40106823852.953598</v>
      </c>
      <c r="H37" s="63">
        <v>0</v>
      </c>
      <c r="I37" s="63">
        <v>-43964833.470394798</v>
      </c>
      <c r="J37" s="63">
        <v>0</v>
      </c>
      <c r="K37" s="63">
        <v>0</v>
      </c>
      <c r="L37" s="75">
        <v>0</v>
      </c>
      <c r="M37" s="75">
        <v>0</v>
      </c>
      <c r="N37" s="63">
        <v>0</v>
      </c>
      <c r="O37" s="63">
        <v>0</v>
      </c>
      <c r="P37" s="63">
        <v>-697527750</v>
      </c>
      <c r="Q37" s="63">
        <v>0</v>
      </c>
      <c r="R37" s="63">
        <v>0</v>
      </c>
      <c r="S37" s="12">
        <v>0</v>
      </c>
      <c r="T37" s="12">
        <v>0</v>
      </c>
      <c r="U37" s="12">
        <v>0</v>
      </c>
      <c r="V37" s="12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-2251620000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63">
        <v>0</v>
      </c>
      <c r="BC37" s="12">
        <v>0</v>
      </c>
      <c r="BD37" s="12">
        <v>0</v>
      </c>
      <c r="BE37" s="12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0</v>
      </c>
      <c r="FS37" s="63">
        <v>0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2">
        <v>0</v>
      </c>
      <c r="MR37" s="63">
        <v>0</v>
      </c>
      <c r="MS37" s="63">
        <v>0</v>
      </c>
      <c r="MT37" s="63">
        <v>0</v>
      </c>
      <c r="MU37" s="63">
        <v>43099936436.424004</v>
      </c>
      <c r="MW37" s="63">
        <v>22</v>
      </c>
      <c r="MX37" s="63">
        <f t="shared" si="7"/>
        <v>0</v>
      </c>
      <c r="MY37" s="63">
        <v>24874255035.913559</v>
      </c>
      <c r="NA37" s="63">
        <f t="shared" si="6"/>
        <v>0.62655554246633649</v>
      </c>
    </row>
    <row r="38" spans="1:365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25368010027.168598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34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13">
        <v>-652895.13463020301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2">
        <v>0</v>
      </c>
      <c r="MR38" s="63">
        <v>0</v>
      </c>
      <c r="MS38" s="63">
        <v>0</v>
      </c>
      <c r="MT38" s="63">
        <v>0</v>
      </c>
      <c r="MU38" s="63">
        <v>0</v>
      </c>
      <c r="MW38" s="63">
        <v>23</v>
      </c>
      <c r="MX38" s="63">
        <f t="shared" si="7"/>
        <v>25367357132.033966</v>
      </c>
      <c r="MY38" s="63">
        <v>21167457664.923828</v>
      </c>
      <c r="NA38" s="63">
        <f t="shared" si="6"/>
        <v>0.53318533161017201</v>
      </c>
    </row>
    <row r="39" spans="1:365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X39" s="63">
        <f t="shared" si="7"/>
        <v>0</v>
      </c>
      <c r="MY39" s="63">
        <v>0</v>
      </c>
      <c r="NA39" s="63">
        <f t="shared" si="6"/>
        <v>0</v>
      </c>
    </row>
    <row r="40" spans="1:365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2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X40" s="63">
        <f t="shared" si="7"/>
        <v>0</v>
      </c>
      <c r="MY40" s="63">
        <v>0</v>
      </c>
      <c r="NA40" s="63">
        <f t="shared" si="6"/>
        <v>0</v>
      </c>
    </row>
    <row r="41" spans="1:365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-4147320116.2535801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13">
        <v>-1445040.3507795299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82">
        <v>0</v>
      </c>
      <c r="GV41" s="63">
        <v>0</v>
      </c>
      <c r="GW41" s="63">
        <v>0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119">
        <v>0</v>
      </c>
      <c r="JV41" s="63">
        <v>0</v>
      </c>
      <c r="JW41" s="119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68354766115.397598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-64542287487.051399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2">
        <v>0</v>
      </c>
      <c r="MR41" s="63">
        <v>0</v>
      </c>
      <c r="MS41" s="63">
        <v>0</v>
      </c>
      <c r="MT41" s="63">
        <v>0</v>
      </c>
      <c r="MU41" s="63">
        <v>-5035609447.6744204</v>
      </c>
      <c r="MW41" s="63">
        <v>26</v>
      </c>
      <c r="MX41" s="63">
        <f t="shared" si="7"/>
        <v>-5371895975.9325838</v>
      </c>
      <c r="MY41" s="63">
        <v>0</v>
      </c>
      <c r="NA41" s="63">
        <f t="shared" si="6"/>
        <v>0</v>
      </c>
    </row>
    <row r="42" spans="1:365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2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X42" s="63">
        <f t="shared" si="7"/>
        <v>0</v>
      </c>
      <c r="MY42" s="63">
        <v>0</v>
      </c>
      <c r="NA42" s="63">
        <f t="shared" si="6"/>
        <v>0</v>
      </c>
    </row>
    <row r="43" spans="1:365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2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X43" s="63">
        <f t="shared" si="7"/>
        <v>0</v>
      </c>
      <c r="MY43" s="63">
        <v>0</v>
      </c>
      <c r="NA43" s="63">
        <f t="shared" si="6"/>
        <v>0</v>
      </c>
    </row>
    <row r="44" spans="1:365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2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X44" s="63">
        <f t="shared" si="7"/>
        <v>0</v>
      </c>
      <c r="MY44" s="63">
        <v>0</v>
      </c>
      <c r="NA44" s="63">
        <f t="shared" si="6"/>
        <v>0</v>
      </c>
    </row>
    <row r="45" spans="1:365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90000000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82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2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X45" s="63">
        <f t="shared" si="7"/>
        <v>90000000</v>
      </c>
      <c r="MY45" s="63">
        <v>0</v>
      </c>
      <c r="NA45" s="63">
        <f t="shared" si="6"/>
        <v>0</v>
      </c>
    </row>
    <row r="46" spans="1:365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2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X46" s="63">
        <f t="shared" si="7"/>
        <v>0</v>
      </c>
      <c r="MY46" s="63">
        <v>0</v>
      </c>
      <c r="NA46" s="63">
        <f t="shared" si="6"/>
        <v>0</v>
      </c>
    </row>
    <row r="47" spans="1:365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X47" s="63">
        <f t="shared" si="7"/>
        <v>0</v>
      </c>
      <c r="MY47" s="63">
        <v>0</v>
      </c>
      <c r="NA47" s="63">
        <f t="shared" si="6"/>
        <v>0</v>
      </c>
    </row>
    <row r="48" spans="1:365" x14ac:dyDescent="0.45">
      <c r="A48" s="63" t="s">
        <v>11</v>
      </c>
      <c r="B48" s="102">
        <v>0</v>
      </c>
      <c r="C48" s="63">
        <v>0</v>
      </c>
      <c r="D48" s="63">
        <v>0</v>
      </c>
      <c r="E48" s="63">
        <v>0</v>
      </c>
      <c r="F48" s="63">
        <v>0</v>
      </c>
      <c r="G48" s="63">
        <v>-148352122638.88199</v>
      </c>
      <c r="H48" s="63">
        <v>0</v>
      </c>
      <c r="I48" s="63">
        <v>0</v>
      </c>
      <c r="J48" s="63">
        <v>0</v>
      </c>
      <c r="K48" s="16">
        <v>0</v>
      </c>
      <c r="L48" s="2">
        <v>0</v>
      </c>
      <c r="M48" s="2">
        <v>0</v>
      </c>
      <c r="N48" s="63">
        <v>0</v>
      </c>
      <c r="O48" s="63">
        <v>0</v>
      </c>
      <c r="P48" s="63">
        <v>-1351150200</v>
      </c>
      <c r="Q48" s="63">
        <v>0</v>
      </c>
      <c r="R48" s="63">
        <v>0</v>
      </c>
      <c r="S48" s="12">
        <v>0</v>
      </c>
      <c r="T48" s="12">
        <v>0</v>
      </c>
      <c r="U48" s="12">
        <v>0</v>
      </c>
      <c r="V48" s="12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-270000000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-6105872318.1406498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67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34">
        <v>0</v>
      </c>
      <c r="FN48" s="34">
        <v>0</v>
      </c>
      <c r="FO48" s="63">
        <v>0</v>
      </c>
      <c r="FP48" s="63">
        <v>0</v>
      </c>
      <c r="FQ48" s="63">
        <v>0</v>
      </c>
      <c r="FR48" s="63">
        <v>0</v>
      </c>
      <c r="FS48" s="63">
        <v>0</v>
      </c>
      <c r="FT48" s="63">
        <v>0</v>
      </c>
      <c r="FU48" s="63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13">
        <v>-7026510.9207534799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1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0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119">
        <v>0</v>
      </c>
      <c r="JV48" s="63">
        <v>0</v>
      </c>
      <c r="JW48" s="119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0</v>
      </c>
      <c r="KV48" s="63">
        <v>-1776183213.37061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-2334880040.2474098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2">
        <v>0</v>
      </c>
      <c r="MR48" s="63">
        <v>176262979522.336</v>
      </c>
      <c r="MS48" s="63">
        <v>0</v>
      </c>
      <c r="MT48" s="63">
        <v>0</v>
      </c>
      <c r="MU48" s="63">
        <v>-34343411998.503502</v>
      </c>
      <c r="MW48" s="63">
        <v>33</v>
      </c>
      <c r="MX48" s="63">
        <f t="shared" si="7"/>
        <v>-18277667397.728905</v>
      </c>
      <c r="MY48" s="63">
        <v>-2422295260690.6289</v>
      </c>
      <c r="NA48" s="63">
        <f t="shared" si="6"/>
        <v>-61.014993972056146</v>
      </c>
    </row>
    <row r="49" spans="1:365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12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0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2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X49" s="63">
        <f t="shared" si="7"/>
        <v>0</v>
      </c>
      <c r="MY49" s="63">
        <v>0</v>
      </c>
      <c r="NA49" s="63">
        <f t="shared" si="6"/>
        <v>0</v>
      </c>
    </row>
    <row r="50" spans="1:365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12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15928135420.0009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0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2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X50" s="63">
        <f t="shared" si="7"/>
        <v>15928135420.0009</v>
      </c>
      <c r="MY50" s="63">
        <v>0</v>
      </c>
      <c r="NA50" s="63">
        <f t="shared" si="6"/>
        <v>0</v>
      </c>
    </row>
    <row r="51" spans="1:365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75">
        <v>0</v>
      </c>
      <c r="M51" s="75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2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X51" s="63">
        <f t="shared" si="7"/>
        <v>0</v>
      </c>
      <c r="MY51" s="63">
        <v>0</v>
      </c>
      <c r="NA51" s="63">
        <f t="shared" si="6"/>
        <v>0</v>
      </c>
    </row>
    <row r="52" spans="1:365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62014875.666074596</v>
      </c>
      <c r="J52" s="63">
        <v>0</v>
      </c>
      <c r="K52" s="63">
        <v>0</v>
      </c>
      <c r="L52" s="75">
        <v>0</v>
      </c>
      <c r="M52" s="75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2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X52" s="63">
        <f t="shared" si="7"/>
        <v>62014875.666074596</v>
      </c>
      <c r="MY52" s="63">
        <v>0</v>
      </c>
      <c r="NA52" s="63">
        <f t="shared" si="6"/>
        <v>0</v>
      </c>
    </row>
    <row r="53" spans="1:365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2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X53" s="63">
        <f t="shared" si="7"/>
        <v>0</v>
      </c>
      <c r="MY53" s="63">
        <v>0</v>
      </c>
      <c r="NA53" s="63">
        <f t="shared" si="6"/>
        <v>0</v>
      </c>
    </row>
    <row r="54" spans="1:365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-44010879.218472503</v>
      </c>
      <c r="J54" s="63">
        <v>0</v>
      </c>
      <c r="K54" s="63">
        <v>0</v>
      </c>
      <c r="L54" s="75">
        <v>0</v>
      </c>
      <c r="M54" s="75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13">
        <v>-2456867.11812401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2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X54" s="63">
        <f t="shared" si="7"/>
        <v>-46467746.336596511</v>
      </c>
      <c r="MY54" s="63">
        <v>0</v>
      </c>
      <c r="NA54" s="63">
        <f t="shared" si="6"/>
        <v>0</v>
      </c>
    </row>
    <row r="55" spans="1:365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708150000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2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X55" s="63">
        <f t="shared" si="7"/>
        <v>708150000</v>
      </c>
      <c r="MY55" s="63">
        <v>0</v>
      </c>
      <c r="NA55" s="63">
        <f t="shared" si="6"/>
        <v>0</v>
      </c>
    </row>
    <row r="56" spans="1:365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X56" s="63">
        <f t="shared" si="7"/>
        <v>0</v>
      </c>
      <c r="MY56" s="63">
        <v>0</v>
      </c>
      <c r="NA56" s="63">
        <f t="shared" si="6"/>
        <v>0</v>
      </c>
    </row>
    <row r="57" spans="1:365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13">
        <v>148763078.621948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-148763078.62182599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2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X57" s="63">
        <f t="shared" si="7"/>
        <v>1.2201070785522461E-4</v>
      </c>
      <c r="MY57" s="63">
        <v>0</v>
      </c>
      <c r="NA57" s="63">
        <f t="shared" si="6"/>
        <v>0</v>
      </c>
    </row>
    <row r="58" spans="1:365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2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X58" s="63">
        <f t="shared" si="7"/>
        <v>0</v>
      </c>
      <c r="MY58" s="63">
        <v>0</v>
      </c>
      <c r="NA58" s="63">
        <f t="shared" si="6"/>
        <v>0</v>
      </c>
    </row>
    <row r="59" spans="1:365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2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X59" s="63">
        <f t="shared" si="7"/>
        <v>0</v>
      </c>
      <c r="MY59" s="63">
        <v>0</v>
      </c>
      <c r="NA59" s="63">
        <f t="shared" si="6"/>
        <v>0</v>
      </c>
    </row>
    <row r="60" spans="1:365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2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X60" s="63">
        <f t="shared" si="7"/>
        <v>0</v>
      </c>
      <c r="MY60" s="63">
        <v>0</v>
      </c>
      <c r="NA60" s="63">
        <f t="shared" si="6"/>
        <v>0</v>
      </c>
    </row>
    <row r="61" spans="1:365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2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X61" s="63">
        <f t="shared" si="7"/>
        <v>0</v>
      </c>
      <c r="MY61" s="63">
        <v>0</v>
      </c>
      <c r="NA61" s="63">
        <f t="shared" si="6"/>
        <v>0</v>
      </c>
    </row>
    <row r="62" spans="1:365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-62608248747.0522</v>
      </c>
      <c r="H62" s="63">
        <v>0</v>
      </c>
      <c r="I62" s="63">
        <v>-199800000</v>
      </c>
      <c r="J62" s="63">
        <v>0</v>
      </c>
      <c r="K62" s="63">
        <v>0</v>
      </c>
      <c r="L62" s="2">
        <v>0</v>
      </c>
      <c r="M62" s="2">
        <v>0</v>
      </c>
      <c r="N62" s="63">
        <v>0</v>
      </c>
      <c r="O62" s="63">
        <v>0</v>
      </c>
      <c r="P62" s="63">
        <v>-6398843400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-1350000000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75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0</v>
      </c>
      <c r="FS62" s="6">
        <v>0</v>
      </c>
      <c r="FT62" s="63">
        <v>0</v>
      </c>
      <c r="FU62" s="63">
        <v>0</v>
      </c>
      <c r="FV62" s="63">
        <v>0</v>
      </c>
      <c r="FW62" s="63">
        <v>0</v>
      </c>
      <c r="FX62" s="75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1868941249486.3899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2">
        <v>0</v>
      </c>
      <c r="MR62" s="63">
        <v>0</v>
      </c>
      <c r="MS62" s="63">
        <v>0</v>
      </c>
      <c r="MT62" s="63">
        <v>0</v>
      </c>
      <c r="MU62" s="63">
        <v>0</v>
      </c>
      <c r="MW62" s="63">
        <v>47</v>
      </c>
      <c r="MX62" s="63">
        <f t="shared" si="7"/>
        <v>1798384357339.3376</v>
      </c>
      <c r="MY62" s="63">
        <v>-1213500030935.0359</v>
      </c>
      <c r="NA62" s="63">
        <f t="shared" si="6"/>
        <v>-30.56675140894297</v>
      </c>
    </row>
    <row r="63" spans="1:365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82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2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X63" s="63">
        <f t="shared" si="7"/>
        <v>0</v>
      </c>
      <c r="MY63" s="63">
        <v>0</v>
      </c>
      <c r="NA63" s="63">
        <f t="shared" si="6"/>
        <v>0</v>
      </c>
    </row>
    <row r="64" spans="1:365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X64" s="63">
        <f t="shared" si="7"/>
        <v>0</v>
      </c>
      <c r="MY64" s="63">
        <v>0</v>
      </c>
      <c r="NA64" s="63">
        <f t="shared" si="6"/>
        <v>0</v>
      </c>
    </row>
    <row r="65" spans="1:365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-1826496721.95614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13">
        <v>-31866750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0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1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0</v>
      </c>
      <c r="KX65" s="13">
        <v>-102597.80481851099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13">
        <v>1858466069.7609601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2">
        <v>0</v>
      </c>
      <c r="MR65" s="63">
        <v>0</v>
      </c>
      <c r="MS65" s="63">
        <v>0</v>
      </c>
      <c r="MT65" s="63">
        <v>0</v>
      </c>
      <c r="MU65" s="63">
        <v>0</v>
      </c>
      <c r="MW65" s="63">
        <v>50</v>
      </c>
      <c r="MX65" s="63">
        <f t="shared" si="7"/>
        <v>1.430511474609375E-6</v>
      </c>
      <c r="MY65" s="63">
        <v>4963316113.6467609</v>
      </c>
      <c r="NA65" s="63">
        <f t="shared" si="6"/>
        <v>0.1250205570188101</v>
      </c>
    </row>
    <row r="66" spans="1:365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2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X66" s="63">
        <f t="shared" si="7"/>
        <v>0</v>
      </c>
      <c r="MY66" s="63">
        <v>0</v>
      </c>
      <c r="NA66" s="63">
        <f t="shared" si="6"/>
        <v>0</v>
      </c>
    </row>
    <row r="67" spans="1:365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13">
        <v>-6719.9048980921498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82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0</v>
      </c>
      <c r="IM67" s="63">
        <v>0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6719.9048957824698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2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X67" s="63">
        <f t="shared" si="7"/>
        <v>-2.3096799850463867E-6</v>
      </c>
      <c r="MY67" s="63">
        <v>0</v>
      </c>
      <c r="NA67" s="63">
        <f t="shared" si="6"/>
        <v>0</v>
      </c>
    </row>
    <row r="68" spans="1:365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X68" s="63">
        <f t="shared" si="7"/>
        <v>0</v>
      </c>
      <c r="MY68" s="63">
        <v>0</v>
      </c>
      <c r="NA68" s="63">
        <f t="shared" si="6"/>
        <v>0</v>
      </c>
    </row>
    <row r="69" spans="1:365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2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X69" s="63">
        <f t="shared" si="7"/>
        <v>0</v>
      </c>
      <c r="MY69" s="63">
        <v>0</v>
      </c>
      <c r="NA69" s="63">
        <f t="shared" si="6"/>
        <v>0</v>
      </c>
    </row>
    <row r="70" spans="1:365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X70" s="63">
        <f t="shared" si="7"/>
        <v>0</v>
      </c>
      <c r="MY70" s="63">
        <v>0</v>
      </c>
      <c r="NA70" s="63">
        <f t="shared" si="6"/>
        <v>0</v>
      </c>
    </row>
    <row r="71" spans="1:365" x14ac:dyDescent="0.45">
      <c r="A71" s="63" t="s">
        <v>18</v>
      </c>
      <c r="B71" s="101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2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X71" s="63">
        <f t="shared" si="7"/>
        <v>0</v>
      </c>
      <c r="MY71" s="63">
        <v>0</v>
      </c>
      <c r="NA71" s="63">
        <f t="shared" si="6"/>
        <v>0</v>
      </c>
    </row>
    <row r="72" spans="1:365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2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X72" s="63">
        <f t="shared" si="7"/>
        <v>0</v>
      </c>
      <c r="MY72" s="63">
        <v>0</v>
      </c>
      <c r="NA72" s="63">
        <f t="shared" si="6"/>
        <v>0</v>
      </c>
    </row>
    <row r="73" spans="1:365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2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X73" s="63">
        <f t="shared" si="7"/>
        <v>0</v>
      </c>
      <c r="MY73" s="63">
        <v>0</v>
      </c>
      <c r="NA73" s="63">
        <f t="shared" si="6"/>
        <v>0</v>
      </c>
    </row>
    <row r="74" spans="1:365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14">
        <v>0</v>
      </c>
      <c r="T74" s="14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129">
        <v>1108120381.1694601</v>
      </c>
      <c r="AW74" s="14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14">
        <v>0</v>
      </c>
      <c r="BD74" s="14">
        <v>0</v>
      </c>
      <c r="BE74" s="14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13">
        <v>5586163966.7394104</v>
      </c>
      <c r="JQ74" s="63">
        <v>0</v>
      </c>
      <c r="JR74" s="63">
        <v>0</v>
      </c>
      <c r="JS74" s="63">
        <v>-6694284347.9087496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2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X74" s="63">
        <f t="shared" si="7"/>
        <v>1.2111663818359375E-4</v>
      </c>
      <c r="MY74" s="63">
        <v>14433236968.707359</v>
      </c>
      <c r="NA74" s="63">
        <f t="shared" si="6"/>
        <v>0.36355760626466899</v>
      </c>
    </row>
    <row r="75" spans="1:365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13">
        <v>-64023090.586145602</v>
      </c>
      <c r="J75" s="63">
        <v>0</v>
      </c>
      <c r="K75" s="63">
        <v>0</v>
      </c>
      <c r="L75" s="75">
        <v>0</v>
      </c>
      <c r="M75" s="75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14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15">
        <v>0</v>
      </c>
      <c r="AL75" s="15">
        <v>0</v>
      </c>
      <c r="AM75" s="15">
        <v>0</v>
      </c>
      <c r="AN75" s="63">
        <v>0</v>
      </c>
      <c r="AO75" s="63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29">
        <v>-94635264503.039307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-134612.140509605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2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X75" s="63">
        <f t="shared" si="7"/>
        <v>-94699422205.765961</v>
      </c>
      <c r="MY75" s="63">
        <v>0</v>
      </c>
      <c r="NA75" s="63">
        <f t="shared" si="6"/>
        <v>0</v>
      </c>
    </row>
    <row r="76" spans="1:365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X76" s="63">
        <f t="shared" si="7"/>
        <v>0</v>
      </c>
      <c r="MY76" s="63">
        <v>0</v>
      </c>
      <c r="NA76" s="63">
        <f t="shared" si="6"/>
        <v>0</v>
      </c>
    </row>
    <row r="77" spans="1:365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82">
        <v>0</v>
      </c>
      <c r="GB77" s="82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82">
        <v>0</v>
      </c>
      <c r="GW77" s="82">
        <v>0</v>
      </c>
      <c r="GX77" s="82">
        <v>0</v>
      </c>
      <c r="GY77" s="63">
        <v>0</v>
      </c>
      <c r="GZ77" s="82">
        <v>0</v>
      </c>
      <c r="HA77" s="82">
        <v>0</v>
      </c>
      <c r="HB77" s="82">
        <v>0</v>
      </c>
      <c r="HC77" s="82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X77" s="63">
        <f t="shared" si="7"/>
        <v>0</v>
      </c>
      <c r="MY77" s="63">
        <v>0</v>
      </c>
      <c r="NA77" s="63">
        <f t="shared" si="6"/>
        <v>0</v>
      </c>
    </row>
    <row r="78" spans="1:365" x14ac:dyDescent="0.45">
      <c r="A78" s="63" t="s">
        <v>432</v>
      </c>
      <c r="B78" s="101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X78" s="63">
        <f t="shared" si="7"/>
        <v>0</v>
      </c>
      <c r="MY78" s="63">
        <v>0</v>
      </c>
      <c r="NA78" s="63">
        <f t="shared" si="6"/>
        <v>0</v>
      </c>
    </row>
    <row r="79" spans="1:365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2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X79" s="63">
        <f t="shared" si="7"/>
        <v>0</v>
      </c>
      <c r="MY79" s="63">
        <v>-105382320196.65796</v>
      </c>
      <c r="NA79" s="63">
        <f t="shared" si="6"/>
        <v>-2.654466503694155</v>
      </c>
    </row>
    <row r="80" spans="1:365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2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X80" s="63">
        <f t="shared" si="7"/>
        <v>0</v>
      </c>
      <c r="MY80" s="63">
        <v>-39700000000</v>
      </c>
      <c r="NA80" s="63">
        <f>MY80/$MY$80*-1</f>
        <v>-1</v>
      </c>
    </row>
    <row r="81" spans="1:365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2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X81" s="63">
        <f t="shared" ref="MX81:MX137" si="8">SUM(C81:MU81)</f>
        <v>0</v>
      </c>
      <c r="MY81" s="63">
        <v>0</v>
      </c>
      <c r="NA81" s="63">
        <f t="shared" si="6"/>
        <v>0</v>
      </c>
    </row>
    <row r="82" spans="1:365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12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-250476312767.897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336717948953.29303</v>
      </c>
      <c r="LX82" s="63">
        <v>0</v>
      </c>
      <c r="LY82" s="63">
        <v>0</v>
      </c>
      <c r="LZ82" s="63">
        <v>148763078.62182599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2">
        <v>0</v>
      </c>
      <c r="MR82" s="63">
        <v>0</v>
      </c>
      <c r="MS82" s="63">
        <v>0</v>
      </c>
      <c r="MT82" s="63">
        <v>0</v>
      </c>
      <c r="MU82" s="13">
        <v>-430999364.36423999</v>
      </c>
      <c r="MW82" s="63">
        <v>67</v>
      </c>
      <c r="MX82" s="63">
        <f t="shared" si="8"/>
        <v>85959399899.65361</v>
      </c>
      <c r="MY82" s="63">
        <v>0</v>
      </c>
      <c r="NA82" s="63">
        <f t="shared" ref="NA82:NA139" si="9">MY82/$MY$80*-1</f>
        <v>0</v>
      </c>
    </row>
    <row r="83" spans="1:365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6694284347.9087496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-6694284347.9088497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2">
        <v>0</v>
      </c>
      <c r="MR83" s="2">
        <v>0</v>
      </c>
      <c r="MS83" s="63">
        <v>0</v>
      </c>
      <c r="MT83" s="63">
        <v>0</v>
      </c>
      <c r="MU83" s="63">
        <v>-20714384111.610699</v>
      </c>
      <c r="MW83" s="63">
        <v>68</v>
      </c>
      <c r="MX83" s="63">
        <f t="shared" si="8"/>
        <v>-20714384111.610798</v>
      </c>
      <c r="MY83" s="63">
        <v>0</v>
      </c>
      <c r="NA83" s="63">
        <f t="shared" si="9"/>
        <v>0</v>
      </c>
    </row>
    <row r="84" spans="1:365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82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X84" s="63">
        <f t="shared" si="8"/>
        <v>0</v>
      </c>
      <c r="MY84" s="63">
        <v>0</v>
      </c>
      <c r="NA84" s="63">
        <f t="shared" si="9"/>
        <v>0</v>
      </c>
    </row>
    <row r="85" spans="1:365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119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X85" s="63">
        <f t="shared" si="8"/>
        <v>0</v>
      </c>
      <c r="MY85" s="63">
        <v>0</v>
      </c>
      <c r="NA85" s="63">
        <f t="shared" si="9"/>
        <v>0</v>
      </c>
    </row>
    <row r="86" spans="1:365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X86" s="63">
        <f t="shared" si="8"/>
        <v>0</v>
      </c>
      <c r="MY86" s="63">
        <v>0</v>
      </c>
      <c r="NA86" s="63">
        <f t="shared" si="9"/>
        <v>0</v>
      </c>
    </row>
    <row r="87" spans="1:365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X87" s="63">
        <f t="shared" si="8"/>
        <v>0</v>
      </c>
      <c r="MY87" s="63">
        <v>0</v>
      </c>
      <c r="NA87" s="63">
        <f t="shared" si="9"/>
        <v>0</v>
      </c>
    </row>
    <row r="88" spans="1:365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X88" s="63">
        <f t="shared" si="8"/>
        <v>0</v>
      </c>
      <c r="MY88" s="63">
        <v>0</v>
      </c>
      <c r="NA88" s="63">
        <f t="shared" si="9"/>
        <v>0</v>
      </c>
    </row>
    <row r="89" spans="1:365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X89" s="63">
        <f t="shared" si="8"/>
        <v>0</v>
      </c>
      <c r="MY89" s="63">
        <v>0</v>
      </c>
      <c r="NA89" s="63">
        <f t="shared" si="9"/>
        <v>0</v>
      </c>
    </row>
    <row r="90" spans="1:365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2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X90" s="63">
        <f t="shared" si="8"/>
        <v>0</v>
      </c>
      <c r="MY90" s="63">
        <v>0</v>
      </c>
      <c r="NA90" s="63">
        <f t="shared" si="9"/>
        <v>0</v>
      </c>
    </row>
    <row r="91" spans="1:365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2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X91" s="63">
        <f t="shared" si="8"/>
        <v>0</v>
      </c>
      <c r="MY91" s="63">
        <v>0</v>
      </c>
      <c r="NA91" s="63">
        <f t="shared" si="9"/>
        <v>0</v>
      </c>
    </row>
    <row r="92" spans="1:365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2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X92" s="63">
        <f t="shared" si="8"/>
        <v>0</v>
      </c>
      <c r="MY92" s="63">
        <v>0</v>
      </c>
      <c r="NA92" s="63">
        <f t="shared" si="9"/>
        <v>0</v>
      </c>
    </row>
    <row r="93" spans="1:365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12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2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X93" s="63">
        <f t="shared" si="8"/>
        <v>0</v>
      </c>
      <c r="MY93" s="63">
        <v>0</v>
      </c>
      <c r="NA93" s="63">
        <f t="shared" si="9"/>
        <v>0</v>
      </c>
    </row>
    <row r="94" spans="1:365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2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X94" s="63">
        <f t="shared" si="8"/>
        <v>0</v>
      </c>
      <c r="MY94" s="63">
        <v>0</v>
      </c>
      <c r="NA94" s="63">
        <f t="shared" si="9"/>
        <v>0</v>
      </c>
    </row>
    <row r="95" spans="1:365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X95" s="63">
        <f t="shared" si="8"/>
        <v>0</v>
      </c>
      <c r="MY95" s="63">
        <v>0</v>
      </c>
      <c r="NA95" s="63">
        <f t="shared" si="9"/>
        <v>0</v>
      </c>
    </row>
    <row r="96" spans="1:365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-5361000000</v>
      </c>
      <c r="AC96" s="13">
        <v>5361000000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2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X96" s="63">
        <f t="shared" si="8"/>
        <v>0</v>
      </c>
      <c r="MY96" s="63">
        <v>0</v>
      </c>
      <c r="NA96" s="63">
        <f t="shared" si="9"/>
        <v>0</v>
      </c>
    </row>
    <row r="97" spans="1:365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X97" s="63">
        <f t="shared" si="8"/>
        <v>0</v>
      </c>
      <c r="MY97" s="63">
        <v>0</v>
      </c>
      <c r="NA97" s="63">
        <f t="shared" si="9"/>
        <v>0</v>
      </c>
    </row>
    <row r="98" spans="1:365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-2139000000</v>
      </c>
      <c r="AC98" s="63">
        <v>0</v>
      </c>
      <c r="AD98" s="13">
        <v>2139000000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2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X98" s="63">
        <f t="shared" si="8"/>
        <v>0</v>
      </c>
      <c r="MY98" s="63">
        <v>0</v>
      </c>
      <c r="NA98" s="63">
        <f t="shared" si="9"/>
        <v>0</v>
      </c>
    </row>
    <row r="99" spans="1:365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2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X99" s="63">
        <f t="shared" si="8"/>
        <v>0</v>
      </c>
      <c r="MY99" s="63">
        <v>0</v>
      </c>
      <c r="NA99" s="63">
        <f t="shared" si="9"/>
        <v>0</v>
      </c>
    </row>
    <row r="100" spans="1:365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13">
        <v>7500000000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2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X100" s="63">
        <f t="shared" si="8"/>
        <v>7500000000</v>
      </c>
      <c r="MY100" s="63">
        <v>0</v>
      </c>
      <c r="NA100" s="63">
        <f t="shared" si="9"/>
        <v>0</v>
      </c>
    </row>
    <row r="101" spans="1:365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2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X101" s="63">
        <f t="shared" si="8"/>
        <v>0</v>
      </c>
      <c r="MY101" s="63">
        <v>0</v>
      </c>
      <c r="NA101" s="63">
        <f t="shared" si="9"/>
        <v>0</v>
      </c>
    </row>
    <row r="102" spans="1:365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1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82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13">
        <v>0</v>
      </c>
      <c r="HR102" s="63">
        <v>0</v>
      </c>
      <c r="HS102" s="63">
        <v>0</v>
      </c>
      <c r="HT102" s="63">
        <v>0</v>
      </c>
      <c r="HU102" s="1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1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1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9460473.5393238105</v>
      </c>
      <c r="MG102" s="63">
        <v>0</v>
      </c>
      <c r="MH102" s="63">
        <v>0</v>
      </c>
      <c r="MI102" s="63">
        <v>0</v>
      </c>
      <c r="MJ102" s="63">
        <v>0</v>
      </c>
      <c r="MK102" s="13">
        <v>-9713060.1976097208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2">
        <v>0</v>
      </c>
      <c r="MR102" s="63">
        <v>0</v>
      </c>
      <c r="MS102" s="63">
        <v>0</v>
      </c>
      <c r="MT102" s="63">
        <v>0</v>
      </c>
      <c r="MU102" s="13">
        <v>-35968692.786880702</v>
      </c>
      <c r="MW102" s="63">
        <v>87</v>
      </c>
      <c r="MX102" s="63">
        <f t="shared" si="8"/>
        <v>-36221279.44516661</v>
      </c>
      <c r="MY102" s="63">
        <v>0</v>
      </c>
      <c r="NA102" s="63">
        <f t="shared" si="9"/>
        <v>0</v>
      </c>
    </row>
    <row r="103" spans="1:365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2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X103" s="63">
        <f t="shared" si="8"/>
        <v>0</v>
      </c>
      <c r="MY103" s="63">
        <v>0</v>
      </c>
      <c r="NA103" s="63">
        <f t="shared" si="9"/>
        <v>0</v>
      </c>
    </row>
    <row r="104" spans="1:365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12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15902172559.2663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2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X104" s="63">
        <f t="shared" si="8"/>
        <v>15902172559.2663</v>
      </c>
      <c r="MY104" s="63">
        <v>0</v>
      </c>
      <c r="NA104" s="63">
        <f t="shared" si="9"/>
        <v>0</v>
      </c>
    </row>
    <row r="105" spans="1:365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-2969994000</v>
      </c>
      <c r="AD105" s="63">
        <v>-2083386000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2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X105" s="63">
        <f t="shared" si="8"/>
        <v>-5053380000</v>
      </c>
      <c r="MY105" s="63">
        <v>0</v>
      </c>
      <c r="NA105" s="63">
        <f t="shared" si="9"/>
        <v>0</v>
      </c>
    </row>
    <row r="106" spans="1:365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3">
        <v>0</v>
      </c>
      <c r="FT106" s="6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2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X106" s="63">
        <f t="shared" si="8"/>
        <v>0</v>
      </c>
      <c r="MY106" s="63">
        <v>0</v>
      </c>
      <c r="NA106" s="63">
        <f t="shared" si="9"/>
        <v>0</v>
      </c>
    </row>
    <row r="107" spans="1:365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63">
        <v>0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2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X107" s="63">
        <f t="shared" si="8"/>
        <v>0</v>
      </c>
      <c r="MY107" s="63">
        <v>0</v>
      </c>
      <c r="NA107" s="63">
        <f t="shared" si="9"/>
        <v>0</v>
      </c>
    </row>
    <row r="108" spans="1:365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2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X108" s="63">
        <f t="shared" si="8"/>
        <v>0</v>
      </c>
      <c r="MY108" s="63">
        <v>0</v>
      </c>
      <c r="NA108" s="63">
        <f t="shared" si="9"/>
        <v>0</v>
      </c>
    </row>
    <row r="109" spans="1:365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X109" s="63">
        <f t="shared" si="8"/>
        <v>0</v>
      </c>
      <c r="MY109" s="63">
        <v>0</v>
      </c>
      <c r="NA109" s="63">
        <f t="shared" si="9"/>
        <v>0</v>
      </c>
    </row>
    <row r="110" spans="1:365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13">
        <v>-139386000</v>
      </c>
      <c r="AD110" s="13">
        <v>-55614000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195000000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2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X110" s="63">
        <f t="shared" si="8"/>
        <v>0</v>
      </c>
      <c r="MY110" s="63">
        <v>0</v>
      </c>
      <c r="NA110" s="63">
        <f t="shared" si="9"/>
        <v>0</v>
      </c>
    </row>
    <row r="111" spans="1:365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12">
        <v>0</v>
      </c>
      <c r="AJ111" s="63">
        <v>0</v>
      </c>
      <c r="AK111" s="12">
        <v>0</v>
      </c>
      <c r="AL111" s="12">
        <v>0</v>
      </c>
      <c r="AM111" s="12">
        <v>0</v>
      </c>
      <c r="AN111" s="63">
        <v>0</v>
      </c>
      <c r="AO111" s="63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3">
        <v>-86011931268.005005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-27555311.382720899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73181343342.759003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13">
        <v>8833311620.7313099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2">
        <v>0</v>
      </c>
      <c r="MR111" s="63">
        <v>0</v>
      </c>
      <c r="MS111" s="63">
        <v>0</v>
      </c>
      <c r="MT111" s="63">
        <v>0</v>
      </c>
      <c r="MU111" s="13">
        <v>-132891470.678974</v>
      </c>
      <c r="MW111" s="63">
        <v>96</v>
      </c>
      <c r="MX111" s="63">
        <f t="shared" si="8"/>
        <v>-4157723086.5763874</v>
      </c>
      <c r="MY111" s="63">
        <v>0</v>
      </c>
      <c r="NA111" s="63">
        <f t="shared" si="9"/>
        <v>0</v>
      </c>
    </row>
    <row r="112" spans="1:365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7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2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X112" s="63">
        <f t="shared" si="8"/>
        <v>0</v>
      </c>
      <c r="MY112" s="63">
        <v>0</v>
      </c>
      <c r="NA112" s="63">
        <f t="shared" si="9"/>
        <v>0</v>
      </c>
    </row>
    <row r="113" spans="1:365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2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X113" s="63">
        <f t="shared" si="8"/>
        <v>0</v>
      </c>
      <c r="MY113" s="63">
        <v>0</v>
      </c>
      <c r="NA113" s="63">
        <f t="shared" si="9"/>
        <v>0</v>
      </c>
    </row>
    <row r="114" spans="1:365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2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X114" s="63">
        <f t="shared" si="8"/>
        <v>0</v>
      </c>
      <c r="MY114" s="63">
        <v>0</v>
      </c>
      <c r="NA114" s="63">
        <f t="shared" si="9"/>
        <v>0</v>
      </c>
    </row>
    <row r="115" spans="1:365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2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X115" s="63">
        <f t="shared" si="8"/>
        <v>0</v>
      </c>
      <c r="MY115" s="63">
        <v>0</v>
      </c>
      <c r="NA115" s="63">
        <f t="shared" si="9"/>
        <v>0</v>
      </c>
    </row>
    <row r="116" spans="1:365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2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X116" s="63">
        <f t="shared" si="8"/>
        <v>0</v>
      </c>
      <c r="MY116" s="63">
        <v>0</v>
      </c>
      <c r="NA116" s="63">
        <f t="shared" si="9"/>
        <v>0</v>
      </c>
    </row>
    <row r="117" spans="1:365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-755492.93944930995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13">
        <v>755492.93944883405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X117" s="63">
        <f t="shared" si="8"/>
        <v>-4.7590583562850952E-7</v>
      </c>
      <c r="MY117" s="63">
        <v>0</v>
      </c>
      <c r="NA117" s="63">
        <f t="shared" si="9"/>
        <v>0</v>
      </c>
    </row>
    <row r="118" spans="1:365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X118" s="63">
        <f t="shared" si="8"/>
        <v>0</v>
      </c>
      <c r="MY118" s="63">
        <v>0</v>
      </c>
      <c r="NA118" s="63">
        <f t="shared" si="9"/>
        <v>0</v>
      </c>
    </row>
    <row r="119" spans="1:365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X119" s="63">
        <f t="shared" si="8"/>
        <v>0</v>
      </c>
      <c r="MY119" s="63">
        <v>4500612569.690217</v>
      </c>
      <c r="NA119" s="63">
        <f t="shared" si="9"/>
        <v>0.11336555591159236</v>
      </c>
    </row>
    <row r="120" spans="1:365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X120" s="63">
        <f t="shared" si="8"/>
        <v>0</v>
      </c>
      <c r="MY120" s="63">
        <v>0</v>
      </c>
      <c r="NA120" s="63">
        <f t="shared" si="9"/>
        <v>0</v>
      </c>
    </row>
    <row r="121" spans="1:365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82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X121" s="63">
        <f t="shared" si="8"/>
        <v>0</v>
      </c>
      <c r="MY121" s="63">
        <v>0</v>
      </c>
      <c r="NA121" s="63">
        <f t="shared" si="9"/>
        <v>0</v>
      </c>
    </row>
    <row r="122" spans="1:365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X122" s="63">
        <f t="shared" si="8"/>
        <v>0</v>
      </c>
      <c r="MY122" s="63">
        <v>0</v>
      </c>
      <c r="NA122" s="63">
        <f t="shared" si="9"/>
        <v>0</v>
      </c>
    </row>
    <row r="123" spans="1:365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X123" s="63">
        <f t="shared" si="8"/>
        <v>0</v>
      </c>
      <c r="MY123" s="63">
        <v>0</v>
      </c>
      <c r="NA123" s="63">
        <f t="shared" si="9"/>
        <v>0</v>
      </c>
    </row>
    <row r="124" spans="1:365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X124" s="63">
        <f t="shared" si="8"/>
        <v>0</v>
      </c>
      <c r="MY124" s="63">
        <v>0</v>
      </c>
      <c r="NA124" s="63">
        <f t="shared" si="9"/>
        <v>0</v>
      </c>
    </row>
    <row r="125" spans="1:365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X125" s="63">
        <f t="shared" si="8"/>
        <v>0</v>
      </c>
      <c r="MY125" s="63">
        <v>0</v>
      </c>
      <c r="NA125" s="63">
        <f t="shared" si="9"/>
        <v>0</v>
      </c>
    </row>
    <row r="126" spans="1:365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X126" s="63">
        <f t="shared" si="8"/>
        <v>0</v>
      </c>
      <c r="MY126" s="63">
        <v>0</v>
      </c>
      <c r="NA126" s="63">
        <f t="shared" si="9"/>
        <v>0</v>
      </c>
    </row>
    <row r="127" spans="1:365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2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X127" s="63">
        <f t="shared" si="8"/>
        <v>0</v>
      </c>
      <c r="MY127" s="63">
        <v>0</v>
      </c>
      <c r="NA127" s="63">
        <f t="shared" si="9"/>
        <v>0</v>
      </c>
    </row>
    <row r="128" spans="1:365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2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X128" s="63">
        <f t="shared" si="8"/>
        <v>0</v>
      </c>
      <c r="MY128" s="63">
        <v>0</v>
      </c>
      <c r="NA128" s="63">
        <f t="shared" si="9"/>
        <v>0</v>
      </c>
    </row>
    <row r="129" spans="1:365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2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X129" s="63">
        <f t="shared" si="8"/>
        <v>0</v>
      </c>
      <c r="MY129" s="63">
        <v>0</v>
      </c>
      <c r="NA129" s="63">
        <f t="shared" si="9"/>
        <v>0</v>
      </c>
    </row>
    <row r="130" spans="1:365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2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X130" s="63">
        <f t="shared" si="8"/>
        <v>0</v>
      </c>
      <c r="MY130" s="63">
        <v>0</v>
      </c>
      <c r="NA130" s="63">
        <f t="shared" si="9"/>
        <v>0</v>
      </c>
    </row>
    <row r="131" spans="1:365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X131" s="63">
        <f t="shared" si="8"/>
        <v>0</v>
      </c>
      <c r="MY131" s="63">
        <v>0</v>
      </c>
      <c r="NA131" s="63">
        <f t="shared" si="9"/>
        <v>0</v>
      </c>
    </row>
    <row r="132" spans="1:365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2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X132" s="63">
        <f t="shared" si="8"/>
        <v>0</v>
      </c>
      <c r="MY132" s="63">
        <v>0</v>
      </c>
      <c r="NA132" s="63">
        <f t="shared" si="9"/>
        <v>0</v>
      </c>
    </row>
    <row r="133" spans="1:365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16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63">
        <v>0</v>
      </c>
      <c r="HL133" s="63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16">
        <v>0</v>
      </c>
      <c r="KF133" s="16">
        <v>0</v>
      </c>
      <c r="KG133" s="16">
        <v>0</v>
      </c>
      <c r="KH133" s="16">
        <v>0</v>
      </c>
      <c r="KI133" s="63">
        <v>0</v>
      </c>
      <c r="KJ133" s="16">
        <v>0</v>
      </c>
      <c r="KK133" s="16">
        <v>0</v>
      </c>
      <c r="KL133" s="16">
        <v>0</v>
      </c>
      <c r="KM133" s="63">
        <v>0</v>
      </c>
      <c r="KN133" s="16">
        <v>0</v>
      </c>
      <c r="KO133" s="63">
        <v>0</v>
      </c>
      <c r="KP133" s="63">
        <v>0</v>
      </c>
      <c r="KQ133" s="16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X133" s="63">
        <f t="shared" si="8"/>
        <v>0</v>
      </c>
      <c r="MY133" s="63">
        <v>0</v>
      </c>
      <c r="NA133" s="63">
        <f t="shared" si="9"/>
        <v>0</v>
      </c>
    </row>
    <row r="134" spans="1:365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36">
        <v>0</v>
      </c>
      <c r="L134" s="63">
        <v>0</v>
      </c>
      <c r="M134" s="63">
        <v>0</v>
      </c>
      <c r="N134" s="63">
        <v>0</v>
      </c>
      <c r="O134" s="63">
        <v>0</v>
      </c>
      <c r="P134" s="13">
        <v>7598565.32320779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13">
        <v>0</v>
      </c>
      <c r="AF134" s="1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52641790115.772301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0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0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-52623647446.465599</v>
      </c>
      <c r="MM134" s="63">
        <v>0</v>
      </c>
      <c r="MN134" s="63">
        <v>0</v>
      </c>
      <c r="MO134" s="63">
        <v>0</v>
      </c>
      <c r="MP134" s="63">
        <v>0</v>
      </c>
      <c r="MQ134" s="2">
        <v>0</v>
      </c>
      <c r="MR134" s="63">
        <v>0</v>
      </c>
      <c r="MS134" s="63">
        <v>0</v>
      </c>
      <c r="MT134" s="63">
        <v>0</v>
      </c>
      <c r="MU134" s="63">
        <v>25502016365.263901</v>
      </c>
      <c r="MW134" s="63">
        <v>119</v>
      </c>
      <c r="MX134" s="63">
        <f t="shared" si="8"/>
        <v>25527757599.893806</v>
      </c>
      <c r="MY134" s="63">
        <v>0</v>
      </c>
      <c r="NA134" s="63">
        <f t="shared" si="9"/>
        <v>0</v>
      </c>
    </row>
    <row r="135" spans="1:365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12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12">
        <v>0</v>
      </c>
      <c r="AX135" s="63">
        <v>0</v>
      </c>
      <c r="AY135" s="12">
        <v>0</v>
      </c>
      <c r="AZ135" s="63">
        <v>0</v>
      </c>
      <c r="BA135" s="12">
        <v>0</v>
      </c>
      <c r="BB135" s="63">
        <v>0</v>
      </c>
      <c r="BC135" s="12">
        <v>0</v>
      </c>
      <c r="BD135" s="12">
        <v>0</v>
      </c>
      <c r="BE135" s="12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1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-1522903754.96281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-9460473539.3238506</v>
      </c>
      <c r="MG135" s="63">
        <v>0</v>
      </c>
      <c r="MH135" s="63">
        <v>0</v>
      </c>
      <c r="MI135" s="63">
        <v>0</v>
      </c>
      <c r="MJ135" s="63">
        <v>0</v>
      </c>
      <c r="MK135" s="63">
        <v>-1573494982.8563299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2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X135" s="63">
        <f t="shared" si="8"/>
        <v>-12556872277.14299</v>
      </c>
      <c r="MY135" s="63">
        <v>0</v>
      </c>
      <c r="NA135" s="63">
        <f t="shared" si="9"/>
        <v>0</v>
      </c>
    </row>
    <row r="136" spans="1:365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2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X136" s="63">
        <f t="shared" si="8"/>
        <v>0</v>
      </c>
      <c r="MY136" s="63">
        <v>0</v>
      </c>
      <c r="NA136" s="63">
        <f t="shared" si="9"/>
        <v>0</v>
      </c>
    </row>
    <row r="137" spans="1:365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2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X137" s="63">
        <f t="shared" si="8"/>
        <v>0</v>
      </c>
      <c r="MY137" s="63">
        <v>0</v>
      </c>
      <c r="NA137" s="63">
        <f t="shared" si="9"/>
        <v>0</v>
      </c>
    </row>
    <row r="138" spans="1:365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5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</v>
      </c>
      <c r="FR139" s="63">
        <v>203.5</v>
      </c>
      <c r="FS139" s="63">
        <v>0.16874632131994638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 t="shared" ref="MU139" si="10">LY139*1.2+IH139</f>
        <v>0.38216623128301008</v>
      </c>
      <c r="MY139" s="63">
        <v>9386831591.6543407</v>
      </c>
      <c r="NA139" s="63">
        <f t="shared" si="9"/>
        <v>0.23644412069658288</v>
      </c>
    </row>
    <row r="140" spans="1:365" x14ac:dyDescent="0.45">
      <c r="B140" s="13">
        <f>SUM(B63:B137)+SUM(B49:B61)+SUM(B16:B47)</f>
        <v>1993278705653.0352</v>
      </c>
    </row>
    <row r="141" spans="1:365" x14ac:dyDescent="0.45">
      <c r="A141" s="63" t="s">
        <v>196</v>
      </c>
      <c r="B141" s="13"/>
      <c r="C141" s="63">
        <v>1</v>
      </c>
      <c r="D141" s="63">
        <f t="shared" ref="D141:BO141" si="11">C141+1</f>
        <v>2</v>
      </c>
      <c r="E141" s="63">
        <f t="shared" si="11"/>
        <v>3</v>
      </c>
      <c r="F141" s="63">
        <f t="shared" si="11"/>
        <v>4</v>
      </c>
      <c r="G141" s="63">
        <f t="shared" si="11"/>
        <v>5</v>
      </c>
      <c r="H141" s="63">
        <f t="shared" si="11"/>
        <v>6</v>
      </c>
      <c r="I141" s="63">
        <f t="shared" si="11"/>
        <v>7</v>
      </c>
      <c r="J141" s="63">
        <f t="shared" si="11"/>
        <v>8</v>
      </c>
      <c r="K141" s="63">
        <f t="shared" si="11"/>
        <v>9</v>
      </c>
      <c r="L141" s="63">
        <f t="shared" si="11"/>
        <v>10</v>
      </c>
      <c r="M141" s="63">
        <f t="shared" si="11"/>
        <v>11</v>
      </c>
      <c r="N141" s="63">
        <f t="shared" si="11"/>
        <v>12</v>
      </c>
      <c r="O141" s="63">
        <f t="shared" si="11"/>
        <v>13</v>
      </c>
      <c r="P141" s="63">
        <f t="shared" si="11"/>
        <v>14</v>
      </c>
      <c r="Q141" s="63">
        <f t="shared" si="11"/>
        <v>15</v>
      </c>
      <c r="R141" s="63">
        <f t="shared" si="11"/>
        <v>16</v>
      </c>
      <c r="S141" s="63">
        <f t="shared" si="11"/>
        <v>17</v>
      </c>
      <c r="T141" s="63">
        <f t="shared" si="11"/>
        <v>18</v>
      </c>
      <c r="U141" s="63">
        <f t="shared" si="11"/>
        <v>19</v>
      </c>
      <c r="V141" s="63">
        <f t="shared" si="11"/>
        <v>20</v>
      </c>
      <c r="W141" s="63">
        <f t="shared" si="11"/>
        <v>21</v>
      </c>
      <c r="X141" s="63">
        <f t="shared" si="11"/>
        <v>22</v>
      </c>
      <c r="Y141" s="63">
        <f t="shared" si="11"/>
        <v>23</v>
      </c>
      <c r="Z141" s="63">
        <f t="shared" si="11"/>
        <v>24</v>
      </c>
      <c r="AA141" s="63">
        <f t="shared" si="11"/>
        <v>25</v>
      </c>
      <c r="AB141" s="63">
        <f t="shared" si="11"/>
        <v>26</v>
      </c>
      <c r="AC141" s="63">
        <f t="shared" si="11"/>
        <v>27</v>
      </c>
      <c r="AD141" s="63">
        <f t="shared" si="11"/>
        <v>28</v>
      </c>
      <c r="AE141" s="63">
        <f t="shared" si="11"/>
        <v>29</v>
      </c>
      <c r="AF141" s="63">
        <f t="shared" si="11"/>
        <v>30</v>
      </c>
      <c r="AG141" s="63">
        <f t="shared" si="11"/>
        <v>31</v>
      </c>
      <c r="AH141" s="63">
        <f t="shared" si="11"/>
        <v>32</v>
      </c>
      <c r="AI141" s="63">
        <f t="shared" si="11"/>
        <v>33</v>
      </c>
      <c r="AJ141" s="63">
        <f t="shared" si="11"/>
        <v>34</v>
      </c>
      <c r="AK141" s="63">
        <f t="shared" si="11"/>
        <v>35</v>
      </c>
      <c r="AL141" s="63">
        <f t="shared" si="11"/>
        <v>36</v>
      </c>
      <c r="AM141" s="63">
        <f t="shared" si="11"/>
        <v>37</v>
      </c>
      <c r="AN141" s="63">
        <f t="shared" si="11"/>
        <v>38</v>
      </c>
      <c r="AO141" s="63">
        <f t="shared" si="11"/>
        <v>39</v>
      </c>
      <c r="AP141" s="63">
        <f t="shared" si="11"/>
        <v>40</v>
      </c>
      <c r="AQ141" s="63">
        <f t="shared" si="11"/>
        <v>41</v>
      </c>
      <c r="AR141" s="63">
        <f t="shared" si="11"/>
        <v>42</v>
      </c>
      <c r="AS141" s="63">
        <f t="shared" si="11"/>
        <v>43</v>
      </c>
      <c r="AT141" s="63">
        <f t="shared" si="11"/>
        <v>44</v>
      </c>
      <c r="AU141" s="63">
        <f t="shared" si="11"/>
        <v>45</v>
      </c>
      <c r="AV141" s="63">
        <f t="shared" si="11"/>
        <v>46</v>
      </c>
      <c r="AW141" s="63">
        <f t="shared" si="11"/>
        <v>47</v>
      </c>
      <c r="AX141" s="63">
        <f t="shared" si="11"/>
        <v>48</v>
      </c>
      <c r="AY141" s="63">
        <f t="shared" si="11"/>
        <v>49</v>
      </c>
      <c r="AZ141" s="63">
        <f t="shared" si="11"/>
        <v>50</v>
      </c>
      <c r="BA141" s="63">
        <f t="shared" si="11"/>
        <v>51</v>
      </c>
      <c r="BB141" s="63">
        <f t="shared" si="11"/>
        <v>52</v>
      </c>
      <c r="BC141" s="63">
        <f t="shared" si="11"/>
        <v>53</v>
      </c>
      <c r="BD141" s="63">
        <f t="shared" si="11"/>
        <v>54</v>
      </c>
      <c r="BE141" s="63">
        <f t="shared" si="11"/>
        <v>55</v>
      </c>
      <c r="BF141" s="63">
        <f t="shared" si="11"/>
        <v>56</v>
      </c>
      <c r="BG141" s="63">
        <f t="shared" si="11"/>
        <v>57</v>
      </c>
      <c r="BH141" s="63">
        <f t="shared" si="11"/>
        <v>58</v>
      </c>
      <c r="BI141" s="63">
        <f t="shared" si="11"/>
        <v>59</v>
      </c>
      <c r="BJ141" s="63">
        <f t="shared" si="11"/>
        <v>60</v>
      </c>
      <c r="BK141" s="63">
        <f t="shared" si="11"/>
        <v>61</v>
      </c>
      <c r="BL141" s="63">
        <f t="shared" si="11"/>
        <v>62</v>
      </c>
      <c r="BM141" s="63">
        <f t="shared" si="11"/>
        <v>63</v>
      </c>
      <c r="BN141" s="63">
        <f t="shared" si="11"/>
        <v>64</v>
      </c>
      <c r="BO141" s="63">
        <f t="shared" si="11"/>
        <v>65</v>
      </c>
      <c r="BP141" s="63">
        <f t="shared" ref="BP141:EA141" si="12">BO141+1</f>
        <v>66</v>
      </c>
      <c r="BQ141" s="63">
        <f t="shared" si="12"/>
        <v>67</v>
      </c>
      <c r="BR141" s="63">
        <f t="shared" si="12"/>
        <v>68</v>
      </c>
      <c r="BS141" s="63">
        <f t="shared" si="12"/>
        <v>69</v>
      </c>
      <c r="BT141" s="63">
        <f t="shared" si="12"/>
        <v>70</v>
      </c>
      <c r="BU141" s="63">
        <f t="shared" si="12"/>
        <v>71</v>
      </c>
      <c r="BV141" s="63">
        <f t="shared" si="12"/>
        <v>72</v>
      </c>
      <c r="BW141" s="63">
        <f t="shared" si="12"/>
        <v>73</v>
      </c>
      <c r="BX141" s="63">
        <f t="shared" si="12"/>
        <v>74</v>
      </c>
      <c r="BY141" s="63">
        <f t="shared" si="12"/>
        <v>75</v>
      </c>
      <c r="BZ141" s="63">
        <f t="shared" si="12"/>
        <v>76</v>
      </c>
      <c r="CA141" s="63">
        <f t="shared" si="12"/>
        <v>77</v>
      </c>
      <c r="CB141" s="63">
        <f t="shared" si="12"/>
        <v>78</v>
      </c>
      <c r="CC141" s="63">
        <f t="shared" si="12"/>
        <v>79</v>
      </c>
      <c r="CD141" s="63">
        <f t="shared" si="12"/>
        <v>80</v>
      </c>
      <c r="CE141" s="63">
        <f t="shared" si="12"/>
        <v>81</v>
      </c>
      <c r="CF141" s="63">
        <f t="shared" si="12"/>
        <v>82</v>
      </c>
      <c r="CG141" s="63">
        <f t="shared" si="12"/>
        <v>83</v>
      </c>
      <c r="CH141" s="63">
        <f t="shared" si="12"/>
        <v>84</v>
      </c>
      <c r="CI141" s="63">
        <f t="shared" si="12"/>
        <v>85</v>
      </c>
      <c r="CJ141" s="63">
        <f t="shared" si="12"/>
        <v>86</v>
      </c>
      <c r="CK141" s="63">
        <f t="shared" si="12"/>
        <v>87</v>
      </c>
      <c r="CL141" s="63">
        <f t="shared" si="12"/>
        <v>88</v>
      </c>
      <c r="CM141" s="63">
        <f t="shared" si="12"/>
        <v>89</v>
      </c>
      <c r="CN141" s="63">
        <f t="shared" si="12"/>
        <v>90</v>
      </c>
      <c r="CO141" s="63">
        <f t="shared" si="12"/>
        <v>91</v>
      </c>
      <c r="CP141" s="63">
        <f t="shared" si="12"/>
        <v>92</v>
      </c>
      <c r="CQ141" s="63">
        <f t="shared" si="12"/>
        <v>93</v>
      </c>
      <c r="CR141" s="63">
        <f t="shared" si="12"/>
        <v>94</v>
      </c>
      <c r="CS141" s="63">
        <f t="shared" si="12"/>
        <v>95</v>
      </c>
      <c r="CT141" s="63">
        <f t="shared" si="12"/>
        <v>96</v>
      </c>
      <c r="CU141" s="63">
        <f t="shared" si="12"/>
        <v>97</v>
      </c>
      <c r="CV141" s="63">
        <f t="shared" si="12"/>
        <v>98</v>
      </c>
      <c r="CW141" s="63">
        <f t="shared" si="12"/>
        <v>99</v>
      </c>
      <c r="CX141" s="63">
        <f t="shared" si="12"/>
        <v>100</v>
      </c>
      <c r="CY141" s="63">
        <f t="shared" si="12"/>
        <v>101</v>
      </c>
      <c r="CZ141" s="63">
        <f t="shared" si="12"/>
        <v>102</v>
      </c>
      <c r="DA141" s="63">
        <f t="shared" si="12"/>
        <v>103</v>
      </c>
      <c r="DB141" s="63">
        <f t="shared" si="12"/>
        <v>104</v>
      </c>
      <c r="DC141" s="63">
        <f t="shared" si="12"/>
        <v>105</v>
      </c>
      <c r="DD141" s="63">
        <f t="shared" si="12"/>
        <v>106</v>
      </c>
      <c r="DE141" s="63">
        <f t="shared" si="12"/>
        <v>107</v>
      </c>
      <c r="DF141" s="63">
        <f t="shared" si="12"/>
        <v>108</v>
      </c>
      <c r="DG141" s="63">
        <f t="shared" si="12"/>
        <v>109</v>
      </c>
      <c r="DH141" s="63">
        <f t="shared" si="12"/>
        <v>110</v>
      </c>
      <c r="DI141" s="63">
        <f t="shared" si="12"/>
        <v>111</v>
      </c>
      <c r="DJ141" s="63">
        <f t="shared" si="12"/>
        <v>112</v>
      </c>
      <c r="DK141" s="63">
        <f t="shared" si="12"/>
        <v>113</v>
      </c>
      <c r="DL141" s="63">
        <f t="shared" si="12"/>
        <v>114</v>
      </c>
      <c r="DM141" s="63">
        <f t="shared" si="12"/>
        <v>115</v>
      </c>
      <c r="DN141" s="63">
        <f t="shared" si="12"/>
        <v>116</v>
      </c>
      <c r="DO141" s="63">
        <f t="shared" si="12"/>
        <v>117</v>
      </c>
      <c r="DP141" s="63">
        <f t="shared" si="12"/>
        <v>118</v>
      </c>
      <c r="DQ141" s="63">
        <f t="shared" si="12"/>
        <v>119</v>
      </c>
      <c r="DR141" s="63">
        <f t="shared" si="12"/>
        <v>120</v>
      </c>
      <c r="DS141" s="63">
        <f t="shared" si="12"/>
        <v>121</v>
      </c>
      <c r="DT141" s="63">
        <f t="shared" si="12"/>
        <v>122</v>
      </c>
      <c r="DU141" s="63">
        <f t="shared" si="12"/>
        <v>123</v>
      </c>
      <c r="DV141" s="63">
        <f t="shared" si="12"/>
        <v>124</v>
      </c>
      <c r="DW141" s="63">
        <f t="shared" si="12"/>
        <v>125</v>
      </c>
      <c r="DX141" s="63">
        <f t="shared" si="12"/>
        <v>126</v>
      </c>
      <c r="DY141" s="63">
        <f t="shared" si="12"/>
        <v>127</v>
      </c>
      <c r="DZ141" s="63">
        <f t="shared" si="12"/>
        <v>128</v>
      </c>
      <c r="EA141" s="63">
        <f t="shared" si="12"/>
        <v>129</v>
      </c>
      <c r="EB141" s="63">
        <f t="shared" ref="EB141:GM141" si="13">EA141+1</f>
        <v>130</v>
      </c>
      <c r="EC141" s="63">
        <f t="shared" si="13"/>
        <v>131</v>
      </c>
      <c r="ED141" s="63">
        <f t="shared" si="13"/>
        <v>132</v>
      </c>
      <c r="EE141" s="63">
        <f t="shared" si="13"/>
        <v>133</v>
      </c>
      <c r="EF141" s="63">
        <f t="shared" si="13"/>
        <v>134</v>
      </c>
      <c r="EG141" s="63">
        <f t="shared" si="13"/>
        <v>135</v>
      </c>
      <c r="EH141" s="63">
        <f t="shared" si="13"/>
        <v>136</v>
      </c>
      <c r="EI141" s="63">
        <f t="shared" si="13"/>
        <v>137</v>
      </c>
      <c r="EJ141" s="63">
        <f t="shared" si="13"/>
        <v>138</v>
      </c>
      <c r="EK141" s="63">
        <f t="shared" si="13"/>
        <v>139</v>
      </c>
      <c r="EL141" s="63">
        <f t="shared" si="13"/>
        <v>140</v>
      </c>
      <c r="EM141" s="63">
        <f t="shared" si="13"/>
        <v>141</v>
      </c>
      <c r="EN141" s="63">
        <f t="shared" si="13"/>
        <v>142</v>
      </c>
      <c r="EO141" s="63">
        <f t="shared" si="13"/>
        <v>143</v>
      </c>
      <c r="EP141" s="63">
        <f t="shared" si="13"/>
        <v>144</v>
      </c>
      <c r="EQ141" s="63">
        <f t="shared" si="13"/>
        <v>145</v>
      </c>
      <c r="ER141" s="63">
        <f t="shared" si="13"/>
        <v>146</v>
      </c>
      <c r="ES141" s="63">
        <f t="shared" si="13"/>
        <v>147</v>
      </c>
      <c r="ET141" s="63">
        <f t="shared" si="13"/>
        <v>148</v>
      </c>
      <c r="EU141" s="63">
        <f t="shared" si="13"/>
        <v>149</v>
      </c>
      <c r="EV141" s="63">
        <f t="shared" si="13"/>
        <v>150</v>
      </c>
      <c r="EW141" s="63">
        <f t="shared" si="13"/>
        <v>151</v>
      </c>
      <c r="EX141" s="63">
        <f t="shared" si="13"/>
        <v>152</v>
      </c>
      <c r="EY141" s="63">
        <f t="shared" si="13"/>
        <v>153</v>
      </c>
      <c r="EZ141" s="63">
        <f t="shared" si="13"/>
        <v>154</v>
      </c>
      <c r="FA141" s="63">
        <f t="shared" si="13"/>
        <v>155</v>
      </c>
      <c r="FB141" s="63">
        <f t="shared" si="13"/>
        <v>156</v>
      </c>
      <c r="FC141" s="63">
        <f t="shared" si="13"/>
        <v>157</v>
      </c>
      <c r="FD141" s="63">
        <f t="shared" si="13"/>
        <v>158</v>
      </c>
      <c r="FE141" s="63">
        <f t="shared" si="13"/>
        <v>159</v>
      </c>
      <c r="FF141" s="63">
        <f t="shared" si="13"/>
        <v>160</v>
      </c>
      <c r="FG141" s="63">
        <f t="shared" si="13"/>
        <v>161</v>
      </c>
      <c r="FH141" s="63">
        <f t="shared" si="13"/>
        <v>162</v>
      </c>
      <c r="FI141" s="63">
        <f t="shared" si="13"/>
        <v>163</v>
      </c>
      <c r="FJ141" s="63">
        <f t="shared" si="13"/>
        <v>164</v>
      </c>
      <c r="FK141" s="63">
        <f t="shared" si="13"/>
        <v>165</v>
      </c>
      <c r="FL141" s="63">
        <f t="shared" si="13"/>
        <v>166</v>
      </c>
      <c r="FM141" s="63">
        <f t="shared" si="13"/>
        <v>167</v>
      </c>
      <c r="FN141" s="63">
        <f t="shared" si="13"/>
        <v>168</v>
      </c>
      <c r="FO141" s="63">
        <f t="shared" si="13"/>
        <v>169</v>
      </c>
      <c r="FP141" s="63">
        <f t="shared" si="13"/>
        <v>170</v>
      </c>
      <c r="FQ141" s="63">
        <f t="shared" si="13"/>
        <v>171</v>
      </c>
      <c r="FR141" s="63">
        <f t="shared" si="13"/>
        <v>172</v>
      </c>
      <c r="FS141" s="63">
        <f t="shared" si="13"/>
        <v>173</v>
      </c>
      <c r="FT141" s="63">
        <f t="shared" si="13"/>
        <v>174</v>
      </c>
      <c r="FU141" s="63">
        <f t="shared" si="13"/>
        <v>175</v>
      </c>
      <c r="FV141" s="63">
        <f t="shared" si="13"/>
        <v>176</v>
      </c>
      <c r="FW141" s="63">
        <f t="shared" si="13"/>
        <v>177</v>
      </c>
      <c r="FX141" s="63">
        <f t="shared" si="13"/>
        <v>178</v>
      </c>
      <c r="FY141" s="63">
        <f t="shared" si="13"/>
        <v>179</v>
      </c>
      <c r="FZ141" s="63">
        <f t="shared" si="13"/>
        <v>180</v>
      </c>
      <c r="GA141" s="63">
        <f t="shared" si="13"/>
        <v>181</v>
      </c>
      <c r="GB141" s="63">
        <f t="shared" si="13"/>
        <v>182</v>
      </c>
      <c r="GC141" s="63">
        <f t="shared" si="13"/>
        <v>183</v>
      </c>
      <c r="GD141" s="63">
        <f t="shared" si="13"/>
        <v>184</v>
      </c>
      <c r="GE141" s="63">
        <f t="shared" si="13"/>
        <v>185</v>
      </c>
      <c r="GF141" s="63">
        <f t="shared" si="13"/>
        <v>186</v>
      </c>
      <c r="GG141" s="63">
        <f t="shared" si="13"/>
        <v>187</v>
      </c>
      <c r="GH141" s="63">
        <f t="shared" si="13"/>
        <v>188</v>
      </c>
      <c r="GI141" s="63">
        <f t="shared" si="13"/>
        <v>189</v>
      </c>
      <c r="GJ141" s="63">
        <f t="shared" si="13"/>
        <v>190</v>
      </c>
      <c r="GK141" s="63">
        <f t="shared" si="13"/>
        <v>191</v>
      </c>
      <c r="GL141" s="63">
        <f t="shared" si="13"/>
        <v>192</v>
      </c>
      <c r="GM141" s="63">
        <f t="shared" si="13"/>
        <v>193</v>
      </c>
      <c r="GN141" s="63">
        <f t="shared" ref="GN141:IY141" si="14">GM141+1</f>
        <v>194</v>
      </c>
      <c r="GO141" s="63">
        <f t="shared" si="14"/>
        <v>195</v>
      </c>
      <c r="GP141" s="63">
        <f t="shared" si="14"/>
        <v>196</v>
      </c>
      <c r="GQ141" s="63">
        <f t="shared" si="14"/>
        <v>197</v>
      </c>
      <c r="GR141" s="63">
        <f t="shared" si="14"/>
        <v>198</v>
      </c>
      <c r="GS141" s="63">
        <f t="shared" si="14"/>
        <v>199</v>
      </c>
      <c r="GT141" s="63">
        <f t="shared" si="14"/>
        <v>200</v>
      </c>
      <c r="GU141" s="63">
        <f t="shared" si="14"/>
        <v>201</v>
      </c>
      <c r="GV141" s="63">
        <f t="shared" si="14"/>
        <v>202</v>
      </c>
      <c r="GW141" s="63">
        <f t="shared" si="14"/>
        <v>203</v>
      </c>
      <c r="GX141" s="63">
        <f t="shared" si="14"/>
        <v>204</v>
      </c>
      <c r="GY141" s="63">
        <f t="shared" si="14"/>
        <v>205</v>
      </c>
      <c r="GZ141" s="63">
        <f t="shared" si="14"/>
        <v>206</v>
      </c>
      <c r="HA141" s="63">
        <f t="shared" si="14"/>
        <v>207</v>
      </c>
      <c r="HB141" s="63">
        <f t="shared" si="14"/>
        <v>208</v>
      </c>
      <c r="HC141" s="63">
        <f t="shared" si="14"/>
        <v>209</v>
      </c>
      <c r="HD141" s="63">
        <f t="shared" si="14"/>
        <v>210</v>
      </c>
      <c r="HE141" s="63">
        <f t="shared" si="14"/>
        <v>211</v>
      </c>
      <c r="HF141" s="63">
        <f t="shared" si="14"/>
        <v>212</v>
      </c>
      <c r="HG141" s="63">
        <f t="shared" si="14"/>
        <v>213</v>
      </c>
      <c r="HH141" s="63">
        <f t="shared" si="14"/>
        <v>214</v>
      </c>
      <c r="HI141" s="63">
        <f t="shared" si="14"/>
        <v>215</v>
      </c>
      <c r="HJ141" s="63">
        <f t="shared" si="14"/>
        <v>216</v>
      </c>
      <c r="HK141" s="63">
        <f t="shared" si="14"/>
        <v>217</v>
      </c>
      <c r="HL141" s="63">
        <f t="shared" si="14"/>
        <v>218</v>
      </c>
      <c r="HM141" s="63">
        <f t="shared" si="14"/>
        <v>219</v>
      </c>
      <c r="HN141" s="63">
        <f t="shared" si="14"/>
        <v>220</v>
      </c>
      <c r="HO141" s="63">
        <f t="shared" si="14"/>
        <v>221</v>
      </c>
      <c r="HP141" s="63">
        <f t="shared" si="14"/>
        <v>222</v>
      </c>
      <c r="HQ141" s="63">
        <f t="shared" si="14"/>
        <v>223</v>
      </c>
      <c r="HR141" s="63">
        <f t="shared" si="14"/>
        <v>224</v>
      </c>
      <c r="HS141" s="63">
        <f t="shared" si="14"/>
        <v>225</v>
      </c>
      <c r="HT141" s="63">
        <f t="shared" si="14"/>
        <v>226</v>
      </c>
      <c r="HU141" s="63">
        <f t="shared" si="14"/>
        <v>227</v>
      </c>
      <c r="HV141" s="63">
        <f t="shared" si="14"/>
        <v>228</v>
      </c>
      <c r="HW141" s="63">
        <f t="shared" si="14"/>
        <v>229</v>
      </c>
      <c r="HX141" s="63">
        <f t="shared" si="14"/>
        <v>230</v>
      </c>
      <c r="HY141" s="63">
        <f t="shared" si="14"/>
        <v>231</v>
      </c>
      <c r="HZ141" s="63">
        <f t="shared" si="14"/>
        <v>232</v>
      </c>
      <c r="IA141" s="63">
        <f t="shared" si="14"/>
        <v>233</v>
      </c>
      <c r="IB141" s="63">
        <f t="shared" si="14"/>
        <v>234</v>
      </c>
      <c r="IC141" s="63">
        <f t="shared" si="14"/>
        <v>235</v>
      </c>
      <c r="ID141" s="63">
        <f t="shared" si="14"/>
        <v>236</v>
      </c>
      <c r="IE141" s="63">
        <f t="shared" si="14"/>
        <v>237</v>
      </c>
      <c r="IF141" s="63">
        <f t="shared" si="14"/>
        <v>238</v>
      </c>
      <c r="IG141" s="63">
        <f t="shared" si="14"/>
        <v>239</v>
      </c>
      <c r="IH141" s="63">
        <f t="shared" si="14"/>
        <v>240</v>
      </c>
      <c r="II141" s="63">
        <f t="shared" si="14"/>
        <v>241</v>
      </c>
      <c r="IJ141" s="63">
        <f t="shared" si="14"/>
        <v>242</v>
      </c>
      <c r="IK141" s="63">
        <f t="shared" si="14"/>
        <v>243</v>
      </c>
      <c r="IL141" s="63">
        <f t="shared" si="14"/>
        <v>244</v>
      </c>
      <c r="IM141" s="63">
        <f t="shared" si="14"/>
        <v>245</v>
      </c>
      <c r="IN141" s="63">
        <f t="shared" si="14"/>
        <v>246</v>
      </c>
      <c r="IO141" s="63">
        <f t="shared" si="14"/>
        <v>247</v>
      </c>
      <c r="IP141" s="63">
        <f t="shared" si="14"/>
        <v>248</v>
      </c>
      <c r="IQ141" s="63">
        <f t="shared" si="14"/>
        <v>249</v>
      </c>
      <c r="IR141" s="63">
        <f t="shared" si="14"/>
        <v>250</v>
      </c>
      <c r="IS141" s="63">
        <f t="shared" si="14"/>
        <v>251</v>
      </c>
      <c r="IT141" s="63">
        <f t="shared" si="14"/>
        <v>252</v>
      </c>
      <c r="IU141" s="63">
        <f t="shared" si="14"/>
        <v>253</v>
      </c>
      <c r="IV141" s="63">
        <f t="shared" si="14"/>
        <v>254</v>
      </c>
      <c r="IW141" s="63">
        <f t="shared" si="14"/>
        <v>255</v>
      </c>
      <c r="IX141" s="63">
        <f t="shared" si="14"/>
        <v>256</v>
      </c>
      <c r="IY141" s="63">
        <f t="shared" si="14"/>
        <v>257</v>
      </c>
      <c r="IZ141" s="63">
        <f t="shared" ref="IZ141:LK141" si="15">IY141+1</f>
        <v>258</v>
      </c>
      <c r="JA141" s="63">
        <f t="shared" si="15"/>
        <v>259</v>
      </c>
      <c r="JB141" s="63">
        <f t="shared" si="15"/>
        <v>260</v>
      </c>
      <c r="JC141" s="63">
        <f t="shared" si="15"/>
        <v>261</v>
      </c>
      <c r="JD141" s="63">
        <f t="shared" si="15"/>
        <v>262</v>
      </c>
      <c r="JE141" s="63">
        <f t="shared" si="15"/>
        <v>263</v>
      </c>
      <c r="JF141" s="63">
        <f t="shared" si="15"/>
        <v>264</v>
      </c>
      <c r="JG141" s="63">
        <f t="shared" si="15"/>
        <v>265</v>
      </c>
      <c r="JH141" s="63">
        <f t="shared" si="15"/>
        <v>266</v>
      </c>
      <c r="JI141" s="63">
        <f t="shared" si="15"/>
        <v>267</v>
      </c>
      <c r="JJ141" s="63">
        <f t="shared" si="15"/>
        <v>268</v>
      </c>
      <c r="JK141" s="63">
        <f t="shared" si="15"/>
        <v>269</v>
      </c>
      <c r="JL141" s="63">
        <f t="shared" si="15"/>
        <v>270</v>
      </c>
      <c r="JM141" s="63">
        <f t="shared" si="15"/>
        <v>271</v>
      </c>
      <c r="JN141" s="63">
        <f t="shared" si="15"/>
        <v>272</v>
      </c>
      <c r="JO141" s="63">
        <f t="shared" si="15"/>
        <v>273</v>
      </c>
      <c r="JP141" s="63">
        <f t="shared" si="15"/>
        <v>274</v>
      </c>
      <c r="JQ141" s="63">
        <f t="shared" si="15"/>
        <v>275</v>
      </c>
      <c r="JR141" s="63">
        <f t="shared" si="15"/>
        <v>276</v>
      </c>
      <c r="JS141" s="63">
        <f t="shared" si="15"/>
        <v>277</v>
      </c>
      <c r="JT141" s="63">
        <f t="shared" si="15"/>
        <v>278</v>
      </c>
      <c r="JU141" s="63">
        <f t="shared" si="15"/>
        <v>279</v>
      </c>
      <c r="JV141" s="63">
        <f t="shared" si="15"/>
        <v>280</v>
      </c>
      <c r="JW141" s="63">
        <f t="shared" si="15"/>
        <v>281</v>
      </c>
      <c r="JX141" s="63">
        <f t="shared" si="15"/>
        <v>282</v>
      </c>
      <c r="JY141" s="63">
        <f t="shared" si="15"/>
        <v>283</v>
      </c>
      <c r="JZ141" s="63">
        <f t="shared" si="15"/>
        <v>284</v>
      </c>
      <c r="KA141" s="63">
        <f t="shared" si="15"/>
        <v>285</v>
      </c>
      <c r="KB141" s="63">
        <f t="shared" si="15"/>
        <v>286</v>
      </c>
      <c r="KC141" s="63">
        <f t="shared" si="15"/>
        <v>287</v>
      </c>
      <c r="KD141" s="63">
        <f t="shared" si="15"/>
        <v>288</v>
      </c>
      <c r="KE141" s="63">
        <f t="shared" si="15"/>
        <v>289</v>
      </c>
      <c r="KF141" s="63">
        <f t="shared" si="15"/>
        <v>290</v>
      </c>
      <c r="KG141" s="63">
        <f t="shared" si="15"/>
        <v>291</v>
      </c>
      <c r="KH141" s="63">
        <f t="shared" si="15"/>
        <v>292</v>
      </c>
      <c r="KI141" s="63">
        <f t="shared" si="15"/>
        <v>293</v>
      </c>
      <c r="KJ141" s="63">
        <f t="shared" si="15"/>
        <v>294</v>
      </c>
      <c r="KK141" s="63">
        <f t="shared" si="15"/>
        <v>295</v>
      </c>
      <c r="KL141" s="63">
        <f t="shared" si="15"/>
        <v>296</v>
      </c>
      <c r="KM141" s="63">
        <f t="shared" si="15"/>
        <v>297</v>
      </c>
      <c r="KN141" s="63">
        <f t="shared" si="15"/>
        <v>298</v>
      </c>
      <c r="KO141" s="63">
        <f t="shared" si="15"/>
        <v>299</v>
      </c>
      <c r="KP141" s="63">
        <f t="shared" si="15"/>
        <v>300</v>
      </c>
      <c r="KQ141" s="63">
        <f t="shared" si="15"/>
        <v>301</v>
      </c>
      <c r="KR141" s="63">
        <f t="shared" si="15"/>
        <v>302</v>
      </c>
      <c r="KS141" s="63">
        <f t="shared" si="15"/>
        <v>303</v>
      </c>
      <c r="KT141" s="63">
        <f t="shared" si="15"/>
        <v>304</v>
      </c>
      <c r="KU141" s="63">
        <f t="shared" si="15"/>
        <v>305</v>
      </c>
      <c r="KV141" s="63">
        <f t="shared" si="15"/>
        <v>306</v>
      </c>
      <c r="KW141" s="63">
        <f t="shared" si="15"/>
        <v>307</v>
      </c>
      <c r="KX141" s="63">
        <f t="shared" si="15"/>
        <v>308</v>
      </c>
      <c r="KY141" s="63">
        <f t="shared" si="15"/>
        <v>309</v>
      </c>
      <c r="KZ141" s="63">
        <f t="shared" si="15"/>
        <v>310</v>
      </c>
      <c r="LA141" s="63">
        <f t="shared" si="15"/>
        <v>311</v>
      </c>
      <c r="LB141" s="63">
        <f t="shared" si="15"/>
        <v>312</v>
      </c>
      <c r="LC141" s="63">
        <f t="shared" si="15"/>
        <v>313</v>
      </c>
      <c r="LD141" s="63">
        <f t="shared" si="15"/>
        <v>314</v>
      </c>
      <c r="LE141" s="63">
        <f t="shared" si="15"/>
        <v>315</v>
      </c>
      <c r="LF141" s="63">
        <f t="shared" si="15"/>
        <v>316</v>
      </c>
      <c r="LG141" s="63">
        <f t="shared" si="15"/>
        <v>317</v>
      </c>
      <c r="LH141" s="63">
        <f t="shared" si="15"/>
        <v>318</v>
      </c>
      <c r="LI141" s="63">
        <f t="shared" si="15"/>
        <v>319</v>
      </c>
      <c r="LJ141" s="63">
        <f t="shared" si="15"/>
        <v>320</v>
      </c>
      <c r="LK141" s="63">
        <f t="shared" si="15"/>
        <v>321</v>
      </c>
      <c r="LL141" s="63">
        <f t="shared" ref="LL141:MS141" si="16">LK141+1</f>
        <v>322</v>
      </c>
      <c r="LM141" s="63">
        <f t="shared" si="16"/>
        <v>323</v>
      </c>
      <c r="LN141" s="63">
        <f t="shared" si="16"/>
        <v>324</v>
      </c>
      <c r="LO141" s="63">
        <f t="shared" si="16"/>
        <v>325</v>
      </c>
      <c r="LP141" s="63">
        <f t="shared" si="16"/>
        <v>326</v>
      </c>
      <c r="LQ141" s="63">
        <f t="shared" si="16"/>
        <v>327</v>
      </c>
      <c r="LR141" s="63">
        <f t="shared" si="16"/>
        <v>328</v>
      </c>
      <c r="LS141" s="63">
        <f t="shared" si="16"/>
        <v>329</v>
      </c>
      <c r="LT141" s="63">
        <f t="shared" si="16"/>
        <v>330</v>
      </c>
      <c r="LU141" s="63">
        <f t="shared" si="16"/>
        <v>331</v>
      </c>
      <c r="LV141" s="63">
        <f t="shared" si="16"/>
        <v>332</v>
      </c>
      <c r="LW141" s="63">
        <f t="shared" si="16"/>
        <v>333</v>
      </c>
      <c r="LX141" s="63">
        <f t="shared" si="16"/>
        <v>334</v>
      </c>
      <c r="LY141" s="63">
        <f t="shared" si="16"/>
        <v>335</v>
      </c>
      <c r="LZ141" s="63">
        <f t="shared" si="16"/>
        <v>336</v>
      </c>
      <c r="MA141" s="63">
        <f t="shared" si="16"/>
        <v>337</v>
      </c>
      <c r="MB141" s="63">
        <f t="shared" si="16"/>
        <v>338</v>
      </c>
      <c r="MC141" s="63">
        <f t="shared" si="16"/>
        <v>339</v>
      </c>
      <c r="MD141" s="63">
        <f t="shared" si="16"/>
        <v>340</v>
      </c>
      <c r="ME141" s="63">
        <f t="shared" si="16"/>
        <v>341</v>
      </c>
      <c r="MF141" s="63">
        <f t="shared" si="16"/>
        <v>342</v>
      </c>
      <c r="MG141" s="63">
        <f t="shared" si="16"/>
        <v>343</v>
      </c>
      <c r="MH141" s="63">
        <f t="shared" si="16"/>
        <v>344</v>
      </c>
      <c r="MI141" s="63">
        <f t="shared" si="16"/>
        <v>345</v>
      </c>
      <c r="MJ141" s="63">
        <f t="shared" si="16"/>
        <v>346</v>
      </c>
      <c r="MK141" s="63">
        <f t="shared" si="16"/>
        <v>347</v>
      </c>
      <c r="ML141" s="63">
        <f t="shared" si="16"/>
        <v>348</v>
      </c>
      <c r="MM141" s="63">
        <f t="shared" si="16"/>
        <v>349</v>
      </c>
      <c r="MN141" s="63">
        <f t="shared" si="16"/>
        <v>350</v>
      </c>
      <c r="MO141" s="63">
        <f t="shared" si="16"/>
        <v>351</v>
      </c>
      <c r="MP141" s="63">
        <f t="shared" si="16"/>
        <v>352</v>
      </c>
      <c r="MQ141" s="63">
        <f t="shared" si="16"/>
        <v>353</v>
      </c>
      <c r="MR141" s="63">
        <f t="shared" si="16"/>
        <v>354</v>
      </c>
      <c r="MS141" s="63">
        <f t="shared" si="16"/>
        <v>355</v>
      </c>
      <c r="MT141" s="63">
        <f>MS141+1</f>
        <v>356</v>
      </c>
      <c r="MU141" s="63">
        <f>MT141+1</f>
        <v>357</v>
      </c>
    </row>
    <row r="142" spans="1:365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5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5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</mergeCells>
  <conditionalFormatting sqref="C15:MU15">
    <cfRule type="cellIs" dxfId="6" priority="1" operator="notEqual">
      <formula>0</formula>
    </cfRule>
  </conditionalFormatting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2134-98F0-4EFA-8D02-000BBA90269B}">
  <sheetPr>
    <pageSetUpPr fitToPage="1"/>
  </sheetPr>
  <dimension ref="A1:NC151"/>
  <sheetViews>
    <sheetView zoomScale="55" zoomScaleNormal="55" workbookViewId="0">
      <pane xSplit="2" ySplit="15" topLeftCell="JN31" activePane="bottomRight" state="frozen"/>
      <selection pane="topRight" activeCell="C1" sqref="C1"/>
      <selection pane="bottomLeft" activeCell="A16" sqref="A16"/>
      <selection pane="bottomRight" activeCell="JW2" sqref="JW1:JW1048576"/>
    </sheetView>
  </sheetViews>
  <sheetFormatPr baseColWidth="10" defaultColWidth="11.46484375" defaultRowHeight="14.25" x14ac:dyDescent="0.45"/>
  <cols>
    <col min="1" max="2" width="45.46484375" style="63" customWidth="1"/>
    <col min="3" max="161" width="11.46484375" style="63" customWidth="1"/>
    <col min="162" max="179" width="11.53125" style="63" customWidth="1"/>
    <col min="180" max="240" width="11.46484375" style="63" customWidth="1"/>
    <col min="241" max="267" width="11.53125" style="63" customWidth="1"/>
    <col min="268" max="268" width="15.73046875" style="63" customWidth="1"/>
    <col min="269" max="269" width="11.53125" style="63" customWidth="1"/>
    <col min="270" max="359" width="11.46484375" style="63" customWidth="1"/>
    <col min="360" max="360" width="11.46484375" style="66" customWidth="1"/>
    <col min="361" max="362" width="11.46484375" style="63"/>
    <col min="363" max="363" width="12.265625" style="63" bestFit="1" customWidth="1"/>
    <col min="364" max="366" width="11.46484375" style="63"/>
    <col min="367" max="367" width="12.265625" style="63" bestFit="1" customWidth="1"/>
    <col min="368" max="16384" width="11.46484375" style="63"/>
  </cols>
  <sheetData>
    <row r="1" spans="1:367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10"/>
      <c r="KE1" s="110"/>
      <c r="KF1" s="110"/>
      <c r="KG1" s="110"/>
      <c r="KH1" s="110"/>
      <c r="KI1" s="110"/>
      <c r="KJ1" s="110"/>
      <c r="KK1" s="110"/>
      <c r="KL1" s="110"/>
      <c r="KM1" s="110"/>
      <c r="KN1" s="110"/>
      <c r="KO1" s="110"/>
      <c r="KP1" s="110"/>
      <c r="KQ1" s="110"/>
      <c r="KR1" s="110"/>
      <c r="KS1" s="110"/>
      <c r="KT1" s="110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09"/>
      <c r="ML1" s="109"/>
      <c r="MM1" s="109"/>
      <c r="MN1" s="109"/>
      <c r="MO1" s="109"/>
      <c r="MP1" s="109"/>
      <c r="MQ1" s="111" t="s">
        <v>103</v>
      </c>
      <c r="MR1" s="87" t="s">
        <v>104</v>
      </c>
    </row>
    <row r="2" spans="1:367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7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 t="s">
        <v>101</v>
      </c>
      <c r="FT3" s="187"/>
      <c r="FU3" s="187"/>
      <c r="FV3" s="112"/>
      <c r="FW3" s="112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7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188</v>
      </c>
      <c r="FT4" s="179" t="s">
        <v>189</v>
      </c>
      <c r="FU4" s="179" t="s">
        <v>102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9" t="s">
        <v>281</v>
      </c>
      <c r="JV4" s="169" t="s">
        <v>282</v>
      </c>
      <c r="JW4" s="169" t="s">
        <v>283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7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7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7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7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7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7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7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7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7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7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7" ht="15" customHeight="1" x14ac:dyDescent="0.45">
      <c r="A15" s="64" t="s">
        <v>36</v>
      </c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7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Y16" s="63">
        <f>SUM(C16:MU16)</f>
        <v>0</v>
      </c>
      <c r="NC16" s="63">
        <f t="shared" ref="NC16:NC36" si="0">FO16+FP16+MT16</f>
        <v>0</v>
      </c>
    </row>
    <row r="17" spans="1:367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Y17" s="63">
        <f t="shared" ref="MY17:MY80" si="1">SUM(C17:MU17)</f>
        <v>0</v>
      </c>
      <c r="NC17" s="63">
        <f t="shared" si="0"/>
        <v>0</v>
      </c>
    </row>
    <row r="18" spans="1:367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Y18" s="63">
        <f t="shared" si="1"/>
        <v>0</v>
      </c>
      <c r="NC18" s="63">
        <f t="shared" si="0"/>
        <v>0</v>
      </c>
    </row>
    <row r="19" spans="1:367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Y19" s="63">
        <f t="shared" si="1"/>
        <v>0</v>
      </c>
      <c r="NC19" s="63">
        <f t="shared" si="0"/>
        <v>0</v>
      </c>
    </row>
    <row r="20" spans="1:367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Y20" s="63">
        <f t="shared" si="1"/>
        <v>0</v>
      </c>
      <c r="NC20" s="63">
        <f t="shared" si="0"/>
        <v>0</v>
      </c>
    </row>
    <row r="21" spans="1:367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63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Y21" s="63">
        <f t="shared" si="1"/>
        <v>0</v>
      </c>
      <c r="NC21" s="63">
        <f t="shared" si="0"/>
        <v>0</v>
      </c>
    </row>
    <row r="22" spans="1:367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63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Y22" s="63">
        <f t="shared" si="1"/>
        <v>0</v>
      </c>
      <c r="NC22" s="63">
        <f t="shared" si="0"/>
        <v>0</v>
      </c>
    </row>
    <row r="23" spans="1:367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Y23" s="63">
        <f t="shared" si="1"/>
        <v>0</v>
      </c>
      <c r="NC23" s="63">
        <f t="shared" si="0"/>
        <v>0</v>
      </c>
    </row>
    <row r="24" spans="1:367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Y24" s="63">
        <f t="shared" si="1"/>
        <v>0</v>
      </c>
      <c r="NC24" s="63">
        <f t="shared" si="0"/>
        <v>0</v>
      </c>
    </row>
    <row r="25" spans="1:367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Y25" s="63">
        <f t="shared" si="1"/>
        <v>0</v>
      </c>
      <c r="NC25" s="63">
        <f t="shared" si="0"/>
        <v>0</v>
      </c>
    </row>
    <row r="26" spans="1:367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Y26" s="63">
        <f t="shared" si="1"/>
        <v>0</v>
      </c>
      <c r="NC26" s="63">
        <f t="shared" si="0"/>
        <v>0</v>
      </c>
    </row>
    <row r="27" spans="1:367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63">
        <v>0</v>
      </c>
      <c r="MR27" s="63">
        <v>0</v>
      </c>
      <c r="MS27" s="63">
        <v>0</v>
      </c>
      <c r="MT27" s="63">
        <v>0</v>
      </c>
      <c r="MU27" s="63">
        <v>0</v>
      </c>
      <c r="MW27" s="63">
        <v>12</v>
      </c>
      <c r="MY27" s="63">
        <f t="shared" si="1"/>
        <v>0</v>
      </c>
      <c r="NC27" s="63">
        <f t="shared" si="0"/>
        <v>0</v>
      </c>
    </row>
    <row r="28" spans="1:367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63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Y28" s="63">
        <f t="shared" si="1"/>
        <v>0</v>
      </c>
      <c r="NC28" s="63">
        <f t="shared" si="0"/>
        <v>0</v>
      </c>
    </row>
    <row r="29" spans="1:367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63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Y29" s="63">
        <f t="shared" si="1"/>
        <v>0</v>
      </c>
      <c r="NC29" s="63">
        <f t="shared" si="0"/>
        <v>0</v>
      </c>
    </row>
    <row r="30" spans="1:367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63">
        <v>0</v>
      </c>
      <c r="MR30" s="63">
        <v>0</v>
      </c>
      <c r="MS30" s="63">
        <v>0</v>
      </c>
      <c r="MT30" s="63">
        <v>0</v>
      </c>
      <c r="MU30" s="63">
        <v>0</v>
      </c>
      <c r="MW30" s="63">
        <v>15</v>
      </c>
      <c r="MY30" s="63">
        <f t="shared" si="1"/>
        <v>0</v>
      </c>
      <c r="NC30" s="63">
        <f t="shared" si="0"/>
        <v>0</v>
      </c>
    </row>
    <row r="31" spans="1:367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Y31" s="63">
        <f t="shared" si="1"/>
        <v>0</v>
      </c>
      <c r="NC31" s="63">
        <f t="shared" si="0"/>
        <v>0</v>
      </c>
    </row>
    <row r="32" spans="1:367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63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Y32" s="63">
        <f t="shared" si="1"/>
        <v>0</v>
      </c>
      <c r="NC32" s="63">
        <f t="shared" si="0"/>
        <v>0</v>
      </c>
    </row>
    <row r="33" spans="1:367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0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63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Y33" s="63">
        <f t="shared" si="1"/>
        <v>0</v>
      </c>
      <c r="NC33" s="63">
        <f t="shared" si="0"/>
        <v>0</v>
      </c>
    </row>
    <row r="34" spans="1:367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63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Y34" s="63">
        <f t="shared" si="1"/>
        <v>0</v>
      </c>
      <c r="NC34" s="63">
        <f t="shared" si="0"/>
        <v>0</v>
      </c>
    </row>
    <row r="35" spans="1:367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63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Y35" s="63">
        <f t="shared" si="1"/>
        <v>0</v>
      </c>
      <c r="NC35" s="63">
        <f t="shared" si="0"/>
        <v>0</v>
      </c>
    </row>
    <row r="36" spans="1:367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63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Y36" s="63">
        <f t="shared" si="1"/>
        <v>0</v>
      </c>
      <c r="NC36" s="63">
        <f t="shared" si="0"/>
        <v>0</v>
      </c>
    </row>
    <row r="37" spans="1:367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63">
        <v>0</v>
      </c>
      <c r="M37" s="63">
        <v>0</v>
      </c>
      <c r="N37" s="63">
        <v>0</v>
      </c>
      <c r="O37" s="63">
        <v>0</v>
      </c>
      <c r="P37" s="63">
        <v>0</v>
      </c>
      <c r="Q37" s="63">
        <v>0</v>
      </c>
      <c r="R37" s="63">
        <v>0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>
        <v>0</v>
      </c>
      <c r="AZ37" s="63">
        <v>0</v>
      </c>
      <c r="BA37" s="63">
        <v>0</v>
      </c>
      <c r="BB37" s="63">
        <v>0</v>
      </c>
      <c r="BC37" s="63">
        <v>0</v>
      </c>
      <c r="BD37" s="63">
        <v>0</v>
      </c>
      <c r="BE37" s="63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918000000000</v>
      </c>
      <c r="FS37" s="63">
        <v>0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63">
        <v>0</v>
      </c>
      <c r="MR37" s="63">
        <v>0</v>
      </c>
      <c r="MS37" s="63">
        <v>0</v>
      </c>
      <c r="MT37" s="63">
        <v>0</v>
      </c>
      <c r="MU37" s="63">
        <v>0</v>
      </c>
      <c r="MW37" s="63">
        <v>22</v>
      </c>
      <c r="MY37" s="63">
        <f t="shared" si="1"/>
        <v>918000000000</v>
      </c>
      <c r="NC37" s="63">
        <f>FO37+FP37+MT37</f>
        <v>0</v>
      </c>
    </row>
    <row r="38" spans="1:367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31000000000</v>
      </c>
      <c r="FS38" s="63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-31000000000.000099</v>
      </c>
      <c r="KX38" s="63">
        <v>0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63">
        <v>0</v>
      </c>
      <c r="MR38" s="63">
        <v>0</v>
      </c>
      <c r="MS38" s="63">
        <v>0</v>
      </c>
      <c r="MT38" s="63">
        <v>0</v>
      </c>
      <c r="MU38" s="63">
        <v>0</v>
      </c>
      <c r="MW38" s="63">
        <v>23</v>
      </c>
      <c r="MY38" s="63">
        <f t="shared" si="1"/>
        <v>-9.918212890625E-5</v>
      </c>
      <c r="NC38" s="63">
        <f t="shared" ref="NC38:NC101" si="2">FO38+FP38+MT38</f>
        <v>0</v>
      </c>
    </row>
    <row r="39" spans="1:367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Y39" s="63">
        <f t="shared" si="1"/>
        <v>0</v>
      </c>
      <c r="NC39" s="63">
        <f t="shared" si="2"/>
        <v>0</v>
      </c>
    </row>
    <row r="40" spans="1:367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63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Y40" s="63">
        <f t="shared" si="1"/>
        <v>0</v>
      </c>
      <c r="NC40" s="63">
        <f t="shared" si="2"/>
        <v>0</v>
      </c>
    </row>
    <row r="41" spans="1:367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63">
        <v>0</v>
      </c>
      <c r="GV41" s="63">
        <v>0</v>
      </c>
      <c r="GW41" s="63">
        <v>0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-350588818.99930501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350588818.999268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63">
        <v>0</v>
      </c>
      <c r="MR41" s="63">
        <v>0</v>
      </c>
      <c r="MS41" s="63">
        <v>0</v>
      </c>
      <c r="MT41" s="63">
        <v>0</v>
      </c>
      <c r="MU41" s="63">
        <v>0</v>
      </c>
      <c r="MW41" s="63">
        <v>26</v>
      </c>
      <c r="MY41" s="63">
        <f t="shared" si="1"/>
        <v>-3.7014484405517578E-5</v>
      </c>
      <c r="NC41" s="63">
        <f t="shared" si="2"/>
        <v>0</v>
      </c>
    </row>
    <row r="42" spans="1:367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63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Y42" s="63">
        <f t="shared" si="1"/>
        <v>0</v>
      </c>
      <c r="NC42" s="63">
        <f t="shared" si="2"/>
        <v>0</v>
      </c>
    </row>
    <row r="43" spans="1:367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63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Y43" s="63">
        <f t="shared" si="1"/>
        <v>0</v>
      </c>
      <c r="NC43" s="63">
        <f t="shared" si="2"/>
        <v>0</v>
      </c>
    </row>
    <row r="44" spans="1:367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63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Y44" s="63">
        <f t="shared" si="1"/>
        <v>0</v>
      </c>
      <c r="NC44" s="63">
        <f t="shared" si="2"/>
        <v>0</v>
      </c>
    </row>
    <row r="45" spans="1:367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63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63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Y45" s="63">
        <f t="shared" si="1"/>
        <v>0</v>
      </c>
      <c r="NC45" s="63">
        <f t="shared" si="2"/>
        <v>0</v>
      </c>
    </row>
    <row r="46" spans="1:367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63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Y46" s="63">
        <f t="shared" si="1"/>
        <v>0</v>
      </c>
      <c r="NC46" s="63">
        <f t="shared" si="2"/>
        <v>0</v>
      </c>
    </row>
    <row r="47" spans="1:367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Y47" s="63">
        <f t="shared" si="1"/>
        <v>0</v>
      </c>
      <c r="NC47" s="63">
        <f t="shared" si="2"/>
        <v>0</v>
      </c>
    </row>
    <row r="48" spans="1:367" x14ac:dyDescent="0.45">
      <c r="A48" s="63" t="s">
        <v>11</v>
      </c>
      <c r="B48" s="50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63">
        <v>0</v>
      </c>
      <c r="L48" s="63">
        <v>0</v>
      </c>
      <c r="M48" s="63">
        <v>0</v>
      </c>
      <c r="N48" s="63">
        <v>0</v>
      </c>
      <c r="O48" s="63">
        <v>0</v>
      </c>
      <c r="P48" s="63">
        <v>0</v>
      </c>
      <c r="Q48" s="63">
        <v>0</v>
      </c>
      <c r="R48" s="63">
        <v>0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>
        <v>0</v>
      </c>
      <c r="AZ48" s="63">
        <v>0</v>
      </c>
      <c r="BA48" s="63">
        <v>0</v>
      </c>
      <c r="BB48" s="63">
        <v>0</v>
      </c>
      <c r="BC48" s="63">
        <v>0</v>
      </c>
      <c r="BD48" s="63">
        <v>0</v>
      </c>
      <c r="BE48" s="63">
        <v>0</v>
      </c>
      <c r="BF48" s="63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63">
        <v>0</v>
      </c>
      <c r="FN48" s="63">
        <v>0</v>
      </c>
      <c r="FO48" s="63">
        <v>0</v>
      </c>
      <c r="FP48" s="63">
        <v>0</v>
      </c>
      <c r="FQ48" s="63">
        <v>0</v>
      </c>
      <c r="FR48" s="63">
        <v>-1559000000000</v>
      </c>
      <c r="FS48" s="63">
        <v>0</v>
      </c>
      <c r="FT48" s="63">
        <v>0</v>
      </c>
      <c r="FU48" s="63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6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0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-1961060582.04233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0</v>
      </c>
      <c r="KV48" s="63">
        <v>-5044992602.7855797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-2982412568446.7598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63">
        <v>0</v>
      </c>
      <c r="MR48" s="63">
        <v>0</v>
      </c>
      <c r="MS48" s="63">
        <v>0</v>
      </c>
      <c r="MT48" s="63">
        <v>0</v>
      </c>
      <c r="MU48" s="63">
        <v>0</v>
      </c>
      <c r="MW48" s="63">
        <v>33</v>
      </c>
      <c r="MY48" s="63">
        <f t="shared" si="1"/>
        <v>-4548418621631.5879</v>
      </c>
      <c r="NC48" s="63">
        <f t="shared" si="2"/>
        <v>0</v>
      </c>
    </row>
    <row r="49" spans="1:367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63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0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63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Y49" s="63">
        <f t="shared" si="1"/>
        <v>0</v>
      </c>
      <c r="NC49" s="63">
        <f t="shared" si="2"/>
        <v>0</v>
      </c>
    </row>
    <row r="50" spans="1:367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0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0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63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Y50" s="63">
        <f t="shared" si="1"/>
        <v>0</v>
      </c>
      <c r="NC50" s="63">
        <f t="shared" si="2"/>
        <v>0</v>
      </c>
    </row>
    <row r="51" spans="1:367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63">
        <v>0</v>
      </c>
      <c r="M51" s="63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63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Y51" s="63">
        <f t="shared" si="1"/>
        <v>0</v>
      </c>
      <c r="NC51" s="63">
        <f t="shared" si="2"/>
        <v>0</v>
      </c>
    </row>
    <row r="52" spans="1:367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63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Y52" s="63">
        <f t="shared" si="1"/>
        <v>0</v>
      </c>
      <c r="NC52" s="63">
        <f t="shared" si="2"/>
        <v>0</v>
      </c>
    </row>
    <row r="53" spans="1:367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63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Y53" s="63">
        <f t="shared" si="1"/>
        <v>0</v>
      </c>
      <c r="NC53" s="63">
        <f t="shared" si="2"/>
        <v>0</v>
      </c>
    </row>
    <row r="54" spans="1:367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63">
        <v>0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63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Y54" s="63">
        <f t="shared" si="1"/>
        <v>0</v>
      </c>
      <c r="NC54" s="63">
        <f t="shared" si="2"/>
        <v>0</v>
      </c>
    </row>
    <row r="55" spans="1:367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63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Y55" s="63">
        <f t="shared" si="1"/>
        <v>0</v>
      </c>
      <c r="NC55" s="63">
        <f t="shared" si="2"/>
        <v>0</v>
      </c>
    </row>
    <row r="56" spans="1:367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Y56" s="63">
        <f t="shared" si="1"/>
        <v>0</v>
      </c>
      <c r="NC56" s="63">
        <f t="shared" si="2"/>
        <v>0</v>
      </c>
    </row>
    <row r="57" spans="1:367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0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63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Y57" s="63">
        <f t="shared" si="1"/>
        <v>0</v>
      </c>
      <c r="NC57" s="63">
        <f t="shared" si="2"/>
        <v>0</v>
      </c>
    </row>
    <row r="58" spans="1:367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63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Y58" s="63">
        <f t="shared" si="1"/>
        <v>0</v>
      </c>
      <c r="NC58" s="63">
        <f t="shared" si="2"/>
        <v>0</v>
      </c>
    </row>
    <row r="59" spans="1:367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63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Y59" s="63">
        <f t="shared" si="1"/>
        <v>0</v>
      </c>
      <c r="NC59" s="63">
        <f t="shared" si="2"/>
        <v>0</v>
      </c>
    </row>
    <row r="60" spans="1:367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63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Y60" s="63">
        <f t="shared" si="1"/>
        <v>0</v>
      </c>
      <c r="NC60" s="63">
        <f t="shared" si="2"/>
        <v>0</v>
      </c>
    </row>
    <row r="61" spans="1:367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63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Y61" s="63">
        <f t="shared" si="1"/>
        <v>0</v>
      </c>
      <c r="NC61" s="63">
        <f t="shared" si="2"/>
        <v>0</v>
      </c>
    </row>
    <row r="62" spans="1:367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63">
        <v>0</v>
      </c>
      <c r="M62" s="63">
        <v>0</v>
      </c>
      <c r="N62" s="63">
        <v>0</v>
      </c>
      <c r="O62" s="63">
        <v>0</v>
      </c>
      <c r="P62" s="63">
        <v>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63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-5469000000000</v>
      </c>
      <c r="FS62" s="63">
        <v>0</v>
      </c>
      <c r="FT62" s="63">
        <v>0</v>
      </c>
      <c r="FU62" s="63">
        <v>0</v>
      </c>
      <c r="FV62" s="63">
        <v>0</v>
      </c>
      <c r="FW62" s="63">
        <v>0</v>
      </c>
      <c r="FX62" s="63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2833291940024.4199</v>
      </c>
      <c r="MI62" s="63">
        <v>0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3492347117568</v>
      </c>
      <c r="MP62" s="63">
        <v>0</v>
      </c>
      <c r="MQ62" s="63">
        <v>0</v>
      </c>
      <c r="MR62" s="63">
        <v>0</v>
      </c>
      <c r="MS62" s="63">
        <v>0</v>
      </c>
      <c r="MT62" s="63">
        <v>0</v>
      </c>
      <c r="MU62" s="63">
        <v>0</v>
      </c>
      <c r="MW62" s="63">
        <v>47</v>
      </c>
      <c r="MY62" s="63">
        <f t="shared" si="1"/>
        <v>856639057592.41992</v>
      </c>
      <c r="NC62" s="63">
        <f t="shared" si="2"/>
        <v>0</v>
      </c>
    </row>
    <row r="63" spans="1:367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63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63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Y63" s="63">
        <f t="shared" si="1"/>
        <v>0</v>
      </c>
      <c r="NC63" s="63">
        <f t="shared" si="2"/>
        <v>0</v>
      </c>
    </row>
    <row r="64" spans="1:367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Y64" s="63">
        <f t="shared" si="1"/>
        <v>0</v>
      </c>
      <c r="NC64" s="63">
        <f t="shared" si="2"/>
        <v>0</v>
      </c>
    </row>
    <row r="65" spans="1:367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28000000000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0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6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-4428571340.0000095</v>
      </c>
      <c r="KX65" s="63">
        <v>0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63">
        <v>0</v>
      </c>
      <c r="MR65" s="63">
        <v>0</v>
      </c>
      <c r="MS65" s="63">
        <v>0</v>
      </c>
      <c r="MT65" s="63">
        <v>0</v>
      </c>
      <c r="MU65" s="63">
        <v>0</v>
      </c>
      <c r="MW65" s="63">
        <v>50</v>
      </c>
      <c r="MY65" s="63">
        <f t="shared" si="1"/>
        <v>23571428659.999992</v>
      </c>
      <c r="NC65" s="63">
        <f t="shared" si="2"/>
        <v>0</v>
      </c>
    </row>
    <row r="66" spans="1:367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63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Y66" s="63">
        <f t="shared" si="1"/>
        <v>0</v>
      </c>
      <c r="NC66" s="63">
        <f t="shared" si="2"/>
        <v>0</v>
      </c>
    </row>
    <row r="67" spans="1:367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63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0</v>
      </c>
      <c r="IM67" s="63">
        <v>0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0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63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Y67" s="63">
        <f t="shared" si="1"/>
        <v>0</v>
      </c>
      <c r="NC67" s="63">
        <f t="shared" si="2"/>
        <v>0</v>
      </c>
    </row>
    <row r="68" spans="1:367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Y68" s="63">
        <f t="shared" si="1"/>
        <v>0</v>
      </c>
      <c r="NC68" s="63">
        <f t="shared" si="2"/>
        <v>0</v>
      </c>
    </row>
    <row r="69" spans="1:367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63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Y69" s="63">
        <f t="shared" si="1"/>
        <v>0</v>
      </c>
      <c r="NC69" s="63">
        <f t="shared" si="2"/>
        <v>0</v>
      </c>
    </row>
    <row r="70" spans="1:367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Y70" s="63">
        <f t="shared" si="1"/>
        <v>0</v>
      </c>
      <c r="NC70" s="63">
        <f t="shared" si="2"/>
        <v>0</v>
      </c>
    </row>
    <row r="71" spans="1:367" x14ac:dyDescent="0.45">
      <c r="A71" s="63" t="s">
        <v>18</v>
      </c>
      <c r="B71" s="84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63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Y71" s="63">
        <f t="shared" si="1"/>
        <v>0</v>
      </c>
      <c r="NC71" s="63">
        <f t="shared" si="2"/>
        <v>0</v>
      </c>
    </row>
    <row r="72" spans="1:367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63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Y72" s="63">
        <f t="shared" si="1"/>
        <v>0</v>
      </c>
      <c r="NC72" s="63">
        <f t="shared" si="2"/>
        <v>0</v>
      </c>
    </row>
    <row r="73" spans="1:367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63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Y73" s="63">
        <f t="shared" si="1"/>
        <v>0</v>
      </c>
      <c r="NC73" s="63">
        <f t="shared" si="2"/>
        <v>0</v>
      </c>
    </row>
    <row r="74" spans="1:367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63">
        <v>0</v>
      </c>
      <c r="T74" s="63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63">
        <v>0</v>
      </c>
      <c r="BD74" s="63">
        <v>0</v>
      </c>
      <c r="BE74" s="63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16000000000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63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Y74" s="63">
        <f t="shared" si="1"/>
        <v>16000000000</v>
      </c>
      <c r="NC74" s="63">
        <f t="shared" si="2"/>
        <v>0</v>
      </c>
    </row>
    <row r="75" spans="1:367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63">
        <v>0</v>
      </c>
      <c r="M75" s="63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28631462211.087898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63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Y75" s="63">
        <f t="shared" si="1"/>
        <v>28631462211.087898</v>
      </c>
      <c r="NC75" s="63">
        <f t="shared" si="2"/>
        <v>0</v>
      </c>
    </row>
    <row r="76" spans="1:367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Y76" s="63">
        <f t="shared" si="1"/>
        <v>0</v>
      </c>
      <c r="NC76" s="63">
        <f t="shared" si="2"/>
        <v>0</v>
      </c>
    </row>
    <row r="77" spans="1:367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63">
        <v>0</v>
      </c>
      <c r="GB77" s="63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63">
        <v>0</v>
      </c>
      <c r="GW77" s="63">
        <v>0</v>
      </c>
      <c r="GX77" s="63">
        <v>0</v>
      </c>
      <c r="GY77" s="63">
        <v>0</v>
      </c>
      <c r="GZ77" s="63">
        <v>0</v>
      </c>
      <c r="HA77" s="63">
        <v>0</v>
      </c>
      <c r="HB77" s="63">
        <v>0</v>
      </c>
      <c r="HC77" s="63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Y77" s="63">
        <f t="shared" si="1"/>
        <v>0</v>
      </c>
      <c r="NC77" s="63">
        <f t="shared" si="2"/>
        <v>0</v>
      </c>
    </row>
    <row r="78" spans="1:367" x14ac:dyDescent="0.45">
      <c r="A78" s="63" t="s">
        <v>432</v>
      </c>
      <c r="B78" s="84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Y78" s="63">
        <f t="shared" si="1"/>
        <v>0</v>
      </c>
      <c r="NC78" s="63">
        <f t="shared" si="2"/>
        <v>0</v>
      </c>
    </row>
    <row r="79" spans="1:367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-1740000000000</v>
      </c>
      <c r="FS79" s="63">
        <v>0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63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Y79" s="63">
        <f t="shared" si="1"/>
        <v>-1740000000000</v>
      </c>
      <c r="NC79" s="63">
        <f t="shared" si="2"/>
        <v>0</v>
      </c>
    </row>
    <row r="80" spans="1:367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-39700000000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63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Y80" s="63">
        <f t="shared" si="1"/>
        <v>-39700000000</v>
      </c>
      <c r="NC80" s="63">
        <f t="shared" si="2"/>
        <v>0</v>
      </c>
    </row>
    <row r="81" spans="1:367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63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Y81" s="63">
        <f t="shared" ref="MY81:MY137" si="3">SUM(C81:MU81)</f>
        <v>0</v>
      </c>
      <c r="NC81" s="63">
        <f t="shared" si="2"/>
        <v>0</v>
      </c>
    </row>
    <row r="82" spans="1:367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-5060050423.0930405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-711441891565.37402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0</v>
      </c>
      <c r="LX82" s="63">
        <v>0</v>
      </c>
      <c r="LY82" s="63">
        <v>0</v>
      </c>
      <c r="LZ82" s="63">
        <v>0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-3492347117568</v>
      </c>
      <c r="MP82" s="63">
        <v>0</v>
      </c>
      <c r="MQ82" s="63">
        <v>0</v>
      </c>
      <c r="MR82" s="63">
        <v>0</v>
      </c>
      <c r="MS82" s="63">
        <v>0</v>
      </c>
      <c r="MT82" s="63">
        <v>0</v>
      </c>
      <c r="MU82" s="63">
        <v>0</v>
      </c>
      <c r="MW82" s="63">
        <v>67</v>
      </c>
      <c r="MY82" s="63">
        <f t="shared" si="3"/>
        <v>-4208849059556.4668</v>
      </c>
      <c r="NC82" s="63">
        <f t="shared" si="2"/>
        <v>0</v>
      </c>
    </row>
    <row r="83" spans="1:367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63">
        <v>0</v>
      </c>
      <c r="MR83" s="63">
        <v>0</v>
      </c>
      <c r="MS83" s="63">
        <v>0</v>
      </c>
      <c r="MT83" s="63">
        <v>0</v>
      </c>
      <c r="MU83" s="63">
        <v>0</v>
      </c>
      <c r="MW83" s="63">
        <v>68</v>
      </c>
      <c r="MY83" s="63">
        <f t="shared" si="3"/>
        <v>0</v>
      </c>
      <c r="NC83" s="63">
        <f t="shared" si="2"/>
        <v>0</v>
      </c>
    </row>
    <row r="84" spans="1:367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63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Y84" s="63">
        <f t="shared" si="3"/>
        <v>0</v>
      </c>
      <c r="NC84" s="63">
        <f t="shared" si="2"/>
        <v>0</v>
      </c>
    </row>
    <row r="85" spans="1:367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Y85" s="63">
        <f t="shared" si="3"/>
        <v>0</v>
      </c>
      <c r="NC85" s="63">
        <f t="shared" si="2"/>
        <v>0</v>
      </c>
    </row>
    <row r="86" spans="1:367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Y86" s="63">
        <f t="shared" si="3"/>
        <v>0</v>
      </c>
      <c r="NC86" s="63">
        <f t="shared" si="2"/>
        <v>0</v>
      </c>
    </row>
    <row r="87" spans="1:367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Y87" s="63">
        <f t="shared" si="3"/>
        <v>0</v>
      </c>
      <c r="NC87" s="63">
        <f t="shared" si="2"/>
        <v>0</v>
      </c>
    </row>
    <row r="88" spans="1:367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Y88" s="63">
        <f t="shared" si="3"/>
        <v>0</v>
      </c>
      <c r="NC88" s="63">
        <f t="shared" si="2"/>
        <v>0</v>
      </c>
    </row>
    <row r="89" spans="1:367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Y89" s="63">
        <f t="shared" si="3"/>
        <v>0</v>
      </c>
      <c r="NC89" s="63">
        <f t="shared" si="2"/>
        <v>0</v>
      </c>
    </row>
    <row r="90" spans="1:367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63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Y90" s="63">
        <f t="shared" si="3"/>
        <v>0</v>
      </c>
      <c r="NC90" s="63">
        <f t="shared" si="2"/>
        <v>0</v>
      </c>
    </row>
    <row r="91" spans="1:367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63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Y91" s="63">
        <f t="shared" si="3"/>
        <v>0</v>
      </c>
      <c r="NC91" s="63">
        <f t="shared" si="2"/>
        <v>0</v>
      </c>
    </row>
    <row r="92" spans="1:367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63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Y92" s="63">
        <f t="shared" si="3"/>
        <v>0</v>
      </c>
      <c r="NC92" s="63">
        <f t="shared" si="2"/>
        <v>0</v>
      </c>
    </row>
    <row r="93" spans="1:367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63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Y93" s="63">
        <f t="shared" si="3"/>
        <v>0</v>
      </c>
      <c r="NC93" s="63">
        <f t="shared" si="2"/>
        <v>0</v>
      </c>
    </row>
    <row r="94" spans="1:367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63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Y94" s="63">
        <f t="shared" si="3"/>
        <v>0</v>
      </c>
      <c r="NC94" s="63">
        <f t="shared" si="2"/>
        <v>0</v>
      </c>
    </row>
    <row r="95" spans="1:367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Y95" s="63">
        <f t="shared" si="3"/>
        <v>0</v>
      </c>
      <c r="NC95" s="63">
        <f t="shared" si="2"/>
        <v>0</v>
      </c>
    </row>
    <row r="96" spans="1:367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63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Y96" s="63">
        <f t="shared" si="3"/>
        <v>0</v>
      </c>
      <c r="NC96" s="63">
        <f t="shared" si="2"/>
        <v>0</v>
      </c>
    </row>
    <row r="97" spans="1:367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Y97" s="63">
        <f t="shared" si="3"/>
        <v>0</v>
      </c>
      <c r="NC97" s="63">
        <f t="shared" si="2"/>
        <v>0</v>
      </c>
    </row>
    <row r="98" spans="1:367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63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Y98" s="63">
        <f t="shared" si="3"/>
        <v>0</v>
      </c>
      <c r="NC98" s="63">
        <f t="shared" si="2"/>
        <v>0</v>
      </c>
    </row>
    <row r="99" spans="1:367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63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Y99" s="63">
        <f t="shared" si="3"/>
        <v>0</v>
      </c>
      <c r="NC99" s="63">
        <f t="shared" si="2"/>
        <v>0</v>
      </c>
    </row>
    <row r="100" spans="1:367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63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Y100" s="63">
        <f t="shared" si="3"/>
        <v>0</v>
      </c>
      <c r="NC100" s="63">
        <f t="shared" si="2"/>
        <v>0</v>
      </c>
    </row>
    <row r="101" spans="1:367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63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Y101" s="63">
        <f t="shared" si="3"/>
        <v>0</v>
      </c>
      <c r="NC101" s="63">
        <f t="shared" si="2"/>
        <v>0</v>
      </c>
    </row>
    <row r="102" spans="1:367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63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63">
        <v>0</v>
      </c>
      <c r="HR102" s="63">
        <v>0</v>
      </c>
      <c r="HS102" s="63">
        <v>0</v>
      </c>
      <c r="HT102" s="63">
        <v>0</v>
      </c>
      <c r="HU102" s="6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6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-9141739.56937824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6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9141739.5693788491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63">
        <v>0</v>
      </c>
      <c r="MR102" s="63">
        <v>0</v>
      </c>
      <c r="MS102" s="63">
        <v>0</v>
      </c>
      <c r="MT102" s="63">
        <v>0</v>
      </c>
      <c r="MU102" s="63">
        <v>0</v>
      </c>
      <c r="MW102" s="63">
        <v>87</v>
      </c>
      <c r="MY102" s="63">
        <f t="shared" si="3"/>
        <v>6.0908496379852295E-7</v>
      </c>
      <c r="NC102" s="63">
        <f t="shared" ref="NC102:NC137" si="4">FO102+FP102+MT102</f>
        <v>0</v>
      </c>
    </row>
    <row r="103" spans="1:367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63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Y103" s="63">
        <f t="shared" si="3"/>
        <v>0</v>
      </c>
      <c r="NC103" s="63">
        <f t="shared" si="4"/>
        <v>0</v>
      </c>
    </row>
    <row r="104" spans="1:367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63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Y104" s="63">
        <f t="shared" si="3"/>
        <v>0</v>
      </c>
      <c r="NC104" s="63">
        <f t="shared" si="4"/>
        <v>0</v>
      </c>
    </row>
    <row r="105" spans="1:367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63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Y105" s="63">
        <f t="shared" si="3"/>
        <v>0</v>
      </c>
      <c r="NC105" s="63">
        <f t="shared" si="4"/>
        <v>0</v>
      </c>
    </row>
    <row r="106" spans="1:367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3">
        <v>0</v>
      </c>
      <c r="FT106" s="6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63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Y106" s="63">
        <f t="shared" si="3"/>
        <v>0</v>
      </c>
      <c r="NC106" s="63">
        <f t="shared" si="4"/>
        <v>0</v>
      </c>
    </row>
    <row r="107" spans="1:367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63">
        <v>0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63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Y107" s="63">
        <f t="shared" si="3"/>
        <v>0</v>
      </c>
      <c r="NC107" s="63">
        <f t="shared" si="4"/>
        <v>0</v>
      </c>
    </row>
    <row r="108" spans="1:367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63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Y108" s="63">
        <f t="shared" si="3"/>
        <v>0</v>
      </c>
      <c r="NC108" s="63">
        <f t="shared" si="4"/>
        <v>0</v>
      </c>
    </row>
    <row r="109" spans="1:367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Y109" s="63">
        <f t="shared" si="3"/>
        <v>0</v>
      </c>
      <c r="NC109" s="63">
        <f t="shared" si="4"/>
        <v>0</v>
      </c>
    </row>
    <row r="110" spans="1:367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63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Y110" s="63">
        <f t="shared" si="3"/>
        <v>0</v>
      </c>
      <c r="NC110" s="63">
        <f t="shared" si="4"/>
        <v>0</v>
      </c>
    </row>
    <row r="111" spans="1:367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-204900000000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-2961065821.8707099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207861065821.871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63">
        <v>0</v>
      </c>
      <c r="MR111" s="63">
        <v>0</v>
      </c>
      <c r="MS111" s="63">
        <v>0</v>
      </c>
      <c r="MT111" s="63">
        <v>0</v>
      </c>
      <c r="MU111" s="63">
        <v>0</v>
      </c>
      <c r="MW111" s="63">
        <v>96</v>
      </c>
      <c r="MY111" s="63">
        <f t="shared" si="3"/>
        <v>3.0517578125E-4</v>
      </c>
      <c r="NC111" s="63">
        <f t="shared" si="4"/>
        <v>0</v>
      </c>
    </row>
    <row r="112" spans="1:367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3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63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Y112" s="63">
        <f t="shared" si="3"/>
        <v>0</v>
      </c>
      <c r="NC112" s="63">
        <f t="shared" si="4"/>
        <v>0</v>
      </c>
    </row>
    <row r="113" spans="1:367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63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Y113" s="63">
        <f t="shared" si="3"/>
        <v>0</v>
      </c>
      <c r="NC113" s="63">
        <f t="shared" si="4"/>
        <v>0</v>
      </c>
    </row>
    <row r="114" spans="1:367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63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Y114" s="63">
        <f t="shared" si="3"/>
        <v>0</v>
      </c>
      <c r="NC114" s="63">
        <f t="shared" si="4"/>
        <v>0</v>
      </c>
    </row>
    <row r="115" spans="1:367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63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Y115" s="63">
        <f t="shared" si="3"/>
        <v>0</v>
      </c>
      <c r="NC115" s="63">
        <f t="shared" si="4"/>
        <v>0</v>
      </c>
    </row>
    <row r="116" spans="1:367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-35428571340.000099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35428571340.000099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63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Y116" s="63">
        <f t="shared" si="3"/>
        <v>0</v>
      </c>
      <c r="NC116" s="63">
        <f t="shared" si="4"/>
        <v>0</v>
      </c>
    </row>
    <row r="117" spans="1:367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0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Y117" s="63">
        <f t="shared" si="3"/>
        <v>0</v>
      </c>
      <c r="NC117" s="63">
        <f t="shared" si="4"/>
        <v>0</v>
      </c>
    </row>
    <row r="118" spans="1:367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Y118" s="63">
        <f t="shared" si="3"/>
        <v>0</v>
      </c>
      <c r="NC118" s="63">
        <f t="shared" si="4"/>
        <v>0</v>
      </c>
    </row>
    <row r="119" spans="1:367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Y119" s="63">
        <f t="shared" si="3"/>
        <v>0</v>
      </c>
      <c r="NC119" s="63">
        <f t="shared" si="4"/>
        <v>0</v>
      </c>
    </row>
    <row r="120" spans="1:367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Y120" s="63">
        <f t="shared" si="3"/>
        <v>0</v>
      </c>
      <c r="NC120" s="63">
        <f t="shared" si="4"/>
        <v>0</v>
      </c>
    </row>
    <row r="121" spans="1:367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63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Y121" s="63">
        <f t="shared" si="3"/>
        <v>0</v>
      </c>
      <c r="NC121" s="63">
        <f t="shared" si="4"/>
        <v>0</v>
      </c>
    </row>
    <row r="122" spans="1:367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Y122" s="63">
        <f t="shared" si="3"/>
        <v>0</v>
      </c>
      <c r="NC122" s="63">
        <f t="shared" si="4"/>
        <v>0</v>
      </c>
    </row>
    <row r="123" spans="1:367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Y123" s="63">
        <f t="shared" si="3"/>
        <v>0</v>
      </c>
      <c r="NC123" s="63">
        <f t="shared" si="4"/>
        <v>0</v>
      </c>
    </row>
    <row r="124" spans="1:367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Y124" s="63">
        <f t="shared" si="3"/>
        <v>0</v>
      </c>
      <c r="NC124" s="63">
        <f t="shared" si="4"/>
        <v>0</v>
      </c>
    </row>
    <row r="125" spans="1:367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Y125" s="63">
        <f t="shared" si="3"/>
        <v>0</v>
      </c>
      <c r="NC125" s="63">
        <f t="shared" si="4"/>
        <v>0</v>
      </c>
    </row>
    <row r="126" spans="1:367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Y126" s="63">
        <f t="shared" si="3"/>
        <v>0</v>
      </c>
      <c r="NC126" s="63">
        <f t="shared" si="4"/>
        <v>0</v>
      </c>
    </row>
    <row r="127" spans="1:367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63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Y127" s="63">
        <f t="shared" si="3"/>
        <v>0</v>
      </c>
      <c r="NC127" s="63">
        <f t="shared" si="4"/>
        <v>0</v>
      </c>
    </row>
    <row r="128" spans="1:367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63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Y128" s="63">
        <f t="shared" si="3"/>
        <v>0</v>
      </c>
      <c r="NC128" s="63">
        <f t="shared" si="4"/>
        <v>0</v>
      </c>
    </row>
    <row r="129" spans="1:367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63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Y129" s="63">
        <f t="shared" si="3"/>
        <v>0</v>
      </c>
      <c r="NC129" s="63">
        <f t="shared" si="4"/>
        <v>0</v>
      </c>
    </row>
    <row r="130" spans="1:367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63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Y130" s="63">
        <f t="shared" si="3"/>
        <v>0</v>
      </c>
      <c r="NC130" s="63">
        <f t="shared" si="4"/>
        <v>0</v>
      </c>
    </row>
    <row r="131" spans="1:367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Y131" s="63">
        <f t="shared" si="3"/>
        <v>0</v>
      </c>
      <c r="NC131" s="63">
        <f t="shared" si="4"/>
        <v>0</v>
      </c>
    </row>
    <row r="132" spans="1:367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63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Y132" s="63">
        <f t="shared" si="3"/>
        <v>0</v>
      </c>
      <c r="NC132" s="63">
        <f t="shared" si="4"/>
        <v>0</v>
      </c>
    </row>
    <row r="133" spans="1:367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63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63">
        <v>0</v>
      </c>
      <c r="FY133" s="63">
        <v>0</v>
      </c>
      <c r="FZ133" s="63">
        <v>0</v>
      </c>
      <c r="GA133" s="63">
        <v>0</v>
      </c>
      <c r="GB133" s="63">
        <v>0</v>
      </c>
      <c r="GC133" s="63">
        <v>0</v>
      </c>
      <c r="GD133" s="63">
        <v>0</v>
      </c>
      <c r="GE133" s="63">
        <v>0</v>
      </c>
      <c r="GF133" s="63">
        <v>0</v>
      </c>
      <c r="GG133" s="63">
        <v>0</v>
      </c>
      <c r="GH133" s="63">
        <v>0</v>
      </c>
      <c r="GI133" s="63">
        <v>0</v>
      </c>
      <c r="GJ133" s="63">
        <v>0</v>
      </c>
      <c r="GK133" s="63">
        <v>0</v>
      </c>
      <c r="GL133" s="63">
        <v>0</v>
      </c>
      <c r="GM133" s="63">
        <v>0</v>
      </c>
      <c r="GN133" s="63">
        <v>0</v>
      </c>
      <c r="GO133" s="63">
        <v>0</v>
      </c>
      <c r="GP133" s="63">
        <v>0</v>
      </c>
      <c r="GQ133" s="63">
        <v>0</v>
      </c>
      <c r="GR133" s="63">
        <v>0</v>
      </c>
      <c r="GS133" s="63">
        <v>0</v>
      </c>
      <c r="GT133" s="63">
        <v>0</v>
      </c>
      <c r="GU133" s="63">
        <v>0</v>
      </c>
      <c r="GV133" s="63">
        <v>0</v>
      </c>
      <c r="GW133" s="63">
        <v>0</v>
      </c>
      <c r="GX133" s="63">
        <v>0</v>
      </c>
      <c r="GY133" s="63">
        <v>0</v>
      </c>
      <c r="GZ133" s="63">
        <v>0</v>
      </c>
      <c r="HA133" s="63">
        <v>0</v>
      </c>
      <c r="HB133" s="63">
        <v>0</v>
      </c>
      <c r="HC133" s="63">
        <v>0</v>
      </c>
      <c r="HD133" s="63">
        <v>0</v>
      </c>
      <c r="HE133" s="63">
        <v>0</v>
      </c>
      <c r="HF133" s="63">
        <v>0</v>
      </c>
      <c r="HG133" s="63">
        <v>0</v>
      </c>
      <c r="HH133" s="63">
        <v>0</v>
      </c>
      <c r="HI133" s="63">
        <v>0</v>
      </c>
      <c r="HJ133" s="63">
        <v>0</v>
      </c>
      <c r="HK133" s="63">
        <v>0</v>
      </c>
      <c r="HL133" s="63">
        <v>0</v>
      </c>
      <c r="HM133" s="63">
        <v>0</v>
      </c>
      <c r="HN133" s="63">
        <v>0</v>
      </c>
      <c r="HO133" s="63">
        <v>0</v>
      </c>
      <c r="HP133" s="63">
        <v>0</v>
      </c>
      <c r="HQ133" s="63">
        <v>0</v>
      </c>
      <c r="HR133" s="63">
        <v>0</v>
      </c>
      <c r="HS133" s="63">
        <v>0</v>
      </c>
      <c r="HT133" s="63">
        <v>0</v>
      </c>
      <c r="HU133" s="63">
        <v>0</v>
      </c>
      <c r="HV133" s="63">
        <v>0</v>
      </c>
      <c r="HW133" s="63">
        <v>0</v>
      </c>
      <c r="HX133" s="63">
        <v>0</v>
      </c>
      <c r="HY133" s="63">
        <v>0</v>
      </c>
      <c r="HZ133" s="63">
        <v>0</v>
      </c>
      <c r="IA133" s="63">
        <v>0</v>
      </c>
      <c r="IB133" s="63">
        <v>0</v>
      </c>
      <c r="IC133" s="63">
        <v>0</v>
      </c>
      <c r="ID133" s="63">
        <v>0</v>
      </c>
      <c r="IE133" s="63">
        <v>0</v>
      </c>
      <c r="IF133" s="63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63">
        <v>0</v>
      </c>
      <c r="KF133" s="63">
        <v>0</v>
      </c>
      <c r="KG133" s="63">
        <v>0</v>
      </c>
      <c r="KH133" s="63">
        <v>0</v>
      </c>
      <c r="KI133" s="63">
        <v>0</v>
      </c>
      <c r="KJ133" s="63">
        <v>0</v>
      </c>
      <c r="KK133" s="63">
        <v>0</v>
      </c>
      <c r="KL133" s="63">
        <v>0</v>
      </c>
      <c r="KM133" s="63">
        <v>0</v>
      </c>
      <c r="KN133" s="63">
        <v>0</v>
      </c>
      <c r="KO133" s="63">
        <v>0</v>
      </c>
      <c r="KP133" s="63">
        <v>0</v>
      </c>
      <c r="KQ133" s="63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Y133" s="63">
        <f t="shared" si="3"/>
        <v>0</v>
      </c>
      <c r="NC133" s="63">
        <f t="shared" si="4"/>
        <v>0</v>
      </c>
    </row>
    <row r="134" spans="1:367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63">
        <v>0</v>
      </c>
      <c r="L134" s="63">
        <v>0</v>
      </c>
      <c r="M134" s="63">
        <v>0</v>
      </c>
      <c r="N134" s="63">
        <v>0</v>
      </c>
      <c r="O134" s="63">
        <v>0</v>
      </c>
      <c r="P134" s="63">
        <v>0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0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16784980264.3885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0</v>
      </c>
      <c r="MM134" s="63">
        <v>0</v>
      </c>
      <c r="MN134" s="63">
        <v>0</v>
      </c>
      <c r="MO134" s="63">
        <v>0</v>
      </c>
      <c r="MP134" s="63">
        <v>0</v>
      </c>
      <c r="MQ134" s="63">
        <v>0</v>
      </c>
      <c r="MR134" s="63">
        <v>0</v>
      </c>
      <c r="MS134" s="63">
        <v>0</v>
      </c>
      <c r="MT134" s="63">
        <v>0</v>
      </c>
      <c r="MU134" s="63">
        <v>0</v>
      </c>
      <c r="MW134" s="63">
        <v>119</v>
      </c>
      <c r="MY134" s="63">
        <f t="shared" si="3"/>
        <v>16784980264.3885</v>
      </c>
      <c r="NC134" s="63">
        <f t="shared" si="4"/>
        <v>0</v>
      </c>
    </row>
    <row r="135" spans="1:367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0</v>
      </c>
      <c r="AZ135" s="63">
        <v>0</v>
      </c>
      <c r="BA135" s="63">
        <v>0</v>
      </c>
      <c r="BB135" s="63">
        <v>0</v>
      </c>
      <c r="BC135" s="63">
        <v>0</v>
      </c>
      <c r="BD135" s="63">
        <v>0</v>
      </c>
      <c r="BE135" s="63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6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-4325588779.7531404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-9141739569.3787804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63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Y135" s="63">
        <f t="shared" si="3"/>
        <v>-13467328349.13192</v>
      </c>
      <c r="NC135" s="63">
        <f t="shared" si="4"/>
        <v>0</v>
      </c>
    </row>
    <row r="136" spans="1:367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63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Y136" s="63">
        <f t="shared" si="3"/>
        <v>0</v>
      </c>
      <c r="NC136" s="63">
        <f t="shared" si="4"/>
        <v>0</v>
      </c>
    </row>
    <row r="137" spans="1:367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63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Y137" s="63">
        <f t="shared" si="3"/>
        <v>0</v>
      </c>
      <c r="NC137" s="63">
        <f t="shared" si="4"/>
        <v>0</v>
      </c>
    </row>
    <row r="138" spans="1:367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7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0.12771344185559494</v>
      </c>
      <c r="FR139" s="63">
        <v>4.7779644287490049E-2</v>
      </c>
      <c r="FS139" s="63">
        <v>0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>LY139*1.2+IH139</f>
        <v>0.38216623128301008</v>
      </c>
    </row>
    <row r="140" spans="1:367" x14ac:dyDescent="0.45">
      <c r="B140" s="13">
        <f>SUM(B63:B137)+SUM(B49:B61)+SUM(B16:B47)</f>
        <v>1993278705653.0352</v>
      </c>
    </row>
    <row r="141" spans="1:367" x14ac:dyDescent="0.45">
      <c r="A141" s="63" t="s">
        <v>196</v>
      </c>
      <c r="B141" s="13"/>
      <c r="C141" s="63">
        <v>1</v>
      </c>
      <c r="D141" s="63">
        <f t="shared" ref="D141:BO141" si="5">C141+1</f>
        <v>2</v>
      </c>
      <c r="E141" s="63">
        <f t="shared" si="5"/>
        <v>3</v>
      </c>
      <c r="F141" s="63">
        <f t="shared" si="5"/>
        <v>4</v>
      </c>
      <c r="G141" s="63">
        <f t="shared" si="5"/>
        <v>5</v>
      </c>
      <c r="H141" s="63">
        <f t="shared" si="5"/>
        <v>6</v>
      </c>
      <c r="I141" s="63">
        <f t="shared" si="5"/>
        <v>7</v>
      </c>
      <c r="J141" s="63">
        <f t="shared" si="5"/>
        <v>8</v>
      </c>
      <c r="K141" s="63">
        <f t="shared" si="5"/>
        <v>9</v>
      </c>
      <c r="L141" s="63">
        <f t="shared" si="5"/>
        <v>10</v>
      </c>
      <c r="M141" s="63">
        <f t="shared" si="5"/>
        <v>11</v>
      </c>
      <c r="N141" s="63">
        <f t="shared" si="5"/>
        <v>12</v>
      </c>
      <c r="O141" s="63">
        <f t="shared" si="5"/>
        <v>13</v>
      </c>
      <c r="P141" s="63">
        <f t="shared" si="5"/>
        <v>14</v>
      </c>
      <c r="Q141" s="63">
        <f t="shared" si="5"/>
        <v>15</v>
      </c>
      <c r="R141" s="63">
        <f t="shared" si="5"/>
        <v>16</v>
      </c>
      <c r="S141" s="63">
        <f t="shared" si="5"/>
        <v>17</v>
      </c>
      <c r="T141" s="63">
        <f t="shared" si="5"/>
        <v>18</v>
      </c>
      <c r="U141" s="63">
        <f t="shared" si="5"/>
        <v>19</v>
      </c>
      <c r="V141" s="63">
        <f t="shared" si="5"/>
        <v>20</v>
      </c>
      <c r="W141" s="63">
        <f t="shared" si="5"/>
        <v>21</v>
      </c>
      <c r="X141" s="63">
        <f t="shared" si="5"/>
        <v>22</v>
      </c>
      <c r="Y141" s="63">
        <f t="shared" si="5"/>
        <v>23</v>
      </c>
      <c r="Z141" s="63">
        <f t="shared" si="5"/>
        <v>24</v>
      </c>
      <c r="AA141" s="63">
        <f t="shared" si="5"/>
        <v>25</v>
      </c>
      <c r="AB141" s="63">
        <f t="shared" si="5"/>
        <v>26</v>
      </c>
      <c r="AC141" s="63">
        <f t="shared" si="5"/>
        <v>27</v>
      </c>
      <c r="AD141" s="63">
        <f t="shared" si="5"/>
        <v>28</v>
      </c>
      <c r="AE141" s="63">
        <f t="shared" si="5"/>
        <v>29</v>
      </c>
      <c r="AF141" s="63">
        <f t="shared" si="5"/>
        <v>30</v>
      </c>
      <c r="AG141" s="63">
        <f t="shared" si="5"/>
        <v>31</v>
      </c>
      <c r="AH141" s="63">
        <f t="shared" si="5"/>
        <v>32</v>
      </c>
      <c r="AI141" s="63">
        <f t="shared" si="5"/>
        <v>33</v>
      </c>
      <c r="AJ141" s="63">
        <f t="shared" si="5"/>
        <v>34</v>
      </c>
      <c r="AK141" s="63">
        <f t="shared" si="5"/>
        <v>35</v>
      </c>
      <c r="AL141" s="63">
        <f t="shared" si="5"/>
        <v>36</v>
      </c>
      <c r="AM141" s="63">
        <f t="shared" si="5"/>
        <v>37</v>
      </c>
      <c r="AN141" s="63">
        <f t="shared" si="5"/>
        <v>38</v>
      </c>
      <c r="AO141" s="63">
        <f t="shared" si="5"/>
        <v>39</v>
      </c>
      <c r="AP141" s="63">
        <f t="shared" si="5"/>
        <v>40</v>
      </c>
      <c r="AQ141" s="63">
        <f t="shared" si="5"/>
        <v>41</v>
      </c>
      <c r="AR141" s="63">
        <f t="shared" si="5"/>
        <v>42</v>
      </c>
      <c r="AS141" s="63">
        <f t="shared" si="5"/>
        <v>43</v>
      </c>
      <c r="AT141" s="63">
        <f t="shared" si="5"/>
        <v>44</v>
      </c>
      <c r="AU141" s="63">
        <f t="shared" si="5"/>
        <v>45</v>
      </c>
      <c r="AV141" s="63">
        <f t="shared" si="5"/>
        <v>46</v>
      </c>
      <c r="AW141" s="63">
        <f t="shared" si="5"/>
        <v>47</v>
      </c>
      <c r="AX141" s="63">
        <f t="shared" si="5"/>
        <v>48</v>
      </c>
      <c r="AY141" s="63">
        <f t="shared" si="5"/>
        <v>49</v>
      </c>
      <c r="AZ141" s="63">
        <f t="shared" si="5"/>
        <v>50</v>
      </c>
      <c r="BA141" s="63">
        <f t="shared" si="5"/>
        <v>51</v>
      </c>
      <c r="BB141" s="63">
        <f t="shared" si="5"/>
        <v>52</v>
      </c>
      <c r="BC141" s="63">
        <f t="shared" si="5"/>
        <v>53</v>
      </c>
      <c r="BD141" s="63">
        <f t="shared" si="5"/>
        <v>54</v>
      </c>
      <c r="BE141" s="63">
        <f t="shared" si="5"/>
        <v>55</v>
      </c>
      <c r="BF141" s="63">
        <f t="shared" si="5"/>
        <v>56</v>
      </c>
      <c r="BG141" s="63">
        <f t="shared" si="5"/>
        <v>57</v>
      </c>
      <c r="BH141" s="63">
        <f t="shared" si="5"/>
        <v>58</v>
      </c>
      <c r="BI141" s="63">
        <f t="shared" si="5"/>
        <v>59</v>
      </c>
      <c r="BJ141" s="63">
        <f t="shared" si="5"/>
        <v>60</v>
      </c>
      <c r="BK141" s="63">
        <f t="shared" si="5"/>
        <v>61</v>
      </c>
      <c r="BL141" s="63">
        <f t="shared" si="5"/>
        <v>62</v>
      </c>
      <c r="BM141" s="63">
        <f t="shared" si="5"/>
        <v>63</v>
      </c>
      <c r="BN141" s="63">
        <f t="shared" si="5"/>
        <v>64</v>
      </c>
      <c r="BO141" s="63">
        <f t="shared" si="5"/>
        <v>65</v>
      </c>
      <c r="BP141" s="63">
        <f t="shared" ref="BP141:EA141" si="6">BO141+1</f>
        <v>66</v>
      </c>
      <c r="BQ141" s="63">
        <f t="shared" si="6"/>
        <v>67</v>
      </c>
      <c r="BR141" s="63">
        <f t="shared" si="6"/>
        <v>68</v>
      </c>
      <c r="BS141" s="63">
        <f t="shared" si="6"/>
        <v>69</v>
      </c>
      <c r="BT141" s="63">
        <f t="shared" si="6"/>
        <v>70</v>
      </c>
      <c r="BU141" s="63">
        <f t="shared" si="6"/>
        <v>71</v>
      </c>
      <c r="BV141" s="63">
        <f t="shared" si="6"/>
        <v>72</v>
      </c>
      <c r="BW141" s="63">
        <f t="shared" si="6"/>
        <v>73</v>
      </c>
      <c r="BX141" s="63">
        <f t="shared" si="6"/>
        <v>74</v>
      </c>
      <c r="BY141" s="63">
        <f t="shared" si="6"/>
        <v>75</v>
      </c>
      <c r="BZ141" s="63">
        <f t="shared" si="6"/>
        <v>76</v>
      </c>
      <c r="CA141" s="63">
        <f t="shared" si="6"/>
        <v>77</v>
      </c>
      <c r="CB141" s="63">
        <f t="shared" si="6"/>
        <v>78</v>
      </c>
      <c r="CC141" s="63">
        <f t="shared" si="6"/>
        <v>79</v>
      </c>
      <c r="CD141" s="63">
        <f t="shared" si="6"/>
        <v>80</v>
      </c>
      <c r="CE141" s="63">
        <f t="shared" si="6"/>
        <v>81</v>
      </c>
      <c r="CF141" s="63">
        <f t="shared" si="6"/>
        <v>82</v>
      </c>
      <c r="CG141" s="63">
        <f t="shared" si="6"/>
        <v>83</v>
      </c>
      <c r="CH141" s="63">
        <f t="shared" si="6"/>
        <v>84</v>
      </c>
      <c r="CI141" s="63">
        <f t="shared" si="6"/>
        <v>85</v>
      </c>
      <c r="CJ141" s="63">
        <f t="shared" si="6"/>
        <v>86</v>
      </c>
      <c r="CK141" s="63">
        <f t="shared" si="6"/>
        <v>87</v>
      </c>
      <c r="CL141" s="63">
        <f t="shared" si="6"/>
        <v>88</v>
      </c>
      <c r="CM141" s="63">
        <f t="shared" si="6"/>
        <v>89</v>
      </c>
      <c r="CN141" s="63">
        <f t="shared" si="6"/>
        <v>90</v>
      </c>
      <c r="CO141" s="63">
        <f t="shared" si="6"/>
        <v>91</v>
      </c>
      <c r="CP141" s="63">
        <f t="shared" si="6"/>
        <v>92</v>
      </c>
      <c r="CQ141" s="63">
        <f t="shared" si="6"/>
        <v>93</v>
      </c>
      <c r="CR141" s="63">
        <f t="shared" si="6"/>
        <v>94</v>
      </c>
      <c r="CS141" s="63">
        <f t="shared" si="6"/>
        <v>95</v>
      </c>
      <c r="CT141" s="63">
        <f t="shared" si="6"/>
        <v>96</v>
      </c>
      <c r="CU141" s="63">
        <f t="shared" si="6"/>
        <v>97</v>
      </c>
      <c r="CV141" s="63">
        <f t="shared" si="6"/>
        <v>98</v>
      </c>
      <c r="CW141" s="63">
        <f t="shared" si="6"/>
        <v>99</v>
      </c>
      <c r="CX141" s="63">
        <f t="shared" si="6"/>
        <v>100</v>
      </c>
      <c r="CY141" s="63">
        <f t="shared" si="6"/>
        <v>101</v>
      </c>
      <c r="CZ141" s="63">
        <f t="shared" si="6"/>
        <v>102</v>
      </c>
      <c r="DA141" s="63">
        <f t="shared" si="6"/>
        <v>103</v>
      </c>
      <c r="DB141" s="63">
        <f t="shared" si="6"/>
        <v>104</v>
      </c>
      <c r="DC141" s="63">
        <f t="shared" si="6"/>
        <v>105</v>
      </c>
      <c r="DD141" s="63">
        <f t="shared" si="6"/>
        <v>106</v>
      </c>
      <c r="DE141" s="63">
        <f t="shared" si="6"/>
        <v>107</v>
      </c>
      <c r="DF141" s="63">
        <f t="shared" si="6"/>
        <v>108</v>
      </c>
      <c r="DG141" s="63">
        <f t="shared" si="6"/>
        <v>109</v>
      </c>
      <c r="DH141" s="63">
        <f t="shared" si="6"/>
        <v>110</v>
      </c>
      <c r="DI141" s="63">
        <f t="shared" si="6"/>
        <v>111</v>
      </c>
      <c r="DJ141" s="63">
        <f t="shared" si="6"/>
        <v>112</v>
      </c>
      <c r="DK141" s="63">
        <f t="shared" si="6"/>
        <v>113</v>
      </c>
      <c r="DL141" s="63">
        <f t="shared" si="6"/>
        <v>114</v>
      </c>
      <c r="DM141" s="63">
        <f t="shared" si="6"/>
        <v>115</v>
      </c>
      <c r="DN141" s="63">
        <f t="shared" si="6"/>
        <v>116</v>
      </c>
      <c r="DO141" s="63">
        <f t="shared" si="6"/>
        <v>117</v>
      </c>
      <c r="DP141" s="63">
        <f t="shared" si="6"/>
        <v>118</v>
      </c>
      <c r="DQ141" s="63">
        <f t="shared" si="6"/>
        <v>119</v>
      </c>
      <c r="DR141" s="63">
        <f t="shared" si="6"/>
        <v>120</v>
      </c>
      <c r="DS141" s="63">
        <f t="shared" si="6"/>
        <v>121</v>
      </c>
      <c r="DT141" s="63">
        <f t="shared" si="6"/>
        <v>122</v>
      </c>
      <c r="DU141" s="63">
        <f t="shared" si="6"/>
        <v>123</v>
      </c>
      <c r="DV141" s="63">
        <f t="shared" si="6"/>
        <v>124</v>
      </c>
      <c r="DW141" s="63">
        <f t="shared" si="6"/>
        <v>125</v>
      </c>
      <c r="DX141" s="63">
        <f t="shared" si="6"/>
        <v>126</v>
      </c>
      <c r="DY141" s="63">
        <f t="shared" si="6"/>
        <v>127</v>
      </c>
      <c r="DZ141" s="63">
        <f t="shared" si="6"/>
        <v>128</v>
      </c>
      <c r="EA141" s="63">
        <f t="shared" si="6"/>
        <v>129</v>
      </c>
      <c r="EB141" s="63">
        <f t="shared" ref="EB141:GM141" si="7">EA141+1</f>
        <v>130</v>
      </c>
      <c r="EC141" s="63">
        <f t="shared" si="7"/>
        <v>131</v>
      </c>
      <c r="ED141" s="63">
        <f t="shared" si="7"/>
        <v>132</v>
      </c>
      <c r="EE141" s="63">
        <f t="shared" si="7"/>
        <v>133</v>
      </c>
      <c r="EF141" s="63">
        <f t="shared" si="7"/>
        <v>134</v>
      </c>
      <c r="EG141" s="63">
        <f t="shared" si="7"/>
        <v>135</v>
      </c>
      <c r="EH141" s="63">
        <f t="shared" si="7"/>
        <v>136</v>
      </c>
      <c r="EI141" s="63">
        <f t="shared" si="7"/>
        <v>137</v>
      </c>
      <c r="EJ141" s="63">
        <f t="shared" si="7"/>
        <v>138</v>
      </c>
      <c r="EK141" s="63">
        <f t="shared" si="7"/>
        <v>139</v>
      </c>
      <c r="EL141" s="63">
        <f t="shared" si="7"/>
        <v>140</v>
      </c>
      <c r="EM141" s="63">
        <f t="shared" si="7"/>
        <v>141</v>
      </c>
      <c r="EN141" s="63">
        <f t="shared" si="7"/>
        <v>142</v>
      </c>
      <c r="EO141" s="63">
        <f t="shared" si="7"/>
        <v>143</v>
      </c>
      <c r="EP141" s="63">
        <f t="shared" si="7"/>
        <v>144</v>
      </c>
      <c r="EQ141" s="63">
        <f t="shared" si="7"/>
        <v>145</v>
      </c>
      <c r="ER141" s="63">
        <f t="shared" si="7"/>
        <v>146</v>
      </c>
      <c r="ES141" s="63">
        <f t="shared" si="7"/>
        <v>147</v>
      </c>
      <c r="ET141" s="63">
        <f t="shared" si="7"/>
        <v>148</v>
      </c>
      <c r="EU141" s="63">
        <f t="shared" si="7"/>
        <v>149</v>
      </c>
      <c r="EV141" s="63">
        <f t="shared" si="7"/>
        <v>150</v>
      </c>
      <c r="EW141" s="63">
        <f t="shared" si="7"/>
        <v>151</v>
      </c>
      <c r="EX141" s="63">
        <f t="shared" si="7"/>
        <v>152</v>
      </c>
      <c r="EY141" s="63">
        <f t="shared" si="7"/>
        <v>153</v>
      </c>
      <c r="EZ141" s="63">
        <f t="shared" si="7"/>
        <v>154</v>
      </c>
      <c r="FA141" s="63">
        <f t="shared" si="7"/>
        <v>155</v>
      </c>
      <c r="FB141" s="63">
        <f t="shared" si="7"/>
        <v>156</v>
      </c>
      <c r="FC141" s="63">
        <f t="shared" si="7"/>
        <v>157</v>
      </c>
      <c r="FD141" s="63">
        <f t="shared" si="7"/>
        <v>158</v>
      </c>
      <c r="FE141" s="63">
        <f t="shared" si="7"/>
        <v>159</v>
      </c>
      <c r="FF141" s="63">
        <f t="shared" si="7"/>
        <v>160</v>
      </c>
      <c r="FG141" s="63">
        <f t="shared" si="7"/>
        <v>161</v>
      </c>
      <c r="FH141" s="63">
        <f t="shared" si="7"/>
        <v>162</v>
      </c>
      <c r="FI141" s="63">
        <f t="shared" si="7"/>
        <v>163</v>
      </c>
      <c r="FJ141" s="63">
        <f t="shared" si="7"/>
        <v>164</v>
      </c>
      <c r="FK141" s="63">
        <f t="shared" si="7"/>
        <v>165</v>
      </c>
      <c r="FL141" s="63">
        <f t="shared" si="7"/>
        <v>166</v>
      </c>
      <c r="FM141" s="63">
        <f t="shared" si="7"/>
        <v>167</v>
      </c>
      <c r="FN141" s="63">
        <f t="shared" si="7"/>
        <v>168</v>
      </c>
      <c r="FO141" s="63">
        <f t="shared" si="7"/>
        <v>169</v>
      </c>
      <c r="FP141" s="63">
        <f t="shared" si="7"/>
        <v>170</v>
      </c>
      <c r="FQ141" s="63">
        <f t="shared" si="7"/>
        <v>171</v>
      </c>
      <c r="FR141" s="63">
        <f t="shared" si="7"/>
        <v>172</v>
      </c>
      <c r="FS141" s="63">
        <f t="shared" si="7"/>
        <v>173</v>
      </c>
      <c r="FT141" s="63">
        <f t="shared" si="7"/>
        <v>174</v>
      </c>
      <c r="FU141" s="63">
        <f t="shared" si="7"/>
        <v>175</v>
      </c>
      <c r="FV141" s="63">
        <f t="shared" si="7"/>
        <v>176</v>
      </c>
      <c r="FW141" s="63">
        <f t="shared" si="7"/>
        <v>177</v>
      </c>
      <c r="FX141" s="63">
        <f t="shared" si="7"/>
        <v>178</v>
      </c>
      <c r="FY141" s="63">
        <f t="shared" si="7"/>
        <v>179</v>
      </c>
      <c r="FZ141" s="63">
        <f t="shared" si="7"/>
        <v>180</v>
      </c>
      <c r="GA141" s="63">
        <f t="shared" si="7"/>
        <v>181</v>
      </c>
      <c r="GB141" s="63">
        <f t="shared" si="7"/>
        <v>182</v>
      </c>
      <c r="GC141" s="63">
        <f t="shared" si="7"/>
        <v>183</v>
      </c>
      <c r="GD141" s="63">
        <f t="shared" si="7"/>
        <v>184</v>
      </c>
      <c r="GE141" s="63">
        <f t="shared" si="7"/>
        <v>185</v>
      </c>
      <c r="GF141" s="63">
        <f t="shared" si="7"/>
        <v>186</v>
      </c>
      <c r="GG141" s="63">
        <f t="shared" si="7"/>
        <v>187</v>
      </c>
      <c r="GH141" s="63">
        <f t="shared" si="7"/>
        <v>188</v>
      </c>
      <c r="GI141" s="63">
        <f t="shared" si="7"/>
        <v>189</v>
      </c>
      <c r="GJ141" s="63">
        <f t="shared" si="7"/>
        <v>190</v>
      </c>
      <c r="GK141" s="63">
        <f t="shared" si="7"/>
        <v>191</v>
      </c>
      <c r="GL141" s="63">
        <f t="shared" si="7"/>
        <v>192</v>
      </c>
      <c r="GM141" s="63">
        <f t="shared" si="7"/>
        <v>193</v>
      </c>
      <c r="GN141" s="63">
        <f t="shared" ref="GN141:IY141" si="8">GM141+1</f>
        <v>194</v>
      </c>
      <c r="GO141" s="63">
        <f t="shared" si="8"/>
        <v>195</v>
      </c>
      <c r="GP141" s="63">
        <f t="shared" si="8"/>
        <v>196</v>
      </c>
      <c r="GQ141" s="63">
        <f t="shared" si="8"/>
        <v>197</v>
      </c>
      <c r="GR141" s="63">
        <f t="shared" si="8"/>
        <v>198</v>
      </c>
      <c r="GS141" s="63">
        <f t="shared" si="8"/>
        <v>199</v>
      </c>
      <c r="GT141" s="63">
        <f t="shared" si="8"/>
        <v>200</v>
      </c>
      <c r="GU141" s="63">
        <f t="shared" si="8"/>
        <v>201</v>
      </c>
      <c r="GV141" s="63">
        <f t="shared" si="8"/>
        <v>202</v>
      </c>
      <c r="GW141" s="63">
        <f t="shared" si="8"/>
        <v>203</v>
      </c>
      <c r="GX141" s="63">
        <f t="shared" si="8"/>
        <v>204</v>
      </c>
      <c r="GY141" s="63">
        <f t="shared" si="8"/>
        <v>205</v>
      </c>
      <c r="GZ141" s="63">
        <f t="shared" si="8"/>
        <v>206</v>
      </c>
      <c r="HA141" s="63">
        <f t="shared" si="8"/>
        <v>207</v>
      </c>
      <c r="HB141" s="63">
        <f t="shared" si="8"/>
        <v>208</v>
      </c>
      <c r="HC141" s="63">
        <f t="shared" si="8"/>
        <v>209</v>
      </c>
      <c r="HD141" s="63">
        <f t="shared" si="8"/>
        <v>210</v>
      </c>
      <c r="HE141" s="63">
        <f t="shared" si="8"/>
        <v>211</v>
      </c>
      <c r="HF141" s="63">
        <f t="shared" si="8"/>
        <v>212</v>
      </c>
      <c r="HG141" s="63">
        <f t="shared" si="8"/>
        <v>213</v>
      </c>
      <c r="HH141" s="63">
        <f t="shared" si="8"/>
        <v>214</v>
      </c>
      <c r="HI141" s="63">
        <f t="shared" si="8"/>
        <v>215</v>
      </c>
      <c r="HJ141" s="63">
        <f t="shared" si="8"/>
        <v>216</v>
      </c>
      <c r="HK141" s="63">
        <f t="shared" si="8"/>
        <v>217</v>
      </c>
      <c r="HL141" s="63">
        <f t="shared" si="8"/>
        <v>218</v>
      </c>
      <c r="HM141" s="63">
        <f t="shared" si="8"/>
        <v>219</v>
      </c>
      <c r="HN141" s="63">
        <f t="shared" si="8"/>
        <v>220</v>
      </c>
      <c r="HO141" s="63">
        <f t="shared" si="8"/>
        <v>221</v>
      </c>
      <c r="HP141" s="63">
        <f t="shared" si="8"/>
        <v>222</v>
      </c>
      <c r="HQ141" s="63">
        <f t="shared" si="8"/>
        <v>223</v>
      </c>
      <c r="HR141" s="63">
        <f t="shared" si="8"/>
        <v>224</v>
      </c>
      <c r="HS141" s="63">
        <f t="shared" si="8"/>
        <v>225</v>
      </c>
      <c r="HT141" s="63">
        <f t="shared" si="8"/>
        <v>226</v>
      </c>
      <c r="HU141" s="63">
        <f t="shared" si="8"/>
        <v>227</v>
      </c>
      <c r="HV141" s="63">
        <f t="shared" si="8"/>
        <v>228</v>
      </c>
      <c r="HW141" s="63">
        <f t="shared" si="8"/>
        <v>229</v>
      </c>
      <c r="HX141" s="63">
        <f t="shared" si="8"/>
        <v>230</v>
      </c>
      <c r="HY141" s="63">
        <f t="shared" si="8"/>
        <v>231</v>
      </c>
      <c r="HZ141" s="63">
        <f t="shared" si="8"/>
        <v>232</v>
      </c>
      <c r="IA141" s="63">
        <f t="shared" si="8"/>
        <v>233</v>
      </c>
      <c r="IB141" s="63">
        <f t="shared" si="8"/>
        <v>234</v>
      </c>
      <c r="IC141" s="63">
        <f t="shared" si="8"/>
        <v>235</v>
      </c>
      <c r="ID141" s="63">
        <f t="shared" si="8"/>
        <v>236</v>
      </c>
      <c r="IE141" s="63">
        <f t="shared" si="8"/>
        <v>237</v>
      </c>
      <c r="IF141" s="63">
        <f t="shared" si="8"/>
        <v>238</v>
      </c>
      <c r="IG141" s="63">
        <f t="shared" si="8"/>
        <v>239</v>
      </c>
      <c r="IH141" s="63">
        <f t="shared" si="8"/>
        <v>240</v>
      </c>
      <c r="II141" s="63">
        <f t="shared" si="8"/>
        <v>241</v>
      </c>
      <c r="IJ141" s="63">
        <f t="shared" si="8"/>
        <v>242</v>
      </c>
      <c r="IK141" s="63">
        <f t="shared" si="8"/>
        <v>243</v>
      </c>
      <c r="IL141" s="63">
        <f t="shared" si="8"/>
        <v>244</v>
      </c>
      <c r="IM141" s="63">
        <f t="shared" si="8"/>
        <v>245</v>
      </c>
      <c r="IN141" s="63">
        <f t="shared" si="8"/>
        <v>246</v>
      </c>
      <c r="IO141" s="63">
        <f t="shared" si="8"/>
        <v>247</v>
      </c>
      <c r="IP141" s="63">
        <f t="shared" si="8"/>
        <v>248</v>
      </c>
      <c r="IQ141" s="63">
        <f t="shared" si="8"/>
        <v>249</v>
      </c>
      <c r="IR141" s="63">
        <f t="shared" si="8"/>
        <v>250</v>
      </c>
      <c r="IS141" s="63">
        <f t="shared" si="8"/>
        <v>251</v>
      </c>
      <c r="IT141" s="63">
        <f t="shared" si="8"/>
        <v>252</v>
      </c>
      <c r="IU141" s="63">
        <f t="shared" si="8"/>
        <v>253</v>
      </c>
      <c r="IV141" s="63">
        <f t="shared" si="8"/>
        <v>254</v>
      </c>
      <c r="IW141" s="63">
        <f t="shared" si="8"/>
        <v>255</v>
      </c>
      <c r="IX141" s="63">
        <f t="shared" si="8"/>
        <v>256</v>
      </c>
      <c r="IY141" s="63">
        <f t="shared" si="8"/>
        <v>257</v>
      </c>
      <c r="IZ141" s="63">
        <f t="shared" ref="IZ141:LK141" si="9">IY141+1</f>
        <v>258</v>
      </c>
      <c r="JA141" s="63">
        <f t="shared" si="9"/>
        <v>259</v>
      </c>
      <c r="JB141" s="63">
        <f t="shared" si="9"/>
        <v>260</v>
      </c>
      <c r="JC141" s="63">
        <f t="shared" si="9"/>
        <v>261</v>
      </c>
      <c r="JD141" s="63">
        <f t="shared" si="9"/>
        <v>262</v>
      </c>
      <c r="JE141" s="63">
        <f t="shared" si="9"/>
        <v>263</v>
      </c>
      <c r="JF141" s="63">
        <f t="shared" si="9"/>
        <v>264</v>
      </c>
      <c r="JG141" s="63">
        <f t="shared" si="9"/>
        <v>265</v>
      </c>
      <c r="JH141" s="63">
        <f t="shared" si="9"/>
        <v>266</v>
      </c>
      <c r="JI141" s="63">
        <f t="shared" si="9"/>
        <v>267</v>
      </c>
      <c r="JJ141" s="63">
        <f t="shared" si="9"/>
        <v>268</v>
      </c>
      <c r="JK141" s="63">
        <f t="shared" si="9"/>
        <v>269</v>
      </c>
      <c r="JL141" s="63">
        <f t="shared" si="9"/>
        <v>270</v>
      </c>
      <c r="JM141" s="63">
        <f t="shared" si="9"/>
        <v>271</v>
      </c>
      <c r="JN141" s="63">
        <f t="shared" si="9"/>
        <v>272</v>
      </c>
      <c r="JO141" s="63">
        <f t="shared" si="9"/>
        <v>273</v>
      </c>
      <c r="JP141" s="63">
        <f t="shared" si="9"/>
        <v>274</v>
      </c>
      <c r="JQ141" s="63">
        <f t="shared" si="9"/>
        <v>275</v>
      </c>
      <c r="JR141" s="63">
        <f t="shared" si="9"/>
        <v>276</v>
      </c>
      <c r="JS141" s="63">
        <f t="shared" si="9"/>
        <v>277</v>
      </c>
      <c r="JT141" s="63">
        <f t="shared" si="9"/>
        <v>278</v>
      </c>
      <c r="JU141" s="63">
        <f t="shared" si="9"/>
        <v>279</v>
      </c>
      <c r="JV141" s="63">
        <f t="shared" si="9"/>
        <v>280</v>
      </c>
      <c r="JW141" s="63">
        <f t="shared" si="9"/>
        <v>281</v>
      </c>
      <c r="JX141" s="63">
        <f t="shared" si="9"/>
        <v>282</v>
      </c>
      <c r="JY141" s="63">
        <f t="shared" si="9"/>
        <v>283</v>
      </c>
      <c r="JZ141" s="63">
        <f t="shared" si="9"/>
        <v>284</v>
      </c>
      <c r="KA141" s="63">
        <f t="shared" si="9"/>
        <v>285</v>
      </c>
      <c r="KB141" s="63">
        <f t="shared" si="9"/>
        <v>286</v>
      </c>
      <c r="KC141" s="63">
        <f t="shared" si="9"/>
        <v>287</v>
      </c>
      <c r="KD141" s="63">
        <f t="shared" si="9"/>
        <v>288</v>
      </c>
      <c r="KE141" s="63">
        <f t="shared" si="9"/>
        <v>289</v>
      </c>
      <c r="KF141" s="63">
        <f t="shared" si="9"/>
        <v>290</v>
      </c>
      <c r="KG141" s="63">
        <f t="shared" si="9"/>
        <v>291</v>
      </c>
      <c r="KH141" s="63">
        <f t="shared" si="9"/>
        <v>292</v>
      </c>
      <c r="KI141" s="63">
        <f t="shared" si="9"/>
        <v>293</v>
      </c>
      <c r="KJ141" s="63">
        <f t="shared" si="9"/>
        <v>294</v>
      </c>
      <c r="KK141" s="63">
        <f t="shared" si="9"/>
        <v>295</v>
      </c>
      <c r="KL141" s="63">
        <f t="shared" si="9"/>
        <v>296</v>
      </c>
      <c r="KM141" s="63">
        <f t="shared" si="9"/>
        <v>297</v>
      </c>
      <c r="KN141" s="63">
        <f t="shared" si="9"/>
        <v>298</v>
      </c>
      <c r="KO141" s="63">
        <f t="shared" si="9"/>
        <v>299</v>
      </c>
      <c r="KP141" s="63">
        <f t="shared" si="9"/>
        <v>300</v>
      </c>
      <c r="KQ141" s="63">
        <f t="shared" si="9"/>
        <v>301</v>
      </c>
      <c r="KR141" s="63">
        <f t="shared" si="9"/>
        <v>302</v>
      </c>
      <c r="KS141" s="63">
        <f t="shared" si="9"/>
        <v>303</v>
      </c>
      <c r="KT141" s="63">
        <f t="shared" si="9"/>
        <v>304</v>
      </c>
      <c r="KU141" s="63">
        <f t="shared" si="9"/>
        <v>305</v>
      </c>
      <c r="KV141" s="63">
        <f t="shared" si="9"/>
        <v>306</v>
      </c>
      <c r="KW141" s="63">
        <f t="shared" si="9"/>
        <v>307</v>
      </c>
      <c r="KX141" s="63">
        <f t="shared" si="9"/>
        <v>308</v>
      </c>
      <c r="KY141" s="63">
        <f t="shared" si="9"/>
        <v>309</v>
      </c>
      <c r="KZ141" s="63">
        <f t="shared" si="9"/>
        <v>310</v>
      </c>
      <c r="LA141" s="63">
        <f t="shared" si="9"/>
        <v>311</v>
      </c>
      <c r="LB141" s="63">
        <f t="shared" si="9"/>
        <v>312</v>
      </c>
      <c r="LC141" s="63">
        <f t="shared" si="9"/>
        <v>313</v>
      </c>
      <c r="LD141" s="63">
        <f t="shared" si="9"/>
        <v>314</v>
      </c>
      <c r="LE141" s="63">
        <f t="shared" si="9"/>
        <v>315</v>
      </c>
      <c r="LF141" s="63">
        <f t="shared" si="9"/>
        <v>316</v>
      </c>
      <c r="LG141" s="63">
        <f t="shared" si="9"/>
        <v>317</v>
      </c>
      <c r="LH141" s="63">
        <f t="shared" si="9"/>
        <v>318</v>
      </c>
      <c r="LI141" s="63">
        <f t="shared" si="9"/>
        <v>319</v>
      </c>
      <c r="LJ141" s="63">
        <f t="shared" si="9"/>
        <v>320</v>
      </c>
      <c r="LK141" s="63">
        <f t="shared" si="9"/>
        <v>321</v>
      </c>
      <c r="LL141" s="63">
        <f t="shared" ref="LL141:MU141" si="10">LK141+1</f>
        <v>322</v>
      </c>
      <c r="LM141" s="63">
        <f t="shared" si="10"/>
        <v>323</v>
      </c>
      <c r="LN141" s="63">
        <f t="shared" si="10"/>
        <v>324</v>
      </c>
      <c r="LO141" s="63">
        <f t="shared" si="10"/>
        <v>325</v>
      </c>
      <c r="LP141" s="63">
        <f t="shared" si="10"/>
        <v>326</v>
      </c>
      <c r="LQ141" s="63">
        <f t="shared" si="10"/>
        <v>327</v>
      </c>
      <c r="LR141" s="63">
        <f t="shared" si="10"/>
        <v>328</v>
      </c>
      <c r="LS141" s="63">
        <f t="shared" si="10"/>
        <v>329</v>
      </c>
      <c r="LT141" s="63">
        <f t="shared" si="10"/>
        <v>330</v>
      </c>
      <c r="LU141" s="63">
        <f t="shared" si="10"/>
        <v>331</v>
      </c>
      <c r="LV141" s="63">
        <f t="shared" si="10"/>
        <v>332</v>
      </c>
      <c r="LW141" s="63">
        <f t="shared" si="10"/>
        <v>333</v>
      </c>
      <c r="LX141" s="63">
        <f t="shared" si="10"/>
        <v>334</v>
      </c>
      <c r="LY141" s="63">
        <f t="shared" si="10"/>
        <v>335</v>
      </c>
      <c r="LZ141" s="63">
        <f t="shared" si="10"/>
        <v>336</v>
      </c>
      <c r="MA141" s="63">
        <f t="shared" si="10"/>
        <v>337</v>
      </c>
      <c r="MB141" s="63">
        <f t="shared" si="10"/>
        <v>338</v>
      </c>
      <c r="MC141" s="63">
        <f t="shared" si="10"/>
        <v>339</v>
      </c>
      <c r="MD141" s="63">
        <f t="shared" si="10"/>
        <v>340</v>
      </c>
      <c r="ME141" s="63">
        <f t="shared" si="10"/>
        <v>341</v>
      </c>
      <c r="MF141" s="63">
        <f t="shared" si="10"/>
        <v>342</v>
      </c>
      <c r="MG141" s="63">
        <f t="shared" si="10"/>
        <v>343</v>
      </c>
      <c r="MH141" s="63">
        <f t="shared" si="10"/>
        <v>344</v>
      </c>
      <c r="MI141" s="63">
        <f t="shared" si="10"/>
        <v>345</v>
      </c>
      <c r="MJ141" s="63">
        <f t="shared" si="10"/>
        <v>346</v>
      </c>
      <c r="MK141" s="63">
        <f t="shared" si="10"/>
        <v>347</v>
      </c>
      <c r="ML141" s="63">
        <f t="shared" si="10"/>
        <v>348</v>
      </c>
      <c r="MM141" s="63">
        <f t="shared" si="10"/>
        <v>349</v>
      </c>
      <c r="MN141" s="63">
        <f t="shared" si="10"/>
        <v>350</v>
      </c>
      <c r="MO141" s="63">
        <f t="shared" si="10"/>
        <v>351</v>
      </c>
      <c r="MP141" s="63">
        <f t="shared" si="10"/>
        <v>352</v>
      </c>
      <c r="MQ141" s="63">
        <f t="shared" si="10"/>
        <v>353</v>
      </c>
      <c r="MR141" s="63">
        <f t="shared" si="10"/>
        <v>354</v>
      </c>
      <c r="MS141" s="63">
        <f t="shared" si="10"/>
        <v>355</v>
      </c>
      <c r="MT141" s="63">
        <f t="shared" si="10"/>
        <v>356</v>
      </c>
      <c r="MU141" s="63">
        <f t="shared" si="10"/>
        <v>357</v>
      </c>
    </row>
    <row r="142" spans="1:367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7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7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</mergeCells>
  <conditionalFormatting sqref="C16:MU137">
    <cfRule type="cellIs" dxfId="5" priority="3" operator="notEqual">
      <formula>0</formula>
    </cfRule>
  </conditionalFormatting>
  <conditionalFormatting sqref="MY16:MY137">
    <cfRule type="cellIs" dxfId="4" priority="1" operator="between">
      <formula>-100</formula>
      <formula>100</formula>
    </cfRule>
    <cfRule type="cellIs" dxfId="3" priority="2" operator="notEqual">
      <formula>0</formula>
    </cfRule>
  </conditionalFormatting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4684D-D853-46E5-945A-10C8E9ABC24C}">
  <sheetPr>
    <pageSetUpPr fitToPage="1"/>
  </sheetPr>
  <dimension ref="A1:NA161"/>
  <sheetViews>
    <sheetView tabSelected="1" zoomScale="85" zoomScaleNormal="85" workbookViewId="0">
      <pane xSplit="2" ySplit="15" topLeftCell="P116" activePane="bottomRight" state="frozen"/>
      <selection pane="topRight" activeCell="C1" sqref="C1"/>
      <selection pane="bottomLeft" activeCell="A16" sqref="A16"/>
      <selection pane="bottomRight" activeCell="AC145" sqref="AC145"/>
    </sheetView>
  </sheetViews>
  <sheetFormatPr baseColWidth="10" defaultColWidth="11.46484375" defaultRowHeight="14.25" x14ac:dyDescent="0.45"/>
  <cols>
    <col min="1" max="2" width="45.46484375" style="63" customWidth="1"/>
    <col min="3" max="11" width="11.46484375" style="63" hidden="1" customWidth="1"/>
    <col min="12" max="12" width="11.46484375" style="63" customWidth="1"/>
    <col min="13" max="15" width="11.46484375" style="63" hidden="1" customWidth="1"/>
    <col min="16" max="16" width="11.46484375" style="63" customWidth="1"/>
    <col min="17" max="19" width="11.46484375" style="63" hidden="1" customWidth="1"/>
    <col min="20" max="20" width="12" style="63" customWidth="1"/>
    <col min="21" max="21" width="11.46484375" style="63" customWidth="1"/>
    <col min="22" max="24" width="11.46484375" style="63" hidden="1" customWidth="1"/>
    <col min="25" max="25" width="11.46484375" style="63" customWidth="1"/>
    <col min="26" max="27" width="11.46484375" style="63" hidden="1" customWidth="1"/>
    <col min="28" max="30" width="11.46484375" style="63" customWidth="1"/>
    <col min="31" max="47" width="11.46484375" style="63" hidden="1" customWidth="1"/>
    <col min="48" max="49" width="11.46484375" style="63" customWidth="1"/>
    <col min="50" max="50" width="11.46484375" style="63" hidden="1" customWidth="1"/>
    <col min="51" max="56" width="11.46484375" style="63" customWidth="1"/>
    <col min="57" max="161" width="11.46484375" style="63" hidden="1" customWidth="1"/>
    <col min="162" max="179" width="11.53125" style="63" hidden="1" customWidth="1"/>
    <col min="180" max="195" width="11.46484375" style="63" hidden="1" customWidth="1"/>
    <col min="196" max="196" width="0" style="63" hidden="1" customWidth="1"/>
    <col min="197" max="204" width="11.46484375" style="63" hidden="1" customWidth="1"/>
    <col min="205" max="205" width="11.46484375" style="63" customWidth="1"/>
    <col min="206" max="221" width="11.46484375" style="63" hidden="1" customWidth="1"/>
    <col min="222" max="222" width="0" style="63" hidden="1" customWidth="1"/>
    <col min="223" max="240" width="11.46484375" style="63" hidden="1" customWidth="1"/>
    <col min="241" max="245" width="11.53125" style="63" hidden="1" customWidth="1"/>
    <col min="246" max="247" width="11.53125" style="63" customWidth="1"/>
    <col min="248" max="252" width="11.53125" style="63" hidden="1" customWidth="1"/>
    <col min="253" max="253" width="11.53125" style="63" customWidth="1"/>
    <col min="254" max="267" width="11.53125" style="63" hidden="1" customWidth="1"/>
    <col min="268" max="268" width="15.73046875" style="63" hidden="1" customWidth="1"/>
    <col min="269" max="269" width="11.53125" style="63" hidden="1" customWidth="1"/>
    <col min="270" max="276" width="11.46484375" style="63" hidden="1" customWidth="1"/>
    <col min="277" max="277" width="11.46484375" style="63" customWidth="1"/>
    <col min="278" max="284" width="11.46484375" style="63" hidden="1" customWidth="1"/>
    <col min="285" max="285" width="11.46484375" style="63" customWidth="1"/>
    <col min="286" max="288" width="11.46484375" style="63" hidden="1" customWidth="1"/>
    <col min="289" max="289" width="0" style="63" hidden="1" customWidth="1"/>
    <col min="290" max="291" width="11.46484375" style="63" hidden="1" customWidth="1"/>
    <col min="292" max="292" width="11.46484375" style="63" customWidth="1"/>
    <col min="293" max="305" width="11.46484375" style="63" hidden="1" customWidth="1"/>
    <col min="306" max="306" width="11.46484375" style="63" customWidth="1"/>
    <col min="307" max="358" width="11.46484375" style="63" hidden="1" customWidth="1"/>
    <col min="359" max="359" width="11.46484375" style="63" customWidth="1"/>
    <col min="360" max="360" width="11.46484375" style="66" customWidth="1"/>
    <col min="361" max="363" width="11.46484375" style="63"/>
    <col min="364" max="364" width="11.9296875" style="63" bestFit="1" customWidth="1"/>
    <col min="365" max="365" width="11.46484375" style="63"/>
    <col min="366" max="366" width="16.53125" style="63" bestFit="1" customWidth="1"/>
    <col min="367" max="367" width="11.46484375" style="63"/>
    <col min="368" max="368" width="11.9296875" style="63" bestFit="1" customWidth="1"/>
    <col min="369" max="16384" width="11.46484375" style="63"/>
  </cols>
  <sheetData>
    <row r="1" spans="1:365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31"/>
      <c r="KE1" s="131"/>
      <c r="KF1" s="131"/>
      <c r="KG1" s="131"/>
      <c r="KH1" s="131"/>
      <c r="KI1" s="131"/>
      <c r="KJ1" s="131"/>
      <c r="KK1" s="131"/>
      <c r="KL1" s="131"/>
      <c r="KM1" s="131"/>
      <c r="KN1" s="131"/>
      <c r="KO1" s="131"/>
      <c r="KP1" s="131"/>
      <c r="KQ1" s="131"/>
      <c r="KR1" s="131"/>
      <c r="KS1" s="131"/>
      <c r="KT1" s="131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30"/>
      <c r="ML1" s="130"/>
      <c r="MM1" s="130"/>
      <c r="MN1" s="130"/>
      <c r="MO1" s="130"/>
      <c r="MP1" s="130"/>
      <c r="MQ1" s="132" t="s">
        <v>103</v>
      </c>
      <c r="MR1" s="87" t="s">
        <v>104</v>
      </c>
    </row>
    <row r="2" spans="1:365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5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/>
      <c r="FT3" s="187"/>
      <c r="FU3" s="187"/>
      <c r="FV3" s="133"/>
      <c r="FW3" s="133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5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733</v>
      </c>
      <c r="FT4" s="179" t="s">
        <v>480</v>
      </c>
      <c r="FU4" s="179" t="s">
        <v>480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8" t="s">
        <v>732</v>
      </c>
      <c r="JV4" s="169" t="s">
        <v>282</v>
      </c>
      <c r="JW4" s="168" t="s">
        <v>731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5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5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5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5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5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5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5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5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5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5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5" ht="15" customHeight="1" x14ac:dyDescent="0.45">
      <c r="A15" s="64" t="s">
        <v>36</v>
      </c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5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0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Y16" s="63">
        <v>0</v>
      </c>
      <c r="NA16" s="63">
        <f t="shared" ref="NA16:NA81" si="0">MY16/$MY$80*-1</f>
        <v>0</v>
      </c>
    </row>
    <row r="17" spans="1:365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Y17" s="63">
        <v>0</v>
      </c>
      <c r="NA17" s="63">
        <f t="shared" si="0"/>
        <v>0</v>
      </c>
    </row>
    <row r="18" spans="1:365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Y18" s="63">
        <v>0</v>
      </c>
      <c r="NA18" s="63">
        <f t="shared" si="0"/>
        <v>0</v>
      </c>
    </row>
    <row r="19" spans="1:365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Y19" s="63">
        <v>0</v>
      </c>
      <c r="NA19" s="63">
        <f t="shared" si="0"/>
        <v>0</v>
      </c>
    </row>
    <row r="20" spans="1:365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Y20" s="63">
        <v>0</v>
      </c>
      <c r="NA20" s="63">
        <f t="shared" si="0"/>
        <v>0</v>
      </c>
    </row>
    <row r="21" spans="1:365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155">
        <v>13000000000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2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Y21" s="63">
        <v>0</v>
      </c>
      <c r="NA21" s="63">
        <f t="shared" si="0"/>
        <v>0</v>
      </c>
    </row>
    <row r="22" spans="1:365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2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Y22" s="63">
        <v>0</v>
      </c>
      <c r="NA22" s="63">
        <f t="shared" si="0"/>
        <v>0</v>
      </c>
    </row>
    <row r="23" spans="1:365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Y23" s="63">
        <v>0</v>
      </c>
      <c r="NA23" s="63">
        <f t="shared" si="0"/>
        <v>0</v>
      </c>
    </row>
    <row r="24" spans="1:365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Y24" s="63">
        <v>0</v>
      </c>
      <c r="NA24" s="63">
        <f t="shared" si="0"/>
        <v>0</v>
      </c>
    </row>
    <row r="25" spans="1:365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Y25" s="63">
        <v>0</v>
      </c>
      <c r="NA25" s="63">
        <f t="shared" si="0"/>
        <v>0</v>
      </c>
    </row>
    <row r="26" spans="1:365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Y26" s="63">
        <v>0</v>
      </c>
      <c r="NA26" s="63">
        <f t="shared" si="0"/>
        <v>0</v>
      </c>
    </row>
    <row r="27" spans="1:365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158">
        <v>-521516075.60061997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2">
        <v>0</v>
      </c>
      <c r="MR27" s="63">
        <v>0</v>
      </c>
      <c r="MS27" s="63">
        <v>0</v>
      </c>
      <c r="MT27" s="63">
        <v>0</v>
      </c>
      <c r="MU27" s="63">
        <v>61616883333.333397</v>
      </c>
      <c r="MW27" s="63">
        <v>12</v>
      </c>
      <c r="MY27" s="63">
        <v>0</v>
      </c>
      <c r="NA27" s="63">
        <f t="shared" si="0"/>
        <v>0</v>
      </c>
    </row>
    <row r="28" spans="1:365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2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Y28" s="63">
        <v>0</v>
      </c>
      <c r="NA28" s="63">
        <f t="shared" si="0"/>
        <v>0</v>
      </c>
    </row>
    <row r="29" spans="1:365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155">
        <v>57147824445.571404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155">
        <v>-22311296830.978901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2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Y29" s="63">
        <v>0</v>
      </c>
      <c r="NA29" s="63">
        <f t="shared" si="0"/>
        <v>0</v>
      </c>
    </row>
    <row r="30" spans="1:365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158">
        <v>9202453987.7300606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155">
        <v>-2171613558.81917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2">
        <v>0</v>
      </c>
      <c r="MR30" s="63">
        <v>0</v>
      </c>
      <c r="MS30" s="63">
        <v>0</v>
      </c>
      <c r="MT30" s="63">
        <v>0</v>
      </c>
      <c r="MU30" s="63">
        <v>0</v>
      </c>
      <c r="MV30" s="160"/>
      <c r="MW30" s="63">
        <v>15</v>
      </c>
      <c r="MY30" s="63">
        <v>0</v>
      </c>
      <c r="NA30" s="63">
        <f t="shared" si="0"/>
        <v>0</v>
      </c>
    </row>
    <row r="31" spans="1:365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155">
        <v>-1947635478.76159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155">
        <v>1947635478.76159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Y31" s="63">
        <v>0</v>
      </c>
      <c r="NA31" s="63">
        <f t="shared" si="0"/>
        <v>0</v>
      </c>
    </row>
    <row r="32" spans="1:365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2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Y32" s="63">
        <v>0</v>
      </c>
      <c r="NA32" s="63">
        <f t="shared" si="0"/>
        <v>0</v>
      </c>
    </row>
    <row r="33" spans="1:365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155">
        <v>35585889570.5522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155">
        <v>-35585889570.5522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0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2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Y33" s="63">
        <v>0</v>
      </c>
      <c r="NA33" s="63">
        <f t="shared" si="0"/>
        <v>0</v>
      </c>
    </row>
    <row r="34" spans="1:365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82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Y34" s="63">
        <v>0</v>
      </c>
      <c r="NA34" s="63">
        <f t="shared" si="0"/>
        <v>0</v>
      </c>
    </row>
    <row r="35" spans="1:365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75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Y35" s="63">
        <v>0</v>
      </c>
      <c r="NA35" s="63">
        <f t="shared" si="0"/>
        <v>0</v>
      </c>
    </row>
    <row r="36" spans="1:365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155">
        <v>3477237469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2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Y36" s="63">
        <v>0</v>
      </c>
      <c r="NA36" s="63">
        <f t="shared" si="0"/>
        <v>0</v>
      </c>
    </row>
    <row r="37" spans="1:365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63">
        <v>0</v>
      </c>
      <c r="L37" s="156">
        <v>-62075892.857142903</v>
      </c>
      <c r="M37" s="75">
        <v>0</v>
      </c>
      <c r="N37" s="63">
        <v>0</v>
      </c>
      <c r="O37" s="63">
        <v>0</v>
      </c>
      <c r="P37" s="155">
        <v>-697527750</v>
      </c>
      <c r="Q37" s="63">
        <v>0</v>
      </c>
      <c r="R37" s="63">
        <v>0</v>
      </c>
      <c r="S37" s="12">
        <v>0</v>
      </c>
      <c r="T37" s="155">
        <v>-192936634259.86401</v>
      </c>
      <c r="U37" s="155">
        <v>-13474028873.1387</v>
      </c>
      <c r="V37" s="12">
        <v>0</v>
      </c>
      <c r="W37" s="63">
        <v>0</v>
      </c>
      <c r="X37" s="63">
        <v>0</v>
      </c>
      <c r="Y37" s="155">
        <v>-674069338699.77905</v>
      </c>
      <c r="Z37" s="63">
        <v>0</v>
      </c>
      <c r="AA37" s="63">
        <v>0</v>
      </c>
      <c r="AB37" s="63">
        <v>0</v>
      </c>
      <c r="AC37" s="155">
        <v>-2251620000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155">
        <v>-305034101855.30798</v>
      </c>
      <c r="AX37" s="63">
        <v>0</v>
      </c>
      <c r="AY37" s="155">
        <v>-556568750297.28894</v>
      </c>
      <c r="AZ37" s="155">
        <v>-60771534148.232498</v>
      </c>
      <c r="BA37" s="155">
        <v>-202252700531.98099</v>
      </c>
      <c r="BB37" s="155">
        <v>-21622085700.700401</v>
      </c>
      <c r="BC37" s="155">
        <v>-148534486541.108</v>
      </c>
      <c r="BD37" s="155">
        <v>-368151479746.448</v>
      </c>
      <c r="BE37" s="12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0</v>
      </c>
      <c r="FR37" s="63">
        <v>0</v>
      </c>
      <c r="FS37" s="63">
        <v>0</v>
      </c>
      <c r="FT37" s="63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155">
        <v>2472486104296.7002</v>
      </c>
      <c r="KU37" s="155">
        <v>0</v>
      </c>
      <c r="KV37" s="155">
        <v>0</v>
      </c>
      <c r="KW37" s="155">
        <v>0</v>
      </c>
      <c r="KX37" s="155">
        <v>0</v>
      </c>
      <c r="KY37" s="155">
        <v>0</v>
      </c>
      <c r="KZ37" s="155">
        <v>0</v>
      </c>
      <c r="LA37" s="155">
        <v>0</v>
      </c>
      <c r="LB37" s="155">
        <v>0</v>
      </c>
      <c r="LC37" s="155">
        <v>0</v>
      </c>
      <c r="LD37" s="155">
        <v>0</v>
      </c>
      <c r="LE37" s="155">
        <v>0</v>
      </c>
      <c r="LF37" s="155">
        <v>0</v>
      </c>
      <c r="LG37" s="155">
        <v>0</v>
      </c>
      <c r="LH37" s="155">
        <v>0</v>
      </c>
      <c r="LI37" s="155">
        <v>0</v>
      </c>
      <c r="LJ37" s="155">
        <v>0</v>
      </c>
      <c r="LK37" s="155">
        <v>0</v>
      </c>
      <c r="LL37" s="155">
        <v>0</v>
      </c>
      <c r="LM37" s="155">
        <v>0</v>
      </c>
      <c r="LN37" s="155">
        <v>0</v>
      </c>
      <c r="LO37" s="155">
        <v>0</v>
      </c>
      <c r="LP37" s="155">
        <v>0</v>
      </c>
      <c r="LQ37" s="155">
        <v>0</v>
      </c>
      <c r="LR37" s="155">
        <v>0</v>
      </c>
      <c r="LS37" s="155">
        <v>0</v>
      </c>
      <c r="LT37" s="155">
        <v>0</v>
      </c>
      <c r="LU37" s="155">
        <v>0</v>
      </c>
      <c r="LV37" s="155">
        <v>0</v>
      </c>
      <c r="LW37" s="155">
        <v>0</v>
      </c>
      <c r="LX37" s="155">
        <v>0</v>
      </c>
      <c r="LY37" s="155">
        <v>0</v>
      </c>
      <c r="LZ37" s="155">
        <v>0</v>
      </c>
      <c r="MA37" s="155">
        <v>0</v>
      </c>
      <c r="MB37" s="155">
        <v>0</v>
      </c>
      <c r="MC37" s="155">
        <v>0</v>
      </c>
      <c r="MD37" s="155">
        <v>0</v>
      </c>
      <c r="ME37" s="155">
        <v>0</v>
      </c>
      <c r="MF37" s="155">
        <v>0</v>
      </c>
      <c r="MG37" s="155">
        <v>0</v>
      </c>
      <c r="MH37" s="155">
        <v>0</v>
      </c>
      <c r="MI37" s="155">
        <v>0</v>
      </c>
      <c r="MJ37" s="155">
        <v>0</v>
      </c>
      <c r="MK37" s="155">
        <v>0</v>
      </c>
      <c r="ML37" s="155">
        <v>0</v>
      </c>
      <c r="MM37" s="155">
        <v>0</v>
      </c>
      <c r="MN37" s="155">
        <v>0</v>
      </c>
      <c r="MO37" s="155">
        <v>0</v>
      </c>
      <c r="MP37" s="155">
        <v>0</v>
      </c>
      <c r="MQ37" s="159">
        <v>0</v>
      </c>
      <c r="MR37" s="155">
        <v>0</v>
      </c>
      <c r="MS37" s="155">
        <v>0</v>
      </c>
      <c r="MT37" s="155">
        <v>0</v>
      </c>
      <c r="MU37" s="155">
        <v>73940260000.000107</v>
      </c>
      <c r="MW37" s="63">
        <v>22</v>
      </c>
      <c r="MY37" s="63">
        <v>24874255035.913559</v>
      </c>
      <c r="NA37" s="63">
        <f t="shared" si="0"/>
        <v>0.62655554246633649</v>
      </c>
    </row>
    <row r="38" spans="1:365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155">
        <v>36744473607.133202</v>
      </c>
      <c r="BA38" s="63">
        <v>0</v>
      </c>
      <c r="BB38" s="155">
        <v>13073426045.534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34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155">
        <v>-1801129629.17416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-19067282461.226898</v>
      </c>
      <c r="KX38" s="63">
        <v>-26809744.029891599</v>
      </c>
      <c r="KY38" s="63">
        <v>0</v>
      </c>
      <c r="KZ38" s="63">
        <v>-17914497026.399799</v>
      </c>
      <c r="LA38" s="63">
        <v>-745231903.71565104</v>
      </c>
      <c r="LB38" s="63">
        <v>-68561010.6711092</v>
      </c>
      <c r="LC38" s="63">
        <v>0</v>
      </c>
      <c r="LD38" s="63">
        <v>0</v>
      </c>
      <c r="LE38" s="63">
        <v>0</v>
      </c>
      <c r="LF38" s="63">
        <v>0</v>
      </c>
      <c r="LG38" s="63">
        <v>-3237666543.21907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2">
        <v>0</v>
      </c>
      <c r="MR38" s="63">
        <v>0</v>
      </c>
      <c r="MS38" s="63">
        <v>0</v>
      </c>
      <c r="MT38" s="63">
        <v>0</v>
      </c>
      <c r="MU38" s="63">
        <v>0</v>
      </c>
      <c r="MW38" s="63">
        <v>23</v>
      </c>
      <c r="MY38" s="63">
        <v>21167457664.923828</v>
      </c>
      <c r="NA38" s="63">
        <f t="shared" si="0"/>
        <v>0.53318533161017201</v>
      </c>
    </row>
    <row r="39" spans="1:365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Y39" s="63">
        <v>0</v>
      </c>
      <c r="NA39" s="63">
        <f t="shared" si="0"/>
        <v>0</v>
      </c>
    </row>
    <row r="40" spans="1:365" hidden="1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63">
        <v>0</v>
      </c>
      <c r="FT40" s="63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2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Y40" s="63">
        <v>0</v>
      </c>
      <c r="NA40" s="63">
        <f t="shared" si="0"/>
        <v>0</v>
      </c>
    </row>
    <row r="41" spans="1:365" hidden="1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-21217648657.457401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0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82">
        <v>0</v>
      </c>
      <c r="GV41" s="63">
        <v>0</v>
      </c>
      <c r="GW41" s="63">
        <v>-2614615250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-2054966226.99386</v>
      </c>
      <c r="IM41" s="63">
        <v>-4138103001.6338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-204069301.669844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-214345937.25090301</v>
      </c>
      <c r="JR41" s="63">
        <v>0</v>
      </c>
      <c r="JS41" s="63">
        <v>0</v>
      </c>
      <c r="JT41" s="63">
        <v>0</v>
      </c>
      <c r="JU41" s="119">
        <v>0</v>
      </c>
      <c r="JV41" s="63">
        <v>0</v>
      </c>
      <c r="JW41" s="119">
        <v>0</v>
      </c>
      <c r="JX41" s="63">
        <v>0</v>
      </c>
      <c r="JY41" s="63">
        <v>-4716195920.9758196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-963850675.86552298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7061931291.1977501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2">
        <v>0</v>
      </c>
      <c r="MR41" s="63">
        <v>0</v>
      </c>
      <c r="MS41" s="63">
        <v>0</v>
      </c>
      <c r="MT41" s="63">
        <v>0</v>
      </c>
      <c r="MU41" s="63">
        <v>-8638858954.4378395</v>
      </c>
      <c r="MW41" s="63">
        <v>26</v>
      </c>
      <c r="MY41" s="63">
        <v>0</v>
      </c>
      <c r="NA41" s="63">
        <f t="shared" si="0"/>
        <v>0</v>
      </c>
    </row>
    <row r="42" spans="1:365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2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Y42" s="63">
        <v>0</v>
      </c>
      <c r="NA42" s="63">
        <f t="shared" si="0"/>
        <v>0</v>
      </c>
    </row>
    <row r="43" spans="1:365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2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Y43" s="63">
        <v>0</v>
      </c>
      <c r="NA43" s="63">
        <f t="shared" si="0"/>
        <v>0</v>
      </c>
    </row>
    <row r="44" spans="1:365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2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Y44" s="63">
        <v>0</v>
      </c>
      <c r="NA44" s="63">
        <f t="shared" si="0"/>
        <v>0</v>
      </c>
    </row>
    <row r="45" spans="1:365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63">
        <v>0</v>
      </c>
      <c r="L45" s="155">
        <v>90000000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82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2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Y45" s="63">
        <v>0</v>
      </c>
      <c r="NA45" s="63">
        <f t="shared" si="0"/>
        <v>0</v>
      </c>
    </row>
    <row r="46" spans="1:365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2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Y46" s="63">
        <v>0</v>
      </c>
      <c r="NA46" s="63">
        <f t="shared" si="0"/>
        <v>0</v>
      </c>
    </row>
    <row r="47" spans="1:365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Y47" s="63">
        <v>0</v>
      </c>
      <c r="NA47" s="63">
        <f t="shared" si="0"/>
        <v>0</v>
      </c>
    </row>
    <row r="48" spans="1:365" hidden="1" x14ac:dyDescent="0.45">
      <c r="A48" s="63" t="s">
        <v>11</v>
      </c>
      <c r="B48" s="102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16">
        <v>0</v>
      </c>
      <c r="L48" s="2">
        <v>-3631098.2142857099</v>
      </c>
      <c r="M48" s="2">
        <v>0</v>
      </c>
      <c r="N48" s="63">
        <v>0</v>
      </c>
      <c r="O48" s="63">
        <v>0</v>
      </c>
      <c r="P48" s="63">
        <v>-1351150200</v>
      </c>
      <c r="Q48" s="63">
        <v>0</v>
      </c>
      <c r="R48" s="63">
        <v>0</v>
      </c>
      <c r="S48" s="12">
        <v>0</v>
      </c>
      <c r="T48" s="63">
        <v>-233133722704.827</v>
      </c>
      <c r="U48" s="63">
        <v>-397114700281.61401</v>
      </c>
      <c r="V48" s="12">
        <v>0</v>
      </c>
      <c r="W48" s="63">
        <v>0</v>
      </c>
      <c r="X48" s="63">
        <v>0</v>
      </c>
      <c r="Y48" s="63">
        <v>-1181580846616.1799</v>
      </c>
      <c r="Z48" s="63">
        <v>0</v>
      </c>
      <c r="AA48" s="63">
        <v>0</v>
      </c>
      <c r="AB48" s="63">
        <v>-270000000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-31237582333.198898</v>
      </c>
      <c r="AW48" s="63">
        <v>-68577389334.6856</v>
      </c>
      <c r="AX48" s="63">
        <v>0</v>
      </c>
      <c r="AY48" s="63">
        <v>-202222580250.37201</v>
      </c>
      <c r="AZ48" s="63">
        <v>-69347396747.270294</v>
      </c>
      <c r="BA48" s="63">
        <v>-73485918398.953094</v>
      </c>
      <c r="BB48" s="63">
        <v>-58332625298.400002</v>
      </c>
      <c r="BC48" s="63">
        <v>-39389808830.618401</v>
      </c>
      <c r="BD48" s="63">
        <v>-112492565635.2</v>
      </c>
      <c r="BE48" s="12">
        <v>0</v>
      </c>
      <c r="BF48" s="67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34">
        <v>0</v>
      </c>
      <c r="FN48" s="34">
        <v>0</v>
      </c>
      <c r="FO48" s="63">
        <v>0</v>
      </c>
      <c r="FP48" s="63">
        <v>0</v>
      </c>
      <c r="FQ48" s="63">
        <v>0</v>
      </c>
      <c r="FR48" s="63">
        <v>0</v>
      </c>
      <c r="FS48" s="63">
        <v>0</v>
      </c>
      <c r="FT48" s="63">
        <v>0</v>
      </c>
      <c r="FU48" s="63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0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-16520595156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1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-14237020159.509199</v>
      </c>
      <c r="IM48" s="63">
        <v>-8027034078.9871597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-711603998.80494201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-1198969692.3691599</v>
      </c>
      <c r="JR48" s="63">
        <v>0</v>
      </c>
      <c r="JS48" s="63">
        <v>0</v>
      </c>
      <c r="JT48" s="63">
        <v>0</v>
      </c>
      <c r="JU48" s="119">
        <v>0</v>
      </c>
      <c r="JV48" s="63">
        <v>0</v>
      </c>
      <c r="JW48" s="119">
        <v>0</v>
      </c>
      <c r="JX48" s="63">
        <v>0</v>
      </c>
      <c r="JY48" s="63">
        <v>-100771334514.01199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-2782383187.1126499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-3189507074542.75</v>
      </c>
      <c r="KU48" s="63">
        <v>0</v>
      </c>
      <c r="KV48" s="63">
        <v>-11308136512.238501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-16258988438245.4</v>
      </c>
      <c r="MI48" s="63">
        <v>0</v>
      </c>
      <c r="MJ48" s="63">
        <v>-61366107297214.898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2">
        <v>83035931853132.297</v>
      </c>
      <c r="MR48" s="63">
        <v>0</v>
      </c>
      <c r="MS48" s="63">
        <v>0</v>
      </c>
      <c r="MT48" s="63">
        <v>0</v>
      </c>
      <c r="MU48" s="63">
        <v>-58917971171.540901</v>
      </c>
      <c r="MW48" s="63">
        <v>33</v>
      </c>
      <c r="MY48" s="63">
        <v>-2422295260690.6289</v>
      </c>
      <c r="NA48" s="63">
        <f t="shared" si="0"/>
        <v>-61.014993972056146</v>
      </c>
    </row>
    <row r="49" spans="1:365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155">
        <v>-52159391231.776398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155">
        <v>30188748993.2873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2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Y49" s="63">
        <v>0</v>
      </c>
      <c r="NA49" s="63">
        <f t="shared" si="0"/>
        <v>0</v>
      </c>
    </row>
    <row r="50" spans="1:365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12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155">
        <v>81488183124.690094</v>
      </c>
      <c r="AW50" s="63">
        <v>0</v>
      </c>
      <c r="AX50" s="63">
        <v>0</v>
      </c>
      <c r="AY50" s="155">
        <v>168518816875.31</v>
      </c>
      <c r="AZ50" s="155">
        <v>-38737908900.7416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155">
        <v>-8005150570.5500002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155">
        <v>-74860718700.323898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2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Y50" s="63">
        <v>0</v>
      </c>
      <c r="NA50" s="63">
        <f t="shared" si="0"/>
        <v>0</v>
      </c>
    </row>
    <row r="51" spans="1:365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156">
        <v>34955357.142857097</v>
      </c>
      <c r="M51" s="75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2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Y51" s="63">
        <v>0</v>
      </c>
      <c r="NA51" s="63">
        <f t="shared" si="0"/>
        <v>0</v>
      </c>
    </row>
    <row r="52" spans="1:365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156">
        <v>62075892.857142799</v>
      </c>
      <c r="M52" s="75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2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Y52" s="63">
        <v>0</v>
      </c>
      <c r="NA52" s="63">
        <f t="shared" si="0"/>
        <v>0</v>
      </c>
    </row>
    <row r="53" spans="1:365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2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Y53" s="63">
        <v>0</v>
      </c>
      <c r="NA53" s="63">
        <f t="shared" si="0"/>
        <v>0</v>
      </c>
    </row>
    <row r="54" spans="1:365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156">
        <v>-61406250</v>
      </c>
      <c r="M54" s="75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155">
        <v>57789497289.391998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63">
        <v>0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2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Y54" s="63">
        <v>0</v>
      </c>
      <c r="NA54" s="63">
        <f t="shared" si="0"/>
        <v>0</v>
      </c>
    </row>
    <row r="55" spans="1:365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155">
        <v>708150000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2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Y55" s="63">
        <v>0</v>
      </c>
      <c r="NA55" s="63">
        <f t="shared" si="0"/>
        <v>0</v>
      </c>
    </row>
    <row r="56" spans="1:365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Y56" s="63">
        <v>0</v>
      </c>
      <c r="NA56" s="63">
        <f t="shared" si="0"/>
        <v>0</v>
      </c>
    </row>
    <row r="57" spans="1:365" hidden="1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0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3511118240.0781202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0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2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Y57" s="63">
        <v>0</v>
      </c>
      <c r="NA57" s="63">
        <f t="shared" si="0"/>
        <v>0</v>
      </c>
    </row>
    <row r="58" spans="1:365" hidden="1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-18121660220.624699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18121660220.624699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2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Y58" s="63">
        <v>0</v>
      </c>
      <c r="NA58" s="63">
        <f t="shared" si="0"/>
        <v>0</v>
      </c>
    </row>
    <row r="59" spans="1:365" hidden="1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2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Y59" s="63">
        <v>0</v>
      </c>
      <c r="NA59" s="63">
        <f t="shared" si="0"/>
        <v>0</v>
      </c>
    </row>
    <row r="60" spans="1:365" hidden="1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2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Y60" s="63">
        <v>0</v>
      </c>
      <c r="NA60" s="63">
        <f t="shared" si="0"/>
        <v>0</v>
      </c>
    </row>
    <row r="61" spans="1:365" hidden="1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2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Y61" s="63">
        <v>0</v>
      </c>
      <c r="NA61" s="63">
        <f t="shared" si="0"/>
        <v>0</v>
      </c>
    </row>
    <row r="62" spans="1:365" hidden="1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63">
        <v>0</v>
      </c>
      <c r="L62" s="2">
        <v>-1203717857.1428599</v>
      </c>
      <c r="M62" s="2">
        <v>0</v>
      </c>
      <c r="N62" s="63">
        <v>0</v>
      </c>
      <c r="O62" s="63">
        <v>0</v>
      </c>
      <c r="P62" s="63">
        <v>-6398843400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-652514795892.51904</v>
      </c>
      <c r="Z62" s="63">
        <v>0</v>
      </c>
      <c r="AA62" s="63">
        <v>0</v>
      </c>
      <c r="AB62" s="63">
        <v>-1350000000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75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0</v>
      </c>
      <c r="FR62" s="63">
        <v>0</v>
      </c>
      <c r="FS62" s="6">
        <v>0</v>
      </c>
      <c r="FT62" s="63">
        <v>0</v>
      </c>
      <c r="FU62" s="63">
        <v>0</v>
      </c>
      <c r="FV62" s="63">
        <v>0</v>
      </c>
      <c r="FW62" s="63">
        <v>0</v>
      </c>
      <c r="FX62" s="75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15446039016333.1</v>
      </c>
      <c r="MI62" s="63">
        <v>0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2">
        <v>0</v>
      </c>
      <c r="MR62" s="63">
        <v>0</v>
      </c>
      <c r="MS62" s="63">
        <v>0</v>
      </c>
      <c r="MT62" s="63">
        <v>0</v>
      </c>
      <c r="MU62" s="63">
        <v>0</v>
      </c>
      <c r="MW62" s="63">
        <v>47</v>
      </c>
      <c r="MY62" s="63">
        <v>-1213500030935.0359</v>
      </c>
      <c r="NA62" s="63">
        <f t="shared" si="0"/>
        <v>-30.56675140894297</v>
      </c>
    </row>
    <row r="63" spans="1:365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82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2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Y63" s="63">
        <v>0</v>
      </c>
      <c r="NA63" s="63">
        <f t="shared" si="0"/>
        <v>0</v>
      </c>
    </row>
    <row r="64" spans="1:365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Y64" s="63">
        <v>0</v>
      </c>
      <c r="NA64" s="63">
        <f t="shared" si="0"/>
        <v>0</v>
      </c>
    </row>
    <row r="65" spans="1:365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155">
        <v>-31866750</v>
      </c>
      <c r="Q65" s="63">
        <v>0</v>
      </c>
      <c r="R65" s="63">
        <v>0</v>
      </c>
      <c r="S65" s="63">
        <v>0</v>
      </c>
      <c r="T65" s="155">
        <v>-33135332630.1134</v>
      </c>
      <c r="U65" s="63">
        <v>0</v>
      </c>
      <c r="V65" s="63">
        <v>0</v>
      </c>
      <c r="W65" s="63">
        <v>0</v>
      </c>
      <c r="X65" s="63">
        <v>0</v>
      </c>
      <c r="Y65" s="155">
        <v>-92586558876.641205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155">
        <v>-41916777871.692101</v>
      </c>
      <c r="AX65" s="63">
        <v>0</v>
      </c>
      <c r="AY65" s="155">
        <v>-76481837717.945007</v>
      </c>
      <c r="AZ65" s="63">
        <v>0</v>
      </c>
      <c r="BA65" s="155">
        <v>-27792897313.27</v>
      </c>
      <c r="BB65" s="63">
        <v>0</v>
      </c>
      <c r="BC65" s="155">
        <v>-19655150766.540798</v>
      </c>
      <c r="BD65" s="155">
        <v>-46842740077.033096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0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155">
        <v>-121778060.28838401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1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-2723897439.9830399</v>
      </c>
      <c r="KX65" s="63">
        <v>-4212959.6918666298</v>
      </c>
      <c r="KY65" s="63">
        <v>0</v>
      </c>
      <c r="KZ65" s="63">
        <v>-1279606904.86499</v>
      </c>
      <c r="LA65" s="63">
        <v>-58553934.1208653</v>
      </c>
      <c r="LB65" s="63">
        <v>-16650530.829972999</v>
      </c>
      <c r="LC65" s="63">
        <v>0</v>
      </c>
      <c r="LD65" s="63">
        <v>0</v>
      </c>
      <c r="LE65" s="63">
        <v>0</v>
      </c>
      <c r="LF65" s="63">
        <v>0</v>
      </c>
      <c r="LG65" s="63">
        <v>-235887129.14536101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340922818317.86102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2">
        <v>0</v>
      </c>
      <c r="MR65" s="63">
        <v>0</v>
      </c>
      <c r="MS65" s="63">
        <v>0</v>
      </c>
      <c r="MT65" s="63">
        <v>0</v>
      </c>
      <c r="MU65" s="63">
        <v>0</v>
      </c>
      <c r="MW65" s="63">
        <v>50</v>
      </c>
      <c r="MY65" s="63">
        <v>4963316113.6467609</v>
      </c>
      <c r="NA65" s="63">
        <f t="shared" si="0"/>
        <v>0.1250205570188101</v>
      </c>
    </row>
    <row r="66" spans="1:365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2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Y66" s="63">
        <v>0</v>
      </c>
      <c r="NA66" s="63">
        <f t="shared" si="0"/>
        <v>0</v>
      </c>
    </row>
    <row r="67" spans="1:365" hidden="1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0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82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-93153496.932515293</v>
      </c>
      <c r="IM67" s="63">
        <v>-225910832.959977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4223116539.9942398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-4334751202.0530796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2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Y67" s="63">
        <v>0</v>
      </c>
      <c r="NA67" s="63">
        <f t="shared" si="0"/>
        <v>0</v>
      </c>
    </row>
    <row r="68" spans="1:365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Y68" s="63">
        <v>0</v>
      </c>
      <c r="NA68" s="63">
        <f t="shared" si="0"/>
        <v>0</v>
      </c>
    </row>
    <row r="69" spans="1:365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155">
        <v>15000000000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2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Y69" s="63">
        <v>0</v>
      </c>
      <c r="NA69" s="63">
        <f t="shared" si="0"/>
        <v>0</v>
      </c>
    </row>
    <row r="70" spans="1:365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Y70" s="63">
        <v>0</v>
      </c>
      <c r="NA70" s="63">
        <f t="shared" si="0"/>
        <v>0</v>
      </c>
    </row>
    <row r="71" spans="1:365" hidden="1" x14ac:dyDescent="0.45">
      <c r="A71" s="63" t="s">
        <v>18</v>
      </c>
      <c r="B71" s="101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2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Y71" s="63">
        <v>0</v>
      </c>
      <c r="NA71" s="63">
        <f t="shared" si="0"/>
        <v>0</v>
      </c>
    </row>
    <row r="72" spans="1:365" hidden="1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2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Y72" s="63">
        <v>0</v>
      </c>
      <c r="NA72" s="63">
        <f t="shared" si="0"/>
        <v>0</v>
      </c>
    </row>
    <row r="73" spans="1:365" hidden="1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2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Y73" s="63">
        <v>0</v>
      </c>
      <c r="NA73" s="63">
        <f t="shared" si="0"/>
        <v>0</v>
      </c>
    </row>
    <row r="74" spans="1:365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14">
        <v>0</v>
      </c>
      <c r="T74" s="157">
        <v>65538760322.613701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157">
        <v>5669132899.9846897</v>
      </c>
      <c r="AW74" s="157">
        <v>35210837812.010902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157">
        <v>11430467792.024401</v>
      </c>
      <c r="BD74" s="157">
        <v>14165544076.066299</v>
      </c>
      <c r="BE74" s="14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0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2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Y74" s="63">
        <v>14433236968.707359</v>
      </c>
      <c r="MZ74" s="63">
        <f>SUM(BD74,BC74,AW74,AV74,T74,L74)</f>
        <v>132014742902.69998</v>
      </c>
      <c r="NA74" s="63">
        <f t="shared" si="0"/>
        <v>0.36355760626466899</v>
      </c>
    </row>
    <row r="75" spans="1:365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63">
        <v>0</v>
      </c>
      <c r="L75" s="156">
        <v>-63750000</v>
      </c>
      <c r="M75" s="75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157">
        <v>9228786899.4100494</v>
      </c>
      <c r="V75" s="63">
        <v>0</v>
      </c>
      <c r="W75" s="63">
        <v>0</v>
      </c>
      <c r="X75" s="63">
        <v>0</v>
      </c>
      <c r="Y75" s="155">
        <v>489875972892.28198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15">
        <v>0</v>
      </c>
      <c r="AL75" s="15">
        <v>0</v>
      </c>
      <c r="AM75" s="15">
        <v>0</v>
      </c>
      <c r="AN75" s="63">
        <v>0</v>
      </c>
      <c r="AO75" s="63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7">
        <v>-484153076335.20203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0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155">
        <v>-171393034.84700999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155">
        <v>17504943882.741402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2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Y75" s="63">
        <v>0</v>
      </c>
      <c r="NA75" s="63">
        <f t="shared" si="0"/>
        <v>0</v>
      </c>
    </row>
    <row r="76" spans="1:365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Y76" s="63">
        <v>0</v>
      </c>
      <c r="NA76" s="63">
        <f t="shared" si="0"/>
        <v>0</v>
      </c>
    </row>
    <row r="77" spans="1:365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82">
        <v>0</v>
      </c>
      <c r="GB77" s="82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82">
        <v>0</v>
      </c>
      <c r="GW77" s="82">
        <v>0</v>
      </c>
      <c r="GX77" s="82">
        <v>0</v>
      </c>
      <c r="GY77" s="63">
        <v>0</v>
      </c>
      <c r="GZ77" s="82">
        <v>0</v>
      </c>
      <c r="HA77" s="82">
        <v>0</v>
      </c>
      <c r="HB77" s="82">
        <v>0</v>
      </c>
      <c r="HC77" s="82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Y77" s="63">
        <v>0</v>
      </c>
      <c r="NA77" s="63">
        <f t="shared" si="0"/>
        <v>0</v>
      </c>
    </row>
    <row r="78" spans="1:365" x14ac:dyDescent="0.45">
      <c r="A78" s="63" t="s">
        <v>432</v>
      </c>
      <c r="B78" s="101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Y78" s="63">
        <v>0</v>
      </c>
      <c r="NA78" s="63">
        <f t="shared" si="0"/>
        <v>0</v>
      </c>
    </row>
    <row r="79" spans="1:365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2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Y79" s="63">
        <v>-105382320196.65796</v>
      </c>
      <c r="NA79" s="63">
        <f t="shared" si="0"/>
        <v>-2.654466503694155</v>
      </c>
    </row>
    <row r="80" spans="1:365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0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2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Y80" s="63">
        <v>-39700000000</v>
      </c>
      <c r="NA80" s="63">
        <f>MY80/$MY$80*-1</f>
        <v>-1</v>
      </c>
    </row>
    <row r="81" spans="1:365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2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Y81" s="63">
        <v>0</v>
      </c>
      <c r="NA81" s="63">
        <f t="shared" si="0"/>
        <v>0</v>
      </c>
    </row>
    <row r="82" spans="1:365" hidden="1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63">
        <v>-14585174815.8276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-114295648891.14301</v>
      </c>
      <c r="AX82" s="63">
        <v>0</v>
      </c>
      <c r="AY82" s="63">
        <v>-337037633750.62</v>
      </c>
      <c r="AZ82" s="63">
        <v>-115578994578.784</v>
      </c>
      <c r="BA82" s="63">
        <v>-122476530664.922</v>
      </c>
      <c r="BB82" s="63">
        <v>-97221042164</v>
      </c>
      <c r="BC82" s="63">
        <v>-65649681384.363998</v>
      </c>
      <c r="BD82" s="63">
        <v>-187487609392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-1407675051.1656401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-67413467175.892899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-3093656134.1873598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-10359716777003.199</v>
      </c>
      <c r="KU82" s="63">
        <v>0</v>
      </c>
      <c r="KV82" s="63">
        <v>-1594666764408.01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-18121660220.624699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0</v>
      </c>
      <c r="LX82" s="63">
        <v>0</v>
      </c>
      <c r="LY82" s="63">
        <v>0</v>
      </c>
      <c r="LZ82" s="63">
        <v>0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2">
        <v>0</v>
      </c>
      <c r="MR82" s="63">
        <v>0</v>
      </c>
      <c r="MS82" s="63">
        <v>0</v>
      </c>
      <c r="MT82" s="63">
        <v>0</v>
      </c>
      <c r="MU82" s="63">
        <v>-739402600.00000095</v>
      </c>
      <c r="MW82" s="63">
        <v>67</v>
      </c>
      <c r="MY82" s="63">
        <v>0</v>
      </c>
      <c r="NA82" s="63">
        <f t="shared" ref="NA82:NA139" si="1">MY82/$MY$80*-1</f>
        <v>0</v>
      </c>
    </row>
    <row r="83" spans="1:365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2">
        <v>0</v>
      </c>
      <c r="MR83" s="2">
        <v>0</v>
      </c>
      <c r="MS83" s="63">
        <v>0</v>
      </c>
      <c r="MT83" s="63">
        <v>0</v>
      </c>
      <c r="MU83" s="63">
        <v>-35536640505.529404</v>
      </c>
      <c r="MW83" s="63">
        <v>68</v>
      </c>
      <c r="MY83" s="63">
        <v>0</v>
      </c>
      <c r="NA83" s="63">
        <f t="shared" si="1"/>
        <v>0</v>
      </c>
    </row>
    <row r="84" spans="1:365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82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Y84" s="63">
        <v>0</v>
      </c>
      <c r="MZ84" s="63">
        <v>132014742902.7</v>
      </c>
      <c r="NA84" s="63">
        <f t="shared" si="1"/>
        <v>0</v>
      </c>
    </row>
    <row r="85" spans="1:365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63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119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Y85" s="63">
        <v>0</v>
      </c>
      <c r="NA85" s="63">
        <f t="shared" si="1"/>
        <v>0</v>
      </c>
    </row>
    <row r="86" spans="1:365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63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Y86" s="63">
        <v>0</v>
      </c>
      <c r="NA86" s="63">
        <f t="shared" si="1"/>
        <v>0</v>
      </c>
    </row>
    <row r="87" spans="1:365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Y87" s="63">
        <v>0</v>
      </c>
      <c r="NA87" s="63">
        <f t="shared" si="1"/>
        <v>0</v>
      </c>
    </row>
    <row r="88" spans="1:365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Y88" s="63">
        <v>0</v>
      </c>
      <c r="NA88" s="63">
        <f t="shared" si="1"/>
        <v>0</v>
      </c>
    </row>
    <row r="89" spans="1:365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Y89" s="63">
        <v>0</v>
      </c>
      <c r="NA89" s="63">
        <f t="shared" si="1"/>
        <v>0</v>
      </c>
    </row>
    <row r="90" spans="1:365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155">
        <v>961012269.93865001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2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Y90" s="63">
        <v>0</v>
      </c>
      <c r="NA90" s="63">
        <f t="shared" si="1"/>
        <v>0</v>
      </c>
    </row>
    <row r="91" spans="1:365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2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Y91" s="63">
        <v>0</v>
      </c>
      <c r="NA91" s="63">
        <f t="shared" si="1"/>
        <v>0</v>
      </c>
    </row>
    <row r="92" spans="1:365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2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Y92" s="63">
        <v>0</v>
      </c>
      <c r="NA92" s="63">
        <f t="shared" si="1"/>
        <v>0</v>
      </c>
    </row>
    <row r="93" spans="1:365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155">
        <v>14692228743.8608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2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Y93" s="63">
        <v>0</v>
      </c>
      <c r="NA93" s="63">
        <f t="shared" si="1"/>
        <v>0</v>
      </c>
    </row>
    <row r="94" spans="1:365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2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Y94" s="63">
        <v>0</v>
      </c>
      <c r="NA94" s="63">
        <f t="shared" si="1"/>
        <v>0</v>
      </c>
    </row>
    <row r="95" spans="1:365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Y95" s="63">
        <v>0</v>
      </c>
      <c r="NA95" s="63">
        <f t="shared" si="1"/>
        <v>0</v>
      </c>
    </row>
    <row r="96" spans="1:365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155">
        <v>-5361000000</v>
      </c>
      <c r="AC96" s="155">
        <v>5361000000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2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Y96" s="63">
        <v>0</v>
      </c>
      <c r="NA96" s="63">
        <f t="shared" si="1"/>
        <v>0</v>
      </c>
    </row>
    <row r="97" spans="1:365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Y97" s="63">
        <v>0</v>
      </c>
      <c r="NA97" s="63">
        <f t="shared" si="1"/>
        <v>0</v>
      </c>
    </row>
    <row r="98" spans="1:365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155">
        <v>-2139000000</v>
      </c>
      <c r="AC98" s="63">
        <v>0</v>
      </c>
      <c r="AD98" s="155">
        <v>2139000000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2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Y98" s="63">
        <v>0</v>
      </c>
      <c r="NA98" s="63">
        <f t="shared" si="1"/>
        <v>0</v>
      </c>
    </row>
    <row r="99" spans="1:365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155">
        <v>73392861470.905807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2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Y99" s="63">
        <v>0</v>
      </c>
      <c r="NA99" s="63">
        <f t="shared" si="1"/>
        <v>0</v>
      </c>
    </row>
    <row r="100" spans="1:365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158">
        <v>7500000000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2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Y100" s="63">
        <v>0</v>
      </c>
      <c r="NA100" s="63">
        <f t="shared" si="1"/>
        <v>0</v>
      </c>
    </row>
    <row r="101" spans="1:365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2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Y101" s="63">
        <v>0</v>
      </c>
      <c r="NA101" s="63">
        <f t="shared" si="1"/>
        <v>0</v>
      </c>
    </row>
    <row r="102" spans="1:365" hidden="1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1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82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13">
        <v>0</v>
      </c>
      <c r="HR102" s="63">
        <v>0</v>
      </c>
      <c r="HS102" s="63">
        <v>0</v>
      </c>
      <c r="HT102" s="63">
        <v>0</v>
      </c>
      <c r="HU102" s="1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13">
        <v>-384018.404907975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-5589153.5323205097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13">
        <v>0</v>
      </c>
      <c r="KE102" s="63">
        <v>0</v>
      </c>
      <c r="KF102" s="63">
        <v>-15018509.322052401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2">
        <v>0</v>
      </c>
      <c r="MR102" s="63">
        <v>0</v>
      </c>
      <c r="MS102" s="63">
        <v>0</v>
      </c>
      <c r="MT102" s="63">
        <v>0</v>
      </c>
      <c r="MU102" s="63">
        <v>-61706227.814166702</v>
      </c>
      <c r="MW102" s="63">
        <v>87</v>
      </c>
      <c r="MY102" s="63">
        <v>0</v>
      </c>
      <c r="NA102" s="63">
        <f t="shared" si="1"/>
        <v>0</v>
      </c>
    </row>
    <row r="103" spans="1:365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2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Y103" s="63">
        <v>0</v>
      </c>
      <c r="NA103" s="63">
        <f t="shared" si="1"/>
        <v>0</v>
      </c>
    </row>
    <row r="104" spans="1:365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12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155">
        <v>81355357386.196793</v>
      </c>
      <c r="AW104" s="63">
        <v>0</v>
      </c>
      <c r="AX104" s="63">
        <v>0</v>
      </c>
      <c r="AY104" s="63">
        <v>0</v>
      </c>
      <c r="AZ104" s="63">
        <v>0</v>
      </c>
      <c r="BA104" s="155">
        <v>61238265332.460899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2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Y104" s="63">
        <v>0</v>
      </c>
      <c r="NA104" s="63">
        <f t="shared" si="1"/>
        <v>0</v>
      </c>
    </row>
    <row r="105" spans="1:365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155">
        <v>-2969994000</v>
      </c>
      <c r="AD105" s="155">
        <v>-2083386000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2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Y105" s="63">
        <v>0</v>
      </c>
      <c r="NA105" s="63">
        <f t="shared" si="1"/>
        <v>0</v>
      </c>
    </row>
    <row r="106" spans="1:365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3">
        <v>0</v>
      </c>
      <c r="FT106" s="6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2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Y106" s="63">
        <v>0</v>
      </c>
      <c r="NA106" s="63">
        <f t="shared" si="1"/>
        <v>0</v>
      </c>
    </row>
    <row r="107" spans="1:365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63">
        <v>0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2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Y107" s="63">
        <v>0</v>
      </c>
      <c r="NA107" s="63">
        <f t="shared" si="1"/>
        <v>0</v>
      </c>
    </row>
    <row r="108" spans="1:365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2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Y108" s="63">
        <v>0</v>
      </c>
      <c r="NA108" s="63">
        <f t="shared" si="1"/>
        <v>0</v>
      </c>
    </row>
    <row r="109" spans="1:365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Y109" s="63">
        <v>0</v>
      </c>
      <c r="NA109" s="63">
        <f t="shared" si="1"/>
        <v>0</v>
      </c>
    </row>
    <row r="110" spans="1:365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155">
        <v>-139386000</v>
      </c>
      <c r="AD110" s="155">
        <v>-55614000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195000000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2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Y110" s="63">
        <v>0</v>
      </c>
      <c r="NA110" s="63">
        <f t="shared" si="1"/>
        <v>0</v>
      </c>
    </row>
    <row r="111" spans="1:365" hidden="1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12">
        <v>0</v>
      </c>
      <c r="AJ111" s="63">
        <v>0</v>
      </c>
      <c r="AK111" s="12">
        <v>0</v>
      </c>
      <c r="AL111" s="12">
        <v>0</v>
      </c>
      <c r="AM111" s="12">
        <v>0</v>
      </c>
      <c r="AN111" s="63">
        <v>0</v>
      </c>
      <c r="AO111" s="63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63">
        <v>-440036188873.32599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0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-11518000000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-39588036809.816002</v>
      </c>
      <c r="IM111" s="63">
        <v>-87695928968.179993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33811398872.4818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-1810361296.3531201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-12854394159.8265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465911745161.97998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2">
        <v>0</v>
      </c>
      <c r="MR111" s="63">
        <v>0</v>
      </c>
      <c r="MS111" s="63">
        <v>0</v>
      </c>
      <c r="MT111" s="63">
        <v>0</v>
      </c>
      <c r="MU111" s="63">
        <v>-227982468.333334</v>
      </c>
      <c r="MW111" s="63">
        <v>96</v>
      </c>
      <c r="MY111" s="63">
        <v>0</v>
      </c>
      <c r="NA111" s="63">
        <f t="shared" si="1"/>
        <v>0</v>
      </c>
    </row>
    <row r="112" spans="1:365" hidden="1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7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2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Y112" s="63">
        <v>0</v>
      </c>
      <c r="NA112" s="63">
        <f t="shared" si="1"/>
        <v>0</v>
      </c>
    </row>
    <row r="113" spans="1:365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155">
        <v>48610521082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2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Y113" s="63">
        <v>0</v>
      </c>
      <c r="NA113" s="63">
        <f t="shared" si="1"/>
        <v>0</v>
      </c>
    </row>
    <row r="114" spans="1:365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2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Y114" s="63">
        <v>0</v>
      </c>
      <c r="NA114" s="63">
        <f t="shared" si="1"/>
        <v>0</v>
      </c>
    </row>
    <row r="115" spans="1:365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2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Y115" s="63">
        <v>0</v>
      </c>
      <c r="NA115" s="63">
        <f t="shared" si="1"/>
        <v>0</v>
      </c>
    </row>
    <row r="116" spans="1:365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155">
        <v>-21660617560.5042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21791179901.209999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2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Y116" s="63">
        <v>0</v>
      </c>
      <c r="NA116" s="63">
        <f t="shared" si="1"/>
        <v>0</v>
      </c>
    </row>
    <row r="117" spans="1:365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0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31022703.721758299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Y117" s="63">
        <v>0</v>
      </c>
      <c r="NA117" s="63">
        <f t="shared" si="1"/>
        <v>0</v>
      </c>
    </row>
    <row r="118" spans="1:365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Y118" s="63">
        <v>0</v>
      </c>
      <c r="NA118" s="63">
        <f t="shared" si="1"/>
        <v>0</v>
      </c>
    </row>
    <row r="119" spans="1:365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0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155">
        <v>-12886290738.2334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19194103931.264801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Y119" s="63">
        <v>4500612569.690217</v>
      </c>
      <c r="NA119" s="63">
        <f t="shared" si="1"/>
        <v>0.11336555591159236</v>
      </c>
    </row>
    <row r="120" spans="1:365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803785837.83651698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Y120" s="63">
        <v>0</v>
      </c>
      <c r="NA120" s="63">
        <f t="shared" si="1"/>
        <v>0</v>
      </c>
    </row>
    <row r="121" spans="1:365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82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85211541.501082197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Y121" s="63">
        <v>0</v>
      </c>
      <c r="NA121" s="63">
        <f t="shared" si="1"/>
        <v>0</v>
      </c>
    </row>
    <row r="122" spans="1:365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Y122" s="63">
        <v>0</v>
      </c>
      <c r="NA122" s="63">
        <f t="shared" si="1"/>
        <v>0</v>
      </c>
    </row>
    <row r="123" spans="1:365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Y123" s="63">
        <v>0</v>
      </c>
      <c r="NA123" s="63">
        <f t="shared" si="1"/>
        <v>0</v>
      </c>
    </row>
    <row r="124" spans="1:365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Y124" s="63">
        <v>0</v>
      </c>
      <c r="NA124" s="63">
        <f t="shared" si="1"/>
        <v>0</v>
      </c>
    </row>
    <row r="125" spans="1:365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Y125" s="63">
        <v>0</v>
      </c>
      <c r="NA125" s="63">
        <f t="shared" si="1"/>
        <v>0</v>
      </c>
    </row>
    <row r="126" spans="1:365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3473553672.36443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Y126" s="63">
        <v>0</v>
      </c>
      <c r="NA126" s="63">
        <f t="shared" si="1"/>
        <v>0</v>
      </c>
    </row>
    <row r="127" spans="1:365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2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Y127" s="63">
        <v>0</v>
      </c>
      <c r="NA127" s="63">
        <f t="shared" si="1"/>
        <v>0</v>
      </c>
    </row>
    <row r="128" spans="1:365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155">
        <v>32824840692.181999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2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Y128" s="63">
        <v>0</v>
      </c>
      <c r="NA128" s="63">
        <f t="shared" si="1"/>
        <v>0</v>
      </c>
    </row>
    <row r="129" spans="1:365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2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Y129" s="63">
        <v>0</v>
      </c>
      <c r="NA129" s="63">
        <f t="shared" si="1"/>
        <v>0</v>
      </c>
    </row>
    <row r="130" spans="1:365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2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Y130" s="63">
        <v>0</v>
      </c>
      <c r="NA130" s="63">
        <f t="shared" si="1"/>
        <v>0</v>
      </c>
    </row>
    <row r="131" spans="1:365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Y131" s="63">
        <v>0</v>
      </c>
      <c r="NA131" s="63">
        <f t="shared" si="1"/>
        <v>0</v>
      </c>
    </row>
    <row r="132" spans="1:365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2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Y132" s="63">
        <v>0</v>
      </c>
      <c r="NA132" s="63">
        <f t="shared" si="1"/>
        <v>0</v>
      </c>
    </row>
    <row r="133" spans="1:365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16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63">
        <v>0</v>
      </c>
      <c r="HL133" s="63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16">
        <v>0</v>
      </c>
      <c r="KF133" s="16">
        <v>0</v>
      </c>
      <c r="KG133" s="16">
        <v>0</v>
      </c>
      <c r="KH133" s="16">
        <v>0</v>
      </c>
      <c r="KI133" s="63">
        <v>0</v>
      </c>
      <c r="KJ133" s="16">
        <v>0</v>
      </c>
      <c r="KK133" s="16">
        <v>0</v>
      </c>
      <c r="KL133" s="16">
        <v>0</v>
      </c>
      <c r="KM133" s="63">
        <v>0</v>
      </c>
      <c r="KN133" s="16">
        <v>0</v>
      </c>
      <c r="KO133" s="63">
        <v>0</v>
      </c>
      <c r="KP133" s="63">
        <v>0</v>
      </c>
      <c r="KQ133" s="16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Y133" s="63">
        <v>0</v>
      </c>
      <c r="NA133" s="63">
        <f t="shared" si="1"/>
        <v>0</v>
      </c>
    </row>
    <row r="134" spans="1:365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36">
        <v>0</v>
      </c>
      <c r="L134" s="63">
        <v>0</v>
      </c>
      <c r="M134" s="63">
        <v>0</v>
      </c>
      <c r="N134" s="63">
        <v>0</v>
      </c>
      <c r="O134" s="63">
        <v>0</v>
      </c>
      <c r="P134" s="155">
        <v>7598565.32320779</v>
      </c>
      <c r="Q134" s="63">
        <v>0</v>
      </c>
      <c r="R134" s="63">
        <v>0</v>
      </c>
      <c r="S134" s="63">
        <v>0</v>
      </c>
      <c r="T134" s="155">
        <v>173243615812.017</v>
      </c>
      <c r="U134" s="155">
        <v>896632526.94867396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13">
        <v>0</v>
      </c>
      <c r="AF134" s="1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155">
        <v>269314877093.461</v>
      </c>
      <c r="AW134" s="155">
        <v>18729406950.074699</v>
      </c>
      <c r="AX134" s="63">
        <v>0</v>
      </c>
      <c r="AY134" s="155">
        <v>34173906766.289101</v>
      </c>
      <c r="AZ134" s="155">
        <v>2487709555.8868299</v>
      </c>
      <c r="BA134" s="155">
        <v>12418713960.5646</v>
      </c>
      <c r="BB134" s="155">
        <v>2212746235.4345698</v>
      </c>
      <c r="BC134" s="155">
        <v>8782405639.2606106</v>
      </c>
      <c r="BD134" s="155">
        <v>20930538127.4039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63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0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155">
        <v>13770237587.354601</v>
      </c>
      <c r="IM134" s="155">
        <v>1009790149.50536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155">
        <v>104968409.634094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155">
        <v>10262142234.8195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155">
        <v>1885267755.07584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155">
        <v>15861629093.7868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-336417261887.27301</v>
      </c>
      <c r="MM134" s="63">
        <v>0</v>
      </c>
      <c r="MN134" s="63">
        <v>0</v>
      </c>
      <c r="MO134" s="63">
        <v>0</v>
      </c>
      <c r="MP134" s="63">
        <v>0</v>
      </c>
      <c r="MQ134" s="2">
        <v>0</v>
      </c>
      <c r="MR134" s="63">
        <v>0</v>
      </c>
      <c r="MS134" s="63">
        <v>0</v>
      </c>
      <c r="MT134" s="63">
        <v>0</v>
      </c>
      <c r="MU134" s="63">
        <v>43750081240.916</v>
      </c>
      <c r="MW134" s="63">
        <v>119</v>
      </c>
      <c r="MY134" s="63">
        <v>0</v>
      </c>
      <c r="NA134" s="63">
        <f t="shared" si="1"/>
        <v>0</v>
      </c>
    </row>
    <row r="135" spans="1:365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155">
        <v>-11277577591.0791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12">
        <v>0</v>
      </c>
      <c r="AX135" s="63">
        <v>0</v>
      </c>
      <c r="AY135" s="155">
        <v>432879962593.04102</v>
      </c>
      <c r="AZ135" s="63">
        <v>0</v>
      </c>
      <c r="BA135" s="155">
        <v>157305169206.608</v>
      </c>
      <c r="BB135" s="155">
        <v>8408455958.3189402</v>
      </c>
      <c r="BC135" s="155">
        <v>115524996585.502</v>
      </c>
      <c r="BD135" s="155">
        <v>286335513260.65302</v>
      </c>
      <c r="BE135" s="12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1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-9695623416.8208008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2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Y135" s="63">
        <v>0</v>
      </c>
      <c r="NA135" s="63">
        <f t="shared" si="1"/>
        <v>0</v>
      </c>
    </row>
    <row r="136" spans="1:365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155">
        <v>93743804696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2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Y136" s="63">
        <v>0</v>
      </c>
      <c r="NA136" s="63">
        <f t="shared" si="1"/>
        <v>0</v>
      </c>
    </row>
    <row r="137" spans="1:365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2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Y137" s="63">
        <v>0</v>
      </c>
      <c r="NA137" s="63">
        <f t="shared" si="1"/>
        <v>0</v>
      </c>
    </row>
    <row r="138" spans="1:365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5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</v>
      </c>
      <c r="FR139" s="63">
        <v>203.5</v>
      </c>
      <c r="FS139" s="63">
        <v>0.16874632131994638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 t="shared" ref="MU139" si="2">LY139*1.2+IH139</f>
        <v>0.38216623128301008</v>
      </c>
      <c r="MY139" s="63">
        <v>9386831591.6543407</v>
      </c>
      <c r="NA139" s="63">
        <f t="shared" si="1"/>
        <v>0.23644412069658288</v>
      </c>
    </row>
    <row r="140" spans="1:365" x14ac:dyDescent="0.45">
      <c r="B140" s="13">
        <f>SUM(B63:B137)+SUM(B49:B61)+SUM(B16:B47)</f>
        <v>1993278705653.0352</v>
      </c>
    </row>
    <row r="141" spans="1:365" x14ac:dyDescent="0.45">
      <c r="A141" s="63" t="s">
        <v>196</v>
      </c>
      <c r="B141" s="13"/>
      <c r="C141" s="63">
        <v>1</v>
      </c>
      <c r="D141" s="63">
        <f t="shared" ref="D141:BO141" si="3">C141+1</f>
        <v>2</v>
      </c>
      <c r="E141" s="63">
        <f t="shared" si="3"/>
        <v>3</v>
      </c>
      <c r="F141" s="63">
        <f t="shared" si="3"/>
        <v>4</v>
      </c>
      <c r="G141" s="63">
        <f t="shared" si="3"/>
        <v>5</v>
      </c>
      <c r="H141" s="63">
        <f t="shared" si="3"/>
        <v>6</v>
      </c>
      <c r="I141" s="63">
        <f t="shared" si="3"/>
        <v>7</v>
      </c>
      <c r="J141" s="63">
        <f t="shared" si="3"/>
        <v>8</v>
      </c>
      <c r="K141" s="63">
        <f t="shared" si="3"/>
        <v>9</v>
      </c>
      <c r="L141" s="63">
        <f t="shared" si="3"/>
        <v>10</v>
      </c>
      <c r="M141" s="63">
        <f t="shared" si="3"/>
        <v>11</v>
      </c>
      <c r="N141" s="63">
        <f t="shared" si="3"/>
        <v>12</v>
      </c>
      <c r="O141" s="63">
        <f t="shared" si="3"/>
        <v>13</v>
      </c>
      <c r="P141" s="63">
        <f t="shared" si="3"/>
        <v>14</v>
      </c>
      <c r="Q141" s="63">
        <f t="shared" si="3"/>
        <v>15</v>
      </c>
      <c r="R141" s="63">
        <f t="shared" si="3"/>
        <v>16</v>
      </c>
      <c r="S141" s="63">
        <f t="shared" si="3"/>
        <v>17</v>
      </c>
      <c r="T141" s="63">
        <f t="shared" si="3"/>
        <v>18</v>
      </c>
      <c r="U141" s="63">
        <f t="shared" si="3"/>
        <v>19</v>
      </c>
      <c r="V141" s="63">
        <f t="shared" si="3"/>
        <v>20</v>
      </c>
      <c r="W141" s="63">
        <f t="shared" si="3"/>
        <v>21</v>
      </c>
      <c r="X141" s="63">
        <f t="shared" si="3"/>
        <v>22</v>
      </c>
      <c r="Y141" s="63">
        <f t="shared" si="3"/>
        <v>23</v>
      </c>
      <c r="Z141" s="63">
        <f t="shared" si="3"/>
        <v>24</v>
      </c>
      <c r="AA141" s="63">
        <f t="shared" si="3"/>
        <v>25</v>
      </c>
      <c r="AB141" s="63">
        <f t="shared" si="3"/>
        <v>26</v>
      </c>
      <c r="AC141" s="63">
        <f t="shared" si="3"/>
        <v>27</v>
      </c>
      <c r="AD141" s="63">
        <f t="shared" si="3"/>
        <v>28</v>
      </c>
      <c r="AE141" s="63">
        <f t="shared" si="3"/>
        <v>29</v>
      </c>
      <c r="AF141" s="63">
        <f t="shared" si="3"/>
        <v>30</v>
      </c>
      <c r="AG141" s="63">
        <f t="shared" si="3"/>
        <v>31</v>
      </c>
      <c r="AH141" s="63">
        <f t="shared" si="3"/>
        <v>32</v>
      </c>
      <c r="AI141" s="63">
        <f t="shared" si="3"/>
        <v>33</v>
      </c>
      <c r="AJ141" s="63">
        <f t="shared" si="3"/>
        <v>34</v>
      </c>
      <c r="AK141" s="63">
        <f t="shared" si="3"/>
        <v>35</v>
      </c>
      <c r="AL141" s="63">
        <f t="shared" si="3"/>
        <v>36</v>
      </c>
      <c r="AM141" s="63">
        <f t="shared" si="3"/>
        <v>37</v>
      </c>
      <c r="AN141" s="63">
        <f t="shared" si="3"/>
        <v>38</v>
      </c>
      <c r="AO141" s="63">
        <f t="shared" si="3"/>
        <v>39</v>
      </c>
      <c r="AP141" s="63">
        <f t="shared" si="3"/>
        <v>40</v>
      </c>
      <c r="AQ141" s="63">
        <f t="shared" si="3"/>
        <v>41</v>
      </c>
      <c r="AR141" s="63">
        <f t="shared" si="3"/>
        <v>42</v>
      </c>
      <c r="AS141" s="63">
        <f t="shared" si="3"/>
        <v>43</v>
      </c>
      <c r="AT141" s="63">
        <f t="shared" si="3"/>
        <v>44</v>
      </c>
      <c r="AU141" s="63">
        <f t="shared" si="3"/>
        <v>45</v>
      </c>
      <c r="AV141" s="63">
        <f t="shared" si="3"/>
        <v>46</v>
      </c>
      <c r="AW141" s="63">
        <f t="shared" si="3"/>
        <v>47</v>
      </c>
      <c r="AX141" s="63">
        <f t="shared" si="3"/>
        <v>48</v>
      </c>
      <c r="AY141" s="63">
        <f t="shared" si="3"/>
        <v>49</v>
      </c>
      <c r="AZ141" s="63">
        <f t="shared" si="3"/>
        <v>50</v>
      </c>
      <c r="BA141" s="63">
        <f t="shared" si="3"/>
        <v>51</v>
      </c>
      <c r="BB141" s="63">
        <f t="shared" si="3"/>
        <v>52</v>
      </c>
      <c r="BC141" s="63">
        <f t="shared" si="3"/>
        <v>53</v>
      </c>
      <c r="BD141" s="63">
        <f t="shared" si="3"/>
        <v>54</v>
      </c>
      <c r="BE141" s="63">
        <f t="shared" si="3"/>
        <v>55</v>
      </c>
      <c r="BF141" s="63">
        <f t="shared" si="3"/>
        <v>56</v>
      </c>
      <c r="BG141" s="63">
        <f t="shared" si="3"/>
        <v>57</v>
      </c>
      <c r="BH141" s="63">
        <f t="shared" si="3"/>
        <v>58</v>
      </c>
      <c r="BI141" s="63">
        <f t="shared" si="3"/>
        <v>59</v>
      </c>
      <c r="BJ141" s="63">
        <f t="shared" si="3"/>
        <v>60</v>
      </c>
      <c r="BK141" s="63">
        <f t="shared" si="3"/>
        <v>61</v>
      </c>
      <c r="BL141" s="63">
        <f t="shared" si="3"/>
        <v>62</v>
      </c>
      <c r="BM141" s="63">
        <f t="shared" si="3"/>
        <v>63</v>
      </c>
      <c r="BN141" s="63">
        <f t="shared" si="3"/>
        <v>64</v>
      </c>
      <c r="BO141" s="63">
        <f t="shared" si="3"/>
        <v>65</v>
      </c>
      <c r="BP141" s="63">
        <f t="shared" ref="BP141:EA141" si="4">BO141+1</f>
        <v>66</v>
      </c>
      <c r="BQ141" s="63">
        <f t="shared" si="4"/>
        <v>67</v>
      </c>
      <c r="BR141" s="63">
        <f t="shared" si="4"/>
        <v>68</v>
      </c>
      <c r="BS141" s="63">
        <f t="shared" si="4"/>
        <v>69</v>
      </c>
      <c r="BT141" s="63">
        <f t="shared" si="4"/>
        <v>70</v>
      </c>
      <c r="BU141" s="63">
        <f t="shared" si="4"/>
        <v>71</v>
      </c>
      <c r="BV141" s="63">
        <f t="shared" si="4"/>
        <v>72</v>
      </c>
      <c r="BW141" s="63">
        <f t="shared" si="4"/>
        <v>73</v>
      </c>
      <c r="BX141" s="63">
        <f t="shared" si="4"/>
        <v>74</v>
      </c>
      <c r="BY141" s="63">
        <f t="shared" si="4"/>
        <v>75</v>
      </c>
      <c r="BZ141" s="63">
        <f t="shared" si="4"/>
        <v>76</v>
      </c>
      <c r="CA141" s="63">
        <f t="shared" si="4"/>
        <v>77</v>
      </c>
      <c r="CB141" s="63">
        <f t="shared" si="4"/>
        <v>78</v>
      </c>
      <c r="CC141" s="63">
        <f t="shared" si="4"/>
        <v>79</v>
      </c>
      <c r="CD141" s="63">
        <f t="shared" si="4"/>
        <v>80</v>
      </c>
      <c r="CE141" s="63">
        <f t="shared" si="4"/>
        <v>81</v>
      </c>
      <c r="CF141" s="63">
        <f t="shared" si="4"/>
        <v>82</v>
      </c>
      <c r="CG141" s="63">
        <f t="shared" si="4"/>
        <v>83</v>
      </c>
      <c r="CH141" s="63">
        <f t="shared" si="4"/>
        <v>84</v>
      </c>
      <c r="CI141" s="63">
        <f t="shared" si="4"/>
        <v>85</v>
      </c>
      <c r="CJ141" s="63">
        <f t="shared" si="4"/>
        <v>86</v>
      </c>
      <c r="CK141" s="63">
        <f t="shared" si="4"/>
        <v>87</v>
      </c>
      <c r="CL141" s="63">
        <f t="shared" si="4"/>
        <v>88</v>
      </c>
      <c r="CM141" s="63">
        <f t="shared" si="4"/>
        <v>89</v>
      </c>
      <c r="CN141" s="63">
        <f t="shared" si="4"/>
        <v>90</v>
      </c>
      <c r="CO141" s="63">
        <f t="shared" si="4"/>
        <v>91</v>
      </c>
      <c r="CP141" s="63">
        <f t="shared" si="4"/>
        <v>92</v>
      </c>
      <c r="CQ141" s="63">
        <f t="shared" si="4"/>
        <v>93</v>
      </c>
      <c r="CR141" s="63">
        <f t="shared" si="4"/>
        <v>94</v>
      </c>
      <c r="CS141" s="63">
        <f t="shared" si="4"/>
        <v>95</v>
      </c>
      <c r="CT141" s="63">
        <f t="shared" si="4"/>
        <v>96</v>
      </c>
      <c r="CU141" s="63">
        <f t="shared" si="4"/>
        <v>97</v>
      </c>
      <c r="CV141" s="63">
        <f t="shared" si="4"/>
        <v>98</v>
      </c>
      <c r="CW141" s="63">
        <f t="shared" si="4"/>
        <v>99</v>
      </c>
      <c r="CX141" s="63">
        <f t="shared" si="4"/>
        <v>100</v>
      </c>
      <c r="CY141" s="63">
        <f t="shared" si="4"/>
        <v>101</v>
      </c>
      <c r="CZ141" s="63">
        <f t="shared" si="4"/>
        <v>102</v>
      </c>
      <c r="DA141" s="63">
        <f t="shared" si="4"/>
        <v>103</v>
      </c>
      <c r="DB141" s="63">
        <f t="shared" si="4"/>
        <v>104</v>
      </c>
      <c r="DC141" s="63">
        <f t="shared" si="4"/>
        <v>105</v>
      </c>
      <c r="DD141" s="63">
        <f t="shared" si="4"/>
        <v>106</v>
      </c>
      <c r="DE141" s="63">
        <f t="shared" si="4"/>
        <v>107</v>
      </c>
      <c r="DF141" s="63">
        <f t="shared" si="4"/>
        <v>108</v>
      </c>
      <c r="DG141" s="63">
        <f t="shared" si="4"/>
        <v>109</v>
      </c>
      <c r="DH141" s="63">
        <f t="shared" si="4"/>
        <v>110</v>
      </c>
      <c r="DI141" s="63">
        <f t="shared" si="4"/>
        <v>111</v>
      </c>
      <c r="DJ141" s="63">
        <f t="shared" si="4"/>
        <v>112</v>
      </c>
      <c r="DK141" s="63">
        <f t="shared" si="4"/>
        <v>113</v>
      </c>
      <c r="DL141" s="63">
        <f t="shared" si="4"/>
        <v>114</v>
      </c>
      <c r="DM141" s="63">
        <f t="shared" si="4"/>
        <v>115</v>
      </c>
      <c r="DN141" s="63">
        <f t="shared" si="4"/>
        <v>116</v>
      </c>
      <c r="DO141" s="63">
        <f t="shared" si="4"/>
        <v>117</v>
      </c>
      <c r="DP141" s="63">
        <f t="shared" si="4"/>
        <v>118</v>
      </c>
      <c r="DQ141" s="63">
        <f t="shared" si="4"/>
        <v>119</v>
      </c>
      <c r="DR141" s="63">
        <f t="shared" si="4"/>
        <v>120</v>
      </c>
      <c r="DS141" s="63">
        <f t="shared" si="4"/>
        <v>121</v>
      </c>
      <c r="DT141" s="63">
        <f t="shared" si="4"/>
        <v>122</v>
      </c>
      <c r="DU141" s="63">
        <f t="shared" si="4"/>
        <v>123</v>
      </c>
      <c r="DV141" s="63">
        <f t="shared" si="4"/>
        <v>124</v>
      </c>
      <c r="DW141" s="63">
        <f t="shared" si="4"/>
        <v>125</v>
      </c>
      <c r="DX141" s="63">
        <f t="shared" si="4"/>
        <v>126</v>
      </c>
      <c r="DY141" s="63">
        <f t="shared" si="4"/>
        <v>127</v>
      </c>
      <c r="DZ141" s="63">
        <f t="shared" si="4"/>
        <v>128</v>
      </c>
      <c r="EA141" s="63">
        <f t="shared" si="4"/>
        <v>129</v>
      </c>
      <c r="EB141" s="63">
        <f t="shared" ref="EB141:GM141" si="5">EA141+1</f>
        <v>130</v>
      </c>
      <c r="EC141" s="63">
        <f t="shared" si="5"/>
        <v>131</v>
      </c>
      <c r="ED141" s="63">
        <f t="shared" si="5"/>
        <v>132</v>
      </c>
      <c r="EE141" s="63">
        <f t="shared" si="5"/>
        <v>133</v>
      </c>
      <c r="EF141" s="63">
        <f t="shared" si="5"/>
        <v>134</v>
      </c>
      <c r="EG141" s="63">
        <f t="shared" si="5"/>
        <v>135</v>
      </c>
      <c r="EH141" s="63">
        <f t="shared" si="5"/>
        <v>136</v>
      </c>
      <c r="EI141" s="63">
        <f t="shared" si="5"/>
        <v>137</v>
      </c>
      <c r="EJ141" s="63">
        <f t="shared" si="5"/>
        <v>138</v>
      </c>
      <c r="EK141" s="63">
        <f t="shared" si="5"/>
        <v>139</v>
      </c>
      <c r="EL141" s="63">
        <f t="shared" si="5"/>
        <v>140</v>
      </c>
      <c r="EM141" s="63">
        <f t="shared" si="5"/>
        <v>141</v>
      </c>
      <c r="EN141" s="63">
        <f t="shared" si="5"/>
        <v>142</v>
      </c>
      <c r="EO141" s="63">
        <f t="shared" si="5"/>
        <v>143</v>
      </c>
      <c r="EP141" s="63">
        <f t="shared" si="5"/>
        <v>144</v>
      </c>
      <c r="EQ141" s="63">
        <f t="shared" si="5"/>
        <v>145</v>
      </c>
      <c r="ER141" s="63">
        <f t="shared" si="5"/>
        <v>146</v>
      </c>
      <c r="ES141" s="63">
        <f t="shared" si="5"/>
        <v>147</v>
      </c>
      <c r="ET141" s="63">
        <f t="shared" si="5"/>
        <v>148</v>
      </c>
      <c r="EU141" s="63">
        <f t="shared" si="5"/>
        <v>149</v>
      </c>
      <c r="EV141" s="63">
        <f t="shared" si="5"/>
        <v>150</v>
      </c>
      <c r="EW141" s="63">
        <f t="shared" si="5"/>
        <v>151</v>
      </c>
      <c r="EX141" s="63">
        <f t="shared" si="5"/>
        <v>152</v>
      </c>
      <c r="EY141" s="63">
        <f t="shared" si="5"/>
        <v>153</v>
      </c>
      <c r="EZ141" s="63">
        <f t="shared" si="5"/>
        <v>154</v>
      </c>
      <c r="FA141" s="63">
        <f t="shared" si="5"/>
        <v>155</v>
      </c>
      <c r="FB141" s="63">
        <f t="shared" si="5"/>
        <v>156</v>
      </c>
      <c r="FC141" s="63">
        <f t="shared" si="5"/>
        <v>157</v>
      </c>
      <c r="FD141" s="63">
        <f t="shared" si="5"/>
        <v>158</v>
      </c>
      <c r="FE141" s="63">
        <f t="shared" si="5"/>
        <v>159</v>
      </c>
      <c r="FF141" s="63">
        <f t="shared" si="5"/>
        <v>160</v>
      </c>
      <c r="FG141" s="63">
        <f t="shared" si="5"/>
        <v>161</v>
      </c>
      <c r="FH141" s="63">
        <f t="shared" si="5"/>
        <v>162</v>
      </c>
      <c r="FI141" s="63">
        <f t="shared" si="5"/>
        <v>163</v>
      </c>
      <c r="FJ141" s="63">
        <f t="shared" si="5"/>
        <v>164</v>
      </c>
      <c r="FK141" s="63">
        <f t="shared" si="5"/>
        <v>165</v>
      </c>
      <c r="FL141" s="63">
        <f t="shared" si="5"/>
        <v>166</v>
      </c>
      <c r="FM141" s="63">
        <f t="shared" si="5"/>
        <v>167</v>
      </c>
      <c r="FN141" s="63">
        <f t="shared" si="5"/>
        <v>168</v>
      </c>
      <c r="FO141" s="63">
        <f t="shared" si="5"/>
        <v>169</v>
      </c>
      <c r="FP141" s="63">
        <f t="shared" si="5"/>
        <v>170</v>
      </c>
      <c r="FQ141" s="63">
        <f t="shared" si="5"/>
        <v>171</v>
      </c>
      <c r="FR141" s="63">
        <f t="shared" si="5"/>
        <v>172</v>
      </c>
      <c r="FS141" s="63">
        <f t="shared" si="5"/>
        <v>173</v>
      </c>
      <c r="FT141" s="63">
        <f t="shared" si="5"/>
        <v>174</v>
      </c>
      <c r="FU141" s="63">
        <f t="shared" si="5"/>
        <v>175</v>
      </c>
      <c r="FV141" s="63">
        <f t="shared" si="5"/>
        <v>176</v>
      </c>
      <c r="FW141" s="63">
        <f t="shared" si="5"/>
        <v>177</v>
      </c>
      <c r="FX141" s="63">
        <f t="shared" si="5"/>
        <v>178</v>
      </c>
      <c r="FY141" s="63">
        <f t="shared" si="5"/>
        <v>179</v>
      </c>
      <c r="FZ141" s="63">
        <f t="shared" si="5"/>
        <v>180</v>
      </c>
      <c r="GA141" s="63">
        <f t="shared" si="5"/>
        <v>181</v>
      </c>
      <c r="GB141" s="63">
        <f t="shared" si="5"/>
        <v>182</v>
      </c>
      <c r="GC141" s="63">
        <f t="shared" si="5"/>
        <v>183</v>
      </c>
      <c r="GD141" s="63">
        <f t="shared" si="5"/>
        <v>184</v>
      </c>
      <c r="GE141" s="63">
        <f t="shared" si="5"/>
        <v>185</v>
      </c>
      <c r="GF141" s="63">
        <f t="shared" si="5"/>
        <v>186</v>
      </c>
      <c r="GG141" s="63">
        <f t="shared" si="5"/>
        <v>187</v>
      </c>
      <c r="GH141" s="63">
        <f t="shared" si="5"/>
        <v>188</v>
      </c>
      <c r="GI141" s="63">
        <f t="shared" si="5"/>
        <v>189</v>
      </c>
      <c r="GJ141" s="63">
        <f t="shared" si="5"/>
        <v>190</v>
      </c>
      <c r="GK141" s="63">
        <f t="shared" si="5"/>
        <v>191</v>
      </c>
      <c r="GL141" s="63">
        <f t="shared" si="5"/>
        <v>192</v>
      </c>
      <c r="GM141" s="63">
        <f t="shared" si="5"/>
        <v>193</v>
      </c>
      <c r="GN141" s="63">
        <f t="shared" ref="GN141:IY141" si="6">GM141+1</f>
        <v>194</v>
      </c>
      <c r="GO141" s="63">
        <f t="shared" si="6"/>
        <v>195</v>
      </c>
      <c r="GP141" s="63">
        <f t="shared" si="6"/>
        <v>196</v>
      </c>
      <c r="GQ141" s="63">
        <f t="shared" si="6"/>
        <v>197</v>
      </c>
      <c r="GR141" s="63">
        <f t="shared" si="6"/>
        <v>198</v>
      </c>
      <c r="GS141" s="63">
        <f t="shared" si="6"/>
        <v>199</v>
      </c>
      <c r="GT141" s="63">
        <f t="shared" si="6"/>
        <v>200</v>
      </c>
      <c r="GU141" s="63">
        <f t="shared" si="6"/>
        <v>201</v>
      </c>
      <c r="GV141" s="63">
        <f t="shared" si="6"/>
        <v>202</v>
      </c>
      <c r="GW141" s="63">
        <f t="shared" si="6"/>
        <v>203</v>
      </c>
      <c r="GX141" s="63">
        <f t="shared" si="6"/>
        <v>204</v>
      </c>
      <c r="GY141" s="63">
        <f t="shared" si="6"/>
        <v>205</v>
      </c>
      <c r="GZ141" s="63">
        <f t="shared" si="6"/>
        <v>206</v>
      </c>
      <c r="HA141" s="63">
        <f t="shared" si="6"/>
        <v>207</v>
      </c>
      <c r="HB141" s="63">
        <f t="shared" si="6"/>
        <v>208</v>
      </c>
      <c r="HC141" s="63">
        <f t="shared" si="6"/>
        <v>209</v>
      </c>
      <c r="HD141" s="63">
        <f t="shared" si="6"/>
        <v>210</v>
      </c>
      <c r="HE141" s="63">
        <f t="shared" si="6"/>
        <v>211</v>
      </c>
      <c r="HF141" s="63">
        <f t="shared" si="6"/>
        <v>212</v>
      </c>
      <c r="HG141" s="63">
        <f t="shared" si="6"/>
        <v>213</v>
      </c>
      <c r="HH141" s="63">
        <f t="shared" si="6"/>
        <v>214</v>
      </c>
      <c r="HI141" s="63">
        <f t="shared" si="6"/>
        <v>215</v>
      </c>
      <c r="HJ141" s="63">
        <f t="shared" si="6"/>
        <v>216</v>
      </c>
      <c r="HK141" s="63">
        <f t="shared" si="6"/>
        <v>217</v>
      </c>
      <c r="HL141" s="63">
        <f t="shared" si="6"/>
        <v>218</v>
      </c>
      <c r="HM141" s="63">
        <f t="shared" si="6"/>
        <v>219</v>
      </c>
      <c r="HN141" s="63">
        <f t="shared" si="6"/>
        <v>220</v>
      </c>
      <c r="HO141" s="63">
        <f t="shared" si="6"/>
        <v>221</v>
      </c>
      <c r="HP141" s="63">
        <f t="shared" si="6"/>
        <v>222</v>
      </c>
      <c r="HQ141" s="63">
        <f t="shared" si="6"/>
        <v>223</v>
      </c>
      <c r="HR141" s="63">
        <f t="shared" si="6"/>
        <v>224</v>
      </c>
      <c r="HS141" s="63">
        <f t="shared" si="6"/>
        <v>225</v>
      </c>
      <c r="HT141" s="63">
        <f t="shared" si="6"/>
        <v>226</v>
      </c>
      <c r="HU141" s="63">
        <f t="shared" si="6"/>
        <v>227</v>
      </c>
      <c r="HV141" s="63">
        <f t="shared" si="6"/>
        <v>228</v>
      </c>
      <c r="HW141" s="63">
        <f t="shared" si="6"/>
        <v>229</v>
      </c>
      <c r="HX141" s="63">
        <f t="shared" si="6"/>
        <v>230</v>
      </c>
      <c r="HY141" s="63">
        <f t="shared" si="6"/>
        <v>231</v>
      </c>
      <c r="HZ141" s="63">
        <f t="shared" si="6"/>
        <v>232</v>
      </c>
      <c r="IA141" s="63">
        <f t="shared" si="6"/>
        <v>233</v>
      </c>
      <c r="IB141" s="63">
        <f t="shared" si="6"/>
        <v>234</v>
      </c>
      <c r="IC141" s="63">
        <f t="shared" si="6"/>
        <v>235</v>
      </c>
      <c r="ID141" s="63">
        <f t="shared" si="6"/>
        <v>236</v>
      </c>
      <c r="IE141" s="63">
        <f t="shared" si="6"/>
        <v>237</v>
      </c>
      <c r="IF141" s="63">
        <f t="shared" si="6"/>
        <v>238</v>
      </c>
      <c r="IG141" s="63">
        <f t="shared" si="6"/>
        <v>239</v>
      </c>
      <c r="IH141" s="63">
        <f t="shared" si="6"/>
        <v>240</v>
      </c>
      <c r="II141" s="63">
        <f t="shared" si="6"/>
        <v>241</v>
      </c>
      <c r="IJ141" s="63">
        <f t="shared" si="6"/>
        <v>242</v>
      </c>
      <c r="IK141" s="63">
        <f t="shared" si="6"/>
        <v>243</v>
      </c>
      <c r="IL141" s="63">
        <f t="shared" si="6"/>
        <v>244</v>
      </c>
      <c r="IM141" s="63">
        <f t="shared" si="6"/>
        <v>245</v>
      </c>
      <c r="IN141" s="63">
        <f t="shared" si="6"/>
        <v>246</v>
      </c>
      <c r="IO141" s="63">
        <f t="shared" si="6"/>
        <v>247</v>
      </c>
      <c r="IP141" s="63">
        <f t="shared" si="6"/>
        <v>248</v>
      </c>
      <c r="IQ141" s="63">
        <f t="shared" si="6"/>
        <v>249</v>
      </c>
      <c r="IR141" s="63">
        <f t="shared" si="6"/>
        <v>250</v>
      </c>
      <c r="IS141" s="63">
        <f t="shared" si="6"/>
        <v>251</v>
      </c>
      <c r="IT141" s="63">
        <f t="shared" si="6"/>
        <v>252</v>
      </c>
      <c r="IU141" s="63">
        <f t="shared" si="6"/>
        <v>253</v>
      </c>
      <c r="IV141" s="63">
        <f t="shared" si="6"/>
        <v>254</v>
      </c>
      <c r="IW141" s="63">
        <f t="shared" si="6"/>
        <v>255</v>
      </c>
      <c r="IX141" s="63">
        <f t="shared" si="6"/>
        <v>256</v>
      </c>
      <c r="IY141" s="63">
        <f t="shared" si="6"/>
        <v>257</v>
      </c>
      <c r="IZ141" s="63">
        <f t="shared" ref="IZ141:LK141" si="7">IY141+1</f>
        <v>258</v>
      </c>
      <c r="JA141" s="63">
        <f t="shared" si="7"/>
        <v>259</v>
      </c>
      <c r="JB141" s="63">
        <f t="shared" si="7"/>
        <v>260</v>
      </c>
      <c r="JC141" s="63">
        <f t="shared" si="7"/>
        <v>261</v>
      </c>
      <c r="JD141" s="63">
        <f t="shared" si="7"/>
        <v>262</v>
      </c>
      <c r="JE141" s="63">
        <f t="shared" si="7"/>
        <v>263</v>
      </c>
      <c r="JF141" s="63">
        <f t="shared" si="7"/>
        <v>264</v>
      </c>
      <c r="JG141" s="63">
        <f t="shared" si="7"/>
        <v>265</v>
      </c>
      <c r="JH141" s="63">
        <f t="shared" si="7"/>
        <v>266</v>
      </c>
      <c r="JI141" s="63">
        <f t="shared" si="7"/>
        <v>267</v>
      </c>
      <c r="JJ141" s="63">
        <f t="shared" si="7"/>
        <v>268</v>
      </c>
      <c r="JK141" s="63">
        <f t="shared" si="7"/>
        <v>269</v>
      </c>
      <c r="JL141" s="63">
        <f t="shared" si="7"/>
        <v>270</v>
      </c>
      <c r="JM141" s="63">
        <f t="shared" si="7"/>
        <v>271</v>
      </c>
      <c r="JN141" s="63">
        <f t="shared" si="7"/>
        <v>272</v>
      </c>
      <c r="JO141" s="63">
        <f t="shared" si="7"/>
        <v>273</v>
      </c>
      <c r="JP141" s="63">
        <f t="shared" si="7"/>
        <v>274</v>
      </c>
      <c r="JQ141" s="63">
        <f t="shared" si="7"/>
        <v>275</v>
      </c>
      <c r="JR141" s="63">
        <f t="shared" si="7"/>
        <v>276</v>
      </c>
      <c r="JS141" s="63">
        <f t="shared" si="7"/>
        <v>277</v>
      </c>
      <c r="JT141" s="63">
        <f t="shared" si="7"/>
        <v>278</v>
      </c>
      <c r="JU141" s="63">
        <f t="shared" si="7"/>
        <v>279</v>
      </c>
      <c r="JV141" s="63">
        <f t="shared" si="7"/>
        <v>280</v>
      </c>
      <c r="JW141" s="63">
        <f t="shared" si="7"/>
        <v>281</v>
      </c>
      <c r="JX141" s="63">
        <f t="shared" si="7"/>
        <v>282</v>
      </c>
      <c r="JY141" s="63">
        <f t="shared" si="7"/>
        <v>283</v>
      </c>
      <c r="JZ141" s="63">
        <f t="shared" si="7"/>
        <v>284</v>
      </c>
      <c r="KA141" s="63">
        <f t="shared" si="7"/>
        <v>285</v>
      </c>
      <c r="KB141" s="63">
        <f t="shared" si="7"/>
        <v>286</v>
      </c>
      <c r="KC141" s="63">
        <f t="shared" si="7"/>
        <v>287</v>
      </c>
      <c r="KD141" s="63">
        <f t="shared" si="7"/>
        <v>288</v>
      </c>
      <c r="KE141" s="63">
        <f t="shared" si="7"/>
        <v>289</v>
      </c>
      <c r="KF141" s="63">
        <f t="shared" si="7"/>
        <v>290</v>
      </c>
      <c r="KG141" s="63">
        <f t="shared" si="7"/>
        <v>291</v>
      </c>
      <c r="KH141" s="63">
        <f t="shared" si="7"/>
        <v>292</v>
      </c>
      <c r="KI141" s="63">
        <f t="shared" si="7"/>
        <v>293</v>
      </c>
      <c r="KJ141" s="63">
        <f t="shared" si="7"/>
        <v>294</v>
      </c>
      <c r="KK141" s="63">
        <f t="shared" si="7"/>
        <v>295</v>
      </c>
      <c r="KL141" s="63">
        <f t="shared" si="7"/>
        <v>296</v>
      </c>
      <c r="KM141" s="63">
        <f t="shared" si="7"/>
        <v>297</v>
      </c>
      <c r="KN141" s="63">
        <f t="shared" si="7"/>
        <v>298</v>
      </c>
      <c r="KO141" s="63">
        <f t="shared" si="7"/>
        <v>299</v>
      </c>
      <c r="KP141" s="63">
        <f t="shared" si="7"/>
        <v>300</v>
      </c>
      <c r="KQ141" s="63">
        <f t="shared" si="7"/>
        <v>301</v>
      </c>
      <c r="KR141" s="63">
        <f t="shared" si="7"/>
        <v>302</v>
      </c>
      <c r="KS141" s="63">
        <f t="shared" si="7"/>
        <v>303</v>
      </c>
      <c r="KT141" s="63">
        <f t="shared" si="7"/>
        <v>304</v>
      </c>
      <c r="KU141" s="63">
        <f t="shared" si="7"/>
        <v>305</v>
      </c>
      <c r="KV141" s="63">
        <f t="shared" si="7"/>
        <v>306</v>
      </c>
      <c r="KW141" s="63">
        <f t="shared" si="7"/>
        <v>307</v>
      </c>
      <c r="KX141" s="63">
        <f t="shared" si="7"/>
        <v>308</v>
      </c>
      <c r="KY141" s="63">
        <f t="shared" si="7"/>
        <v>309</v>
      </c>
      <c r="KZ141" s="63">
        <f t="shared" si="7"/>
        <v>310</v>
      </c>
      <c r="LA141" s="63">
        <f t="shared" si="7"/>
        <v>311</v>
      </c>
      <c r="LB141" s="63">
        <f t="shared" si="7"/>
        <v>312</v>
      </c>
      <c r="LC141" s="63">
        <f t="shared" si="7"/>
        <v>313</v>
      </c>
      <c r="LD141" s="63">
        <f t="shared" si="7"/>
        <v>314</v>
      </c>
      <c r="LE141" s="63">
        <f t="shared" si="7"/>
        <v>315</v>
      </c>
      <c r="LF141" s="63">
        <f t="shared" si="7"/>
        <v>316</v>
      </c>
      <c r="LG141" s="63">
        <f t="shared" si="7"/>
        <v>317</v>
      </c>
      <c r="LH141" s="63">
        <f t="shared" si="7"/>
        <v>318</v>
      </c>
      <c r="LI141" s="63">
        <f t="shared" si="7"/>
        <v>319</v>
      </c>
      <c r="LJ141" s="63">
        <f t="shared" si="7"/>
        <v>320</v>
      </c>
      <c r="LK141" s="63">
        <f t="shared" si="7"/>
        <v>321</v>
      </c>
      <c r="LL141" s="63">
        <f t="shared" ref="LL141:MS141" si="8">LK141+1</f>
        <v>322</v>
      </c>
      <c r="LM141" s="63">
        <f t="shared" si="8"/>
        <v>323</v>
      </c>
      <c r="LN141" s="63">
        <f t="shared" si="8"/>
        <v>324</v>
      </c>
      <c r="LO141" s="63">
        <f t="shared" si="8"/>
        <v>325</v>
      </c>
      <c r="LP141" s="63">
        <f t="shared" si="8"/>
        <v>326</v>
      </c>
      <c r="LQ141" s="63">
        <f t="shared" si="8"/>
        <v>327</v>
      </c>
      <c r="LR141" s="63">
        <f t="shared" si="8"/>
        <v>328</v>
      </c>
      <c r="LS141" s="63">
        <f t="shared" si="8"/>
        <v>329</v>
      </c>
      <c r="LT141" s="63">
        <f t="shared" si="8"/>
        <v>330</v>
      </c>
      <c r="LU141" s="63">
        <f t="shared" si="8"/>
        <v>331</v>
      </c>
      <c r="LV141" s="63">
        <f t="shared" si="8"/>
        <v>332</v>
      </c>
      <c r="LW141" s="63">
        <f t="shared" si="8"/>
        <v>333</v>
      </c>
      <c r="LX141" s="63">
        <f t="shared" si="8"/>
        <v>334</v>
      </c>
      <c r="LY141" s="63">
        <f t="shared" si="8"/>
        <v>335</v>
      </c>
      <c r="LZ141" s="63">
        <f t="shared" si="8"/>
        <v>336</v>
      </c>
      <c r="MA141" s="63">
        <f t="shared" si="8"/>
        <v>337</v>
      </c>
      <c r="MB141" s="63">
        <f t="shared" si="8"/>
        <v>338</v>
      </c>
      <c r="MC141" s="63">
        <f t="shared" si="8"/>
        <v>339</v>
      </c>
      <c r="MD141" s="63">
        <f t="shared" si="8"/>
        <v>340</v>
      </c>
      <c r="ME141" s="63">
        <f t="shared" si="8"/>
        <v>341</v>
      </c>
      <c r="MF141" s="63">
        <f t="shared" si="8"/>
        <v>342</v>
      </c>
      <c r="MG141" s="63">
        <f t="shared" si="8"/>
        <v>343</v>
      </c>
      <c r="MH141" s="63">
        <f t="shared" si="8"/>
        <v>344</v>
      </c>
      <c r="MI141" s="63">
        <f t="shared" si="8"/>
        <v>345</v>
      </c>
      <c r="MJ141" s="63">
        <f t="shared" si="8"/>
        <v>346</v>
      </c>
      <c r="MK141" s="63">
        <f t="shared" si="8"/>
        <v>347</v>
      </c>
      <c r="ML141" s="63">
        <f t="shared" si="8"/>
        <v>348</v>
      </c>
      <c r="MM141" s="63">
        <f t="shared" si="8"/>
        <v>349</v>
      </c>
      <c r="MN141" s="63">
        <f t="shared" si="8"/>
        <v>350</v>
      </c>
      <c r="MO141" s="63">
        <f t="shared" si="8"/>
        <v>351</v>
      </c>
      <c r="MP141" s="63">
        <f t="shared" si="8"/>
        <v>352</v>
      </c>
      <c r="MQ141" s="63">
        <f t="shared" si="8"/>
        <v>353</v>
      </c>
      <c r="MR141" s="63">
        <f t="shared" si="8"/>
        <v>354</v>
      </c>
      <c r="MS141" s="63">
        <f t="shared" si="8"/>
        <v>355</v>
      </c>
      <c r="MT141" s="63">
        <f>MS141+1</f>
        <v>356</v>
      </c>
      <c r="MU141" s="63">
        <f>MT141+1</f>
        <v>357</v>
      </c>
    </row>
    <row r="142" spans="1:365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5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5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>
      <c r="BD147" s="63">
        <f>SUM(BD134:BD135)</f>
        <v>307266051388.05688</v>
      </c>
    </row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BD148" s="63">
        <v>307266051388.05688</v>
      </c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  <row r="158" spans="2:355" x14ac:dyDescent="0.45">
      <c r="AW158" s="155">
        <v>36744473607.133202</v>
      </c>
      <c r="AX158" s="155">
        <v>13073426045.534</v>
      </c>
      <c r="AY158" s="155">
        <v>13073426045.534</v>
      </c>
      <c r="AZ158" s="63">
        <f>SUM(AW158:AY158)</f>
        <v>62891325698.201202</v>
      </c>
      <c r="BA158" s="63">
        <v>62891325698.201202</v>
      </c>
    </row>
    <row r="159" spans="2:355" x14ac:dyDescent="0.45">
      <c r="AZ159" s="63">
        <f>JQ116</f>
        <v>-21660617560.5042</v>
      </c>
    </row>
    <row r="160" spans="2:355" x14ac:dyDescent="0.45">
      <c r="AZ160" s="63">
        <v>-12886290738.2334</v>
      </c>
    </row>
    <row r="161" spans="52:52" x14ac:dyDescent="0.45">
      <c r="AZ161" s="63">
        <f>AZ159+AZ160</f>
        <v>-34546908298.737602</v>
      </c>
    </row>
  </sheetData>
  <mergeCells count="370"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</mergeCells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CF3B-9FE4-41EC-B8C6-FC7557C0BA89}">
  <sheetPr>
    <pageSetUpPr fitToPage="1"/>
  </sheetPr>
  <dimension ref="A1:NC151"/>
  <sheetViews>
    <sheetView zoomScale="55" zoomScaleNormal="55" workbookViewId="0">
      <pane xSplit="2" ySplit="15" topLeftCell="C16" activePane="bottomRight" state="frozen"/>
      <selection pane="topRight" activeCell="C1" sqref="C1"/>
      <selection pane="bottomLeft" activeCell="A16" sqref="A16"/>
      <selection pane="bottomRight" activeCell="LZ95" sqref="LZ95"/>
    </sheetView>
  </sheetViews>
  <sheetFormatPr baseColWidth="10" defaultColWidth="11.46484375" defaultRowHeight="14.25" x14ac:dyDescent="0.45"/>
  <cols>
    <col min="1" max="2" width="45.46484375" style="63" customWidth="1"/>
    <col min="3" max="161" width="11.46484375" style="63" customWidth="1"/>
    <col min="162" max="179" width="11.53125" style="63" customWidth="1"/>
    <col min="180" max="240" width="11.46484375" style="63" customWidth="1"/>
    <col min="241" max="267" width="11.53125" style="63" customWidth="1"/>
    <col min="268" max="268" width="15.73046875" style="63" customWidth="1"/>
    <col min="269" max="269" width="11.53125" style="63" customWidth="1"/>
    <col min="270" max="359" width="11.46484375" style="63" customWidth="1"/>
    <col min="360" max="360" width="11.46484375" style="66" customWidth="1"/>
    <col min="361" max="362" width="11.46484375" style="63"/>
    <col min="363" max="363" width="12.265625" style="63" bestFit="1" customWidth="1"/>
    <col min="364" max="364" width="11.46484375" style="63"/>
    <col min="365" max="365" width="14.19921875" style="63" bestFit="1" customWidth="1"/>
    <col min="366" max="366" width="11.46484375" style="63"/>
    <col min="367" max="367" width="12.265625" style="63" bestFit="1" customWidth="1"/>
    <col min="368" max="16384" width="11.46484375" style="63"/>
  </cols>
  <sheetData>
    <row r="1" spans="1:367" ht="18" x14ac:dyDescent="0.55000000000000004">
      <c r="A1" s="8"/>
      <c r="B1" s="8"/>
      <c r="C1" s="189" t="s">
        <v>204</v>
      </c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97" t="s">
        <v>184</v>
      </c>
      <c r="AL1" s="197"/>
      <c r="AM1" s="197"/>
      <c r="AN1" s="197"/>
      <c r="AO1" s="197"/>
      <c r="AP1" s="197"/>
      <c r="AQ1" s="197"/>
      <c r="AR1" s="197"/>
      <c r="AS1" s="197"/>
      <c r="AT1" s="197"/>
      <c r="AU1" s="197"/>
      <c r="AV1" s="197"/>
      <c r="AW1" s="189" t="s">
        <v>203</v>
      </c>
      <c r="AX1" s="189"/>
      <c r="AY1" s="189"/>
      <c r="AZ1" s="189"/>
      <c r="BA1" s="189"/>
      <c r="BB1" s="189"/>
      <c r="BC1" s="189"/>
      <c r="BD1" s="189"/>
      <c r="BE1" s="189"/>
      <c r="BF1" s="190" t="s">
        <v>236</v>
      </c>
      <c r="BG1" s="190"/>
      <c r="BH1" s="190"/>
      <c r="BI1" s="193" t="s">
        <v>185</v>
      </c>
      <c r="BJ1" s="193"/>
      <c r="BK1" s="193"/>
      <c r="BL1" s="193"/>
      <c r="BM1" s="193"/>
      <c r="BN1" s="193"/>
      <c r="BO1" s="193"/>
      <c r="BP1" s="193"/>
      <c r="BQ1" s="193"/>
      <c r="BR1" s="193"/>
      <c r="BS1" s="193"/>
      <c r="BT1" s="193"/>
      <c r="BU1" s="193"/>
      <c r="BV1" s="193"/>
      <c r="BW1" s="193"/>
      <c r="BX1" s="193"/>
      <c r="BY1" s="193"/>
      <c r="BZ1" s="193"/>
      <c r="CA1" s="193"/>
      <c r="CB1" s="193"/>
      <c r="CC1" s="193"/>
      <c r="CD1" s="193"/>
      <c r="CE1" s="193"/>
      <c r="CF1" s="193"/>
      <c r="CG1" s="193"/>
      <c r="CH1" s="193"/>
      <c r="CI1" s="193"/>
      <c r="CJ1" s="193"/>
      <c r="CK1" s="193"/>
      <c r="CL1" s="193"/>
      <c r="CM1" s="193"/>
      <c r="CN1" s="193"/>
      <c r="CO1" s="193"/>
      <c r="CP1" s="193"/>
      <c r="CQ1" s="193"/>
      <c r="CR1" s="193"/>
      <c r="CS1" s="193"/>
      <c r="CT1" s="193"/>
      <c r="CU1" s="193"/>
      <c r="CV1" s="193"/>
      <c r="CW1" s="193"/>
      <c r="CX1" s="193"/>
      <c r="CY1" s="193"/>
      <c r="CZ1" s="193"/>
      <c r="DA1" s="193"/>
      <c r="DB1" s="193"/>
      <c r="DC1" s="193"/>
      <c r="DD1" s="193"/>
      <c r="DE1" s="193"/>
      <c r="DF1" s="193"/>
      <c r="DG1" s="193"/>
      <c r="DH1" s="193"/>
      <c r="DI1" s="193"/>
      <c r="DJ1" s="193"/>
      <c r="DK1" s="193"/>
      <c r="DL1" s="193"/>
      <c r="DM1" s="193"/>
      <c r="DN1" s="193"/>
      <c r="DO1" s="193"/>
      <c r="DP1" s="193"/>
      <c r="DQ1" s="193"/>
      <c r="DR1" s="193"/>
      <c r="DS1" s="193"/>
      <c r="DT1" s="193"/>
      <c r="DU1" s="193"/>
      <c r="DV1" s="193"/>
      <c r="DW1" s="193"/>
      <c r="DX1" s="193"/>
      <c r="DY1" s="193"/>
      <c r="DZ1" s="193"/>
      <c r="EA1" s="193"/>
      <c r="EB1" s="193"/>
      <c r="EC1" s="193"/>
      <c r="ED1" s="193"/>
      <c r="EE1" s="193"/>
      <c r="EF1" s="193"/>
      <c r="EG1" s="193"/>
      <c r="EH1" s="193"/>
      <c r="EI1" s="193"/>
      <c r="EJ1" s="193"/>
      <c r="EK1" s="193"/>
      <c r="EL1" s="193"/>
      <c r="EM1" s="193"/>
      <c r="EN1" s="193"/>
      <c r="EO1" s="193"/>
      <c r="EP1" s="193"/>
      <c r="EQ1" s="193"/>
      <c r="ER1" s="193"/>
      <c r="ES1" s="193"/>
      <c r="ET1" s="193"/>
      <c r="EU1" s="193"/>
      <c r="EV1" s="193"/>
      <c r="EW1" s="193"/>
      <c r="EX1" s="193"/>
      <c r="EY1" s="193"/>
      <c r="EZ1" s="193"/>
      <c r="FA1" s="193"/>
      <c r="FB1" s="193"/>
      <c r="FC1" s="193"/>
      <c r="FD1" s="193"/>
      <c r="FE1" s="193"/>
      <c r="FF1" s="193"/>
      <c r="FG1" s="193"/>
      <c r="FH1" s="193"/>
      <c r="FI1" s="193"/>
      <c r="FJ1" s="193"/>
      <c r="FK1" s="193"/>
      <c r="FL1" s="193"/>
      <c r="FM1" s="193"/>
      <c r="FN1" s="193"/>
      <c r="FO1" s="188" t="s">
        <v>94</v>
      </c>
      <c r="FP1" s="188"/>
      <c r="FQ1" s="188"/>
      <c r="FR1" s="188"/>
      <c r="FS1" s="188"/>
      <c r="FT1" s="188"/>
      <c r="FU1" s="188"/>
      <c r="FV1" s="194" t="s">
        <v>197</v>
      </c>
      <c r="FW1" s="194"/>
      <c r="FX1" s="186" t="s">
        <v>233</v>
      </c>
      <c r="FY1" s="186"/>
      <c r="FZ1" s="186"/>
      <c r="GA1" s="186"/>
      <c r="GB1" s="186"/>
      <c r="GC1" s="186"/>
      <c r="GD1" s="186"/>
      <c r="GE1" s="186"/>
      <c r="GF1" s="186"/>
      <c r="GG1" s="186"/>
      <c r="GH1" s="186"/>
      <c r="GI1" s="186"/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6"/>
      <c r="HM1" s="186"/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6"/>
      <c r="IQ1" s="186"/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6"/>
      <c r="JU1" s="186"/>
      <c r="JV1" s="186"/>
      <c r="JW1" s="186"/>
      <c r="JX1" s="186"/>
      <c r="JY1" s="186"/>
      <c r="JZ1" s="186"/>
      <c r="KA1" s="186"/>
      <c r="KB1" s="186"/>
      <c r="KC1" s="186"/>
      <c r="KD1" s="123"/>
      <c r="KE1" s="123"/>
      <c r="KF1" s="123"/>
      <c r="KG1" s="123"/>
      <c r="KH1" s="123"/>
      <c r="KI1" s="123"/>
      <c r="KJ1" s="123"/>
      <c r="KK1" s="123"/>
      <c r="KL1" s="123"/>
      <c r="KM1" s="123"/>
      <c r="KN1" s="123"/>
      <c r="KO1" s="123"/>
      <c r="KP1" s="123"/>
      <c r="KQ1" s="123"/>
      <c r="KR1" s="123"/>
      <c r="KS1" s="123"/>
      <c r="KT1" s="123"/>
      <c r="KU1" s="185" t="s">
        <v>234</v>
      </c>
      <c r="KV1" s="185"/>
      <c r="KW1" s="185"/>
      <c r="KX1" s="185"/>
      <c r="KY1" s="185"/>
      <c r="KZ1" s="185"/>
      <c r="LA1" s="185"/>
      <c r="LB1" s="185"/>
      <c r="LC1" s="185"/>
      <c r="LD1" s="185"/>
      <c r="LE1" s="185"/>
      <c r="LF1" s="185"/>
      <c r="LG1" s="185"/>
      <c r="LH1" s="185"/>
      <c r="LI1" s="185"/>
      <c r="LJ1" s="185"/>
      <c r="LK1" s="185"/>
      <c r="LL1" s="185"/>
      <c r="LM1" s="185"/>
      <c r="LN1" s="185"/>
      <c r="LO1" s="185"/>
      <c r="LP1" s="185"/>
      <c r="LQ1" s="185"/>
      <c r="LR1" s="185"/>
      <c r="LS1" s="185"/>
      <c r="LT1" s="185"/>
      <c r="LU1" s="185"/>
      <c r="LV1" s="185"/>
      <c r="LW1" s="185"/>
      <c r="LX1" s="185"/>
      <c r="LY1" s="185"/>
      <c r="LZ1" s="185"/>
      <c r="MA1" s="185"/>
      <c r="MB1" s="185"/>
      <c r="MC1" s="185"/>
      <c r="MD1" s="185"/>
      <c r="ME1" s="185"/>
      <c r="MF1" s="185"/>
      <c r="MG1" s="185"/>
      <c r="MH1" s="185"/>
      <c r="MI1" s="185"/>
      <c r="MJ1" s="185"/>
      <c r="MK1" s="122"/>
      <c r="ML1" s="122"/>
      <c r="MM1" s="122"/>
      <c r="MN1" s="122"/>
      <c r="MO1" s="122"/>
      <c r="MP1" s="122"/>
      <c r="MQ1" s="121" t="s">
        <v>103</v>
      </c>
      <c r="MR1" s="87" t="s">
        <v>104</v>
      </c>
    </row>
    <row r="2" spans="1:367" ht="18" x14ac:dyDescent="0.55000000000000004">
      <c r="A2" s="8"/>
      <c r="B2" s="8"/>
      <c r="C2" s="23" t="s">
        <v>37</v>
      </c>
      <c r="D2" s="23" t="s">
        <v>38</v>
      </c>
      <c r="E2" s="23" t="s">
        <v>39</v>
      </c>
      <c r="F2" s="23" t="s">
        <v>40</v>
      </c>
      <c r="G2" s="35" t="s">
        <v>41</v>
      </c>
      <c r="H2" s="19" t="s">
        <v>37</v>
      </c>
      <c r="I2" s="19" t="s">
        <v>38</v>
      </c>
      <c r="J2" s="19" t="s">
        <v>39</v>
      </c>
      <c r="K2" s="19" t="s">
        <v>40</v>
      </c>
      <c r="L2" s="19" t="s">
        <v>41</v>
      </c>
      <c r="M2" s="19" t="s">
        <v>72</v>
      </c>
      <c r="N2" s="27" t="s">
        <v>37</v>
      </c>
      <c r="O2" s="31" t="s">
        <v>37</v>
      </c>
      <c r="P2" s="31" t="s">
        <v>38</v>
      </c>
      <c r="Q2" s="25" t="s">
        <v>37</v>
      </c>
      <c r="R2" s="24" t="s">
        <v>37</v>
      </c>
      <c r="S2" s="32" t="s">
        <v>37</v>
      </c>
      <c r="T2" s="32" t="s">
        <v>38</v>
      </c>
      <c r="V2" s="59" t="s">
        <v>37</v>
      </c>
      <c r="W2" s="60" t="s">
        <v>38</v>
      </c>
      <c r="X2" s="60" t="s">
        <v>39</v>
      </c>
      <c r="Y2" s="60" t="s">
        <v>40</v>
      </c>
      <c r="Z2" s="29" t="s">
        <v>37</v>
      </c>
      <c r="AA2" s="29" t="s">
        <v>38</v>
      </c>
      <c r="AB2" s="23" t="s">
        <v>37</v>
      </c>
      <c r="AC2" s="191" t="s">
        <v>187</v>
      </c>
      <c r="AD2" s="191"/>
    </row>
    <row r="3" spans="1:367" ht="39" customHeight="1" x14ac:dyDescent="0.55000000000000004">
      <c r="A3" s="38"/>
      <c r="B3" s="38"/>
      <c r="C3" s="39" t="s">
        <v>206</v>
      </c>
      <c r="D3" s="39" t="s">
        <v>206</v>
      </c>
      <c r="E3" s="39" t="s">
        <v>206</v>
      </c>
      <c r="F3" s="39" t="s">
        <v>206</v>
      </c>
      <c r="G3" s="40" t="s">
        <v>43</v>
      </c>
      <c r="H3" s="41" t="s">
        <v>73</v>
      </c>
      <c r="I3" s="41" t="s">
        <v>73</v>
      </c>
      <c r="J3" s="41" t="s">
        <v>73</v>
      </c>
      <c r="K3" s="41" t="s">
        <v>73</v>
      </c>
      <c r="L3" s="41" t="s">
        <v>73</v>
      </c>
      <c r="M3" s="41" t="s">
        <v>73</v>
      </c>
      <c r="N3" s="42" t="s">
        <v>58</v>
      </c>
      <c r="O3" s="43" t="s">
        <v>42</v>
      </c>
      <c r="P3" s="43" t="s">
        <v>42</v>
      </c>
      <c r="Q3" s="44" t="s">
        <v>61</v>
      </c>
      <c r="R3" s="45" t="s">
        <v>64</v>
      </c>
      <c r="S3" s="46" t="s">
        <v>53</v>
      </c>
      <c r="T3" s="46" t="s">
        <v>53</v>
      </c>
      <c r="U3" s="47" t="s">
        <v>52</v>
      </c>
      <c r="V3" s="59" t="s">
        <v>52</v>
      </c>
      <c r="W3" s="60" t="s">
        <v>52</v>
      </c>
      <c r="X3" s="60" t="s">
        <v>52</v>
      </c>
      <c r="Y3" s="60" t="s">
        <v>52</v>
      </c>
      <c r="Z3" s="48" t="s">
        <v>54</v>
      </c>
      <c r="AA3" s="48" t="s">
        <v>54</v>
      </c>
      <c r="AB3" s="39" t="s">
        <v>66</v>
      </c>
      <c r="AC3" s="39" t="s">
        <v>67</v>
      </c>
      <c r="AD3" s="39" t="s">
        <v>68</v>
      </c>
      <c r="AE3" s="76" t="s">
        <v>238</v>
      </c>
      <c r="AF3" s="76" t="s">
        <v>238</v>
      </c>
      <c r="AG3" s="76" t="s">
        <v>238</v>
      </c>
      <c r="AH3" s="76" t="s">
        <v>238</v>
      </c>
      <c r="AI3" s="76" t="s">
        <v>238</v>
      </c>
      <c r="AJ3" s="76"/>
      <c r="AK3" s="10"/>
      <c r="AL3" s="54"/>
      <c r="AM3" s="54"/>
      <c r="AP3" s="54"/>
      <c r="AQ3" s="54"/>
      <c r="AR3" s="54"/>
      <c r="AU3" s="54"/>
      <c r="AZ3" s="54"/>
      <c r="BA3" s="54"/>
      <c r="BB3" s="54"/>
      <c r="BC3" s="54"/>
      <c r="BD3" s="54"/>
      <c r="BE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1"/>
      <c r="FN3" s="51"/>
      <c r="FO3" s="187" t="s">
        <v>100</v>
      </c>
      <c r="FP3" s="187"/>
      <c r="FQ3" s="187" t="s">
        <v>685</v>
      </c>
      <c r="FR3" s="187"/>
      <c r="FS3" s="187" t="s">
        <v>101</v>
      </c>
      <c r="FT3" s="187"/>
      <c r="FU3" s="187"/>
      <c r="FV3" s="120"/>
      <c r="FW3" s="120"/>
      <c r="GA3" s="41" t="s">
        <v>73</v>
      </c>
      <c r="GB3" s="41" t="s">
        <v>73</v>
      </c>
      <c r="GC3" s="42" t="s">
        <v>58</v>
      </c>
      <c r="GD3" s="43" t="s">
        <v>42</v>
      </c>
      <c r="GE3" s="43" t="s">
        <v>42</v>
      </c>
      <c r="GF3" s="43" t="s">
        <v>42</v>
      </c>
      <c r="GG3" s="43" t="s">
        <v>42</v>
      </c>
      <c r="GH3" s="81" t="s">
        <v>221</v>
      </c>
      <c r="GI3" s="81" t="s">
        <v>221</v>
      </c>
      <c r="GJ3" s="81" t="s">
        <v>221</v>
      </c>
      <c r="GK3" s="43" t="s">
        <v>222</v>
      </c>
      <c r="GL3" s="43"/>
      <c r="GM3" s="78" t="s">
        <v>224</v>
      </c>
      <c r="GN3" s="78" t="s">
        <v>224</v>
      </c>
      <c r="GO3" s="78" t="s">
        <v>224</v>
      </c>
      <c r="GP3" s="78" t="s">
        <v>224</v>
      </c>
      <c r="GQ3" s="43" t="s">
        <v>424</v>
      </c>
      <c r="GR3" s="43" t="s">
        <v>424</v>
      </c>
      <c r="GS3" s="43" t="s">
        <v>424</v>
      </c>
      <c r="GT3" s="43" t="s">
        <v>424</v>
      </c>
      <c r="GU3" s="43" t="s">
        <v>424</v>
      </c>
      <c r="GV3" s="43" t="s">
        <v>424</v>
      </c>
      <c r="GW3" s="43" t="s">
        <v>424</v>
      </c>
      <c r="GX3" s="43" t="s">
        <v>424</v>
      </c>
      <c r="GY3" s="43" t="s">
        <v>424</v>
      </c>
      <c r="GZ3" s="78" t="s">
        <v>426</v>
      </c>
      <c r="HA3" s="43"/>
      <c r="HB3" s="43" t="s">
        <v>425</v>
      </c>
      <c r="HC3" s="43" t="s">
        <v>425</v>
      </c>
      <c r="HD3" s="43" t="s">
        <v>425</v>
      </c>
      <c r="HE3" s="43" t="s">
        <v>425</v>
      </c>
      <c r="HF3" s="43" t="s">
        <v>425</v>
      </c>
      <c r="HG3" s="43" t="s">
        <v>425</v>
      </c>
      <c r="HH3" s="43" t="s">
        <v>425</v>
      </c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 t="s">
        <v>231</v>
      </c>
      <c r="HW3" s="43"/>
      <c r="HX3" s="44" t="s">
        <v>61</v>
      </c>
      <c r="HY3" s="45" t="s">
        <v>64</v>
      </c>
      <c r="HZ3" s="48" t="s">
        <v>54</v>
      </c>
      <c r="IA3" s="77" t="s">
        <v>66</v>
      </c>
      <c r="IB3" s="77" t="s">
        <v>402</v>
      </c>
      <c r="IC3" s="78" t="s">
        <v>192</v>
      </c>
      <c r="ID3" s="77" t="s">
        <v>193</v>
      </c>
      <c r="IH3" s="46"/>
      <c r="IJ3" s="59"/>
      <c r="IK3" s="60"/>
      <c r="IL3" s="60"/>
      <c r="IM3" s="60"/>
      <c r="IN3" s="60"/>
      <c r="IS3" s="76"/>
      <c r="IT3" s="76"/>
      <c r="IU3" s="76"/>
      <c r="IV3" s="76"/>
      <c r="MG3" s="72" t="s">
        <v>89</v>
      </c>
      <c r="MH3" s="72" t="s">
        <v>92</v>
      </c>
      <c r="MI3" s="72" t="s">
        <v>92</v>
      </c>
      <c r="MJ3" s="72" t="s">
        <v>91</v>
      </c>
      <c r="MK3" s="72" t="s">
        <v>91</v>
      </c>
      <c r="ML3" s="72"/>
      <c r="MM3" s="72"/>
      <c r="MN3" s="72"/>
      <c r="MO3" s="72"/>
      <c r="MP3" s="72"/>
      <c r="MQ3" s="72" t="s">
        <v>90</v>
      </c>
      <c r="MR3" s="72" t="s">
        <v>90</v>
      </c>
      <c r="MS3" s="39" t="s">
        <v>676</v>
      </c>
      <c r="MT3" s="39"/>
      <c r="MU3" s="39"/>
      <c r="MV3" s="113"/>
    </row>
    <row r="4" spans="1:367" ht="15" customHeight="1" x14ac:dyDescent="0.45">
      <c r="C4" s="161" t="s">
        <v>46</v>
      </c>
      <c r="D4" s="161" t="s">
        <v>47</v>
      </c>
      <c r="E4" s="161" t="s">
        <v>48</v>
      </c>
      <c r="F4" s="161" t="s">
        <v>49</v>
      </c>
      <c r="G4" s="161" t="s">
        <v>50</v>
      </c>
      <c r="H4" s="161" t="s">
        <v>74</v>
      </c>
      <c r="I4" s="161" t="s">
        <v>75</v>
      </c>
      <c r="J4" s="161" t="s">
        <v>76</v>
      </c>
      <c r="K4" s="161" t="s">
        <v>77</v>
      </c>
      <c r="L4" s="161" t="s">
        <v>78</v>
      </c>
      <c r="M4" s="161" t="s">
        <v>79</v>
      </c>
      <c r="N4" s="161" t="s">
        <v>59</v>
      </c>
      <c r="O4" s="184" t="s">
        <v>44</v>
      </c>
      <c r="P4" s="184" t="s">
        <v>45</v>
      </c>
      <c r="Q4" s="184" t="s">
        <v>62</v>
      </c>
      <c r="R4" s="184" t="s">
        <v>65</v>
      </c>
      <c r="S4" s="184" t="s">
        <v>158</v>
      </c>
      <c r="T4" s="192" t="s">
        <v>183</v>
      </c>
      <c r="U4" s="184" t="s">
        <v>159</v>
      </c>
      <c r="V4" s="184" t="s">
        <v>207</v>
      </c>
      <c r="W4" s="184" t="s">
        <v>208</v>
      </c>
      <c r="X4" s="184" t="s">
        <v>209</v>
      </c>
      <c r="Y4" s="184" t="s">
        <v>210</v>
      </c>
      <c r="Z4" s="184" t="s">
        <v>55</v>
      </c>
      <c r="AA4" s="184" t="s">
        <v>56</v>
      </c>
      <c r="AB4" s="184" t="s">
        <v>69</v>
      </c>
      <c r="AC4" s="184" t="s">
        <v>70</v>
      </c>
      <c r="AD4" s="184" t="s">
        <v>71</v>
      </c>
      <c r="AE4" s="182" t="s">
        <v>168</v>
      </c>
      <c r="AF4" s="182" t="s">
        <v>169</v>
      </c>
      <c r="AG4" s="182" t="s">
        <v>170</v>
      </c>
      <c r="AH4" s="182" t="s">
        <v>171</v>
      </c>
      <c r="AI4" s="182" t="s">
        <v>172</v>
      </c>
      <c r="AJ4" s="182" t="s">
        <v>256</v>
      </c>
      <c r="AK4" s="177" t="s">
        <v>154</v>
      </c>
      <c r="AL4" s="177" t="s">
        <v>155</v>
      </c>
      <c r="AM4" s="177" t="s">
        <v>156</v>
      </c>
      <c r="AN4" s="177" t="s">
        <v>160</v>
      </c>
      <c r="AO4" s="176" t="s">
        <v>161</v>
      </c>
      <c r="AP4" s="178" t="s">
        <v>166</v>
      </c>
      <c r="AQ4" s="178" t="s">
        <v>173</v>
      </c>
      <c r="AR4" s="178" t="s">
        <v>175</v>
      </c>
      <c r="AS4" s="177" t="s">
        <v>162</v>
      </c>
      <c r="AT4" s="177" t="s">
        <v>163</v>
      </c>
      <c r="AU4" s="177" t="s">
        <v>150</v>
      </c>
      <c r="AV4" s="177" t="s">
        <v>152</v>
      </c>
      <c r="AW4" s="184" t="s">
        <v>149</v>
      </c>
      <c r="AX4" s="184" t="s">
        <v>151</v>
      </c>
      <c r="AY4" s="184" t="s">
        <v>153</v>
      </c>
      <c r="AZ4" s="184" t="s">
        <v>157</v>
      </c>
      <c r="BA4" s="184" t="s">
        <v>164</v>
      </c>
      <c r="BB4" s="184" t="s">
        <v>165</v>
      </c>
      <c r="BC4" s="182" t="s">
        <v>167</v>
      </c>
      <c r="BD4" s="182" t="s">
        <v>174</v>
      </c>
      <c r="BE4" s="182" t="s">
        <v>176</v>
      </c>
      <c r="BF4" s="183" t="s">
        <v>216</v>
      </c>
      <c r="BG4" s="183" t="s">
        <v>213</v>
      </c>
      <c r="BH4" s="183" t="s">
        <v>215</v>
      </c>
      <c r="BI4" s="172" t="s">
        <v>512</v>
      </c>
      <c r="BJ4" s="172" t="s">
        <v>513</v>
      </c>
      <c r="BK4" s="172" t="s">
        <v>514</v>
      </c>
      <c r="BL4" s="172" t="s">
        <v>515</v>
      </c>
      <c r="BM4" s="172" t="s">
        <v>516</v>
      </c>
      <c r="BN4" s="172" t="s">
        <v>517</v>
      </c>
      <c r="BO4" s="172" t="s">
        <v>518</v>
      </c>
      <c r="BP4" s="172" t="s">
        <v>519</v>
      </c>
      <c r="BQ4" s="172" t="s">
        <v>520</v>
      </c>
      <c r="BR4" s="174" t="s">
        <v>521</v>
      </c>
      <c r="BS4" s="172" t="s">
        <v>522</v>
      </c>
      <c r="BT4" s="172" t="s">
        <v>523</v>
      </c>
      <c r="BU4" s="172" t="s">
        <v>524</v>
      </c>
      <c r="BV4" s="172" t="s">
        <v>525</v>
      </c>
      <c r="BW4" s="172" t="s">
        <v>526</v>
      </c>
      <c r="BX4" s="172" t="s">
        <v>527</v>
      </c>
      <c r="BY4" s="172" t="s">
        <v>528</v>
      </c>
      <c r="BZ4" s="172" t="s">
        <v>529</v>
      </c>
      <c r="CA4" s="172" t="s">
        <v>530</v>
      </c>
      <c r="CB4" s="172" t="s">
        <v>531</v>
      </c>
      <c r="CC4" s="172" t="s">
        <v>532</v>
      </c>
      <c r="CD4" s="172" t="s">
        <v>533</v>
      </c>
      <c r="CE4" s="174" t="s">
        <v>458</v>
      </c>
      <c r="CF4" s="174" t="s">
        <v>459</v>
      </c>
      <c r="CG4" s="174" t="s">
        <v>463</v>
      </c>
      <c r="CH4" s="174" t="s">
        <v>461</v>
      </c>
      <c r="CI4" s="174" t="s">
        <v>462</v>
      </c>
      <c r="CJ4" s="174" t="s">
        <v>440</v>
      </c>
      <c r="CK4" s="174" t="s">
        <v>441</v>
      </c>
      <c r="CL4" s="168" t="s">
        <v>442</v>
      </c>
      <c r="CM4" s="174" t="s">
        <v>443</v>
      </c>
      <c r="CN4" s="168" t="s">
        <v>480</v>
      </c>
      <c r="CO4" s="168" t="s">
        <v>444</v>
      </c>
      <c r="CP4" s="174" t="s">
        <v>445</v>
      </c>
      <c r="CQ4" s="174" t="s">
        <v>446</v>
      </c>
      <c r="CR4" s="174" t="s">
        <v>447</v>
      </c>
      <c r="CS4" s="168" t="s">
        <v>448</v>
      </c>
      <c r="CT4" s="168" t="s">
        <v>449</v>
      </c>
      <c r="CU4" s="174" t="s">
        <v>450</v>
      </c>
      <c r="CV4" s="171" t="s">
        <v>346</v>
      </c>
      <c r="CW4" s="173" t="s">
        <v>301</v>
      </c>
      <c r="CX4" s="170" t="s">
        <v>302</v>
      </c>
      <c r="CY4" s="170" t="s">
        <v>303</v>
      </c>
      <c r="CZ4" s="173" t="s">
        <v>304</v>
      </c>
      <c r="DA4" s="170" t="s">
        <v>305</v>
      </c>
      <c r="DB4" s="171" t="s">
        <v>465</v>
      </c>
      <c r="DC4" s="170" t="s">
        <v>306</v>
      </c>
      <c r="DD4" s="170" t="s">
        <v>307</v>
      </c>
      <c r="DE4" s="173" t="s">
        <v>308</v>
      </c>
      <c r="DF4" s="170" t="s">
        <v>309</v>
      </c>
      <c r="DG4" s="170" t="s">
        <v>310</v>
      </c>
      <c r="DH4" s="173" t="s">
        <v>311</v>
      </c>
      <c r="DI4" s="170" t="s">
        <v>312</v>
      </c>
      <c r="DJ4" s="170" t="s">
        <v>313</v>
      </c>
      <c r="DK4" s="170" t="s">
        <v>314</v>
      </c>
      <c r="DL4" s="173" t="s">
        <v>315</v>
      </c>
      <c r="DM4" s="170" t="s">
        <v>316</v>
      </c>
      <c r="DN4" s="173" t="s">
        <v>317</v>
      </c>
      <c r="DO4" s="175" t="s">
        <v>464</v>
      </c>
      <c r="DP4" s="173" t="s">
        <v>318</v>
      </c>
      <c r="DQ4" s="173" t="s">
        <v>319</v>
      </c>
      <c r="DR4" s="170" t="s">
        <v>320</v>
      </c>
      <c r="DS4" s="170" t="s">
        <v>321</v>
      </c>
      <c r="DT4" s="173" t="s">
        <v>322</v>
      </c>
      <c r="DU4" s="173" t="s">
        <v>323</v>
      </c>
      <c r="DV4" s="173" t="s">
        <v>324</v>
      </c>
      <c r="DW4" s="171" t="s">
        <v>348</v>
      </c>
      <c r="DX4" s="170" t="s">
        <v>325</v>
      </c>
      <c r="DY4" s="171" t="s">
        <v>347</v>
      </c>
      <c r="DZ4" s="171" t="s">
        <v>457</v>
      </c>
      <c r="EA4" s="170" t="s">
        <v>326</v>
      </c>
      <c r="EB4" s="170" t="s">
        <v>327</v>
      </c>
      <c r="EC4" s="170" t="s">
        <v>328</v>
      </c>
      <c r="ED4" s="173" t="s">
        <v>329</v>
      </c>
      <c r="EE4" s="170" t="s">
        <v>330</v>
      </c>
      <c r="EF4" s="170" t="s">
        <v>331</v>
      </c>
      <c r="EG4" s="170" t="s">
        <v>332</v>
      </c>
      <c r="EH4" s="170" t="s">
        <v>333</v>
      </c>
      <c r="EI4" s="170" t="s">
        <v>334</v>
      </c>
      <c r="EJ4" s="170" t="s">
        <v>335</v>
      </c>
      <c r="EK4" s="171" t="s">
        <v>460</v>
      </c>
      <c r="EL4" s="170" t="s">
        <v>336</v>
      </c>
      <c r="EM4" s="170" t="s">
        <v>337</v>
      </c>
      <c r="EN4" s="170" t="s">
        <v>338</v>
      </c>
      <c r="EO4" s="170" t="s">
        <v>339</v>
      </c>
      <c r="EP4" s="171" t="s">
        <v>688</v>
      </c>
      <c r="EQ4" s="171" t="s">
        <v>689</v>
      </c>
      <c r="ER4" s="171" t="s">
        <v>690</v>
      </c>
      <c r="ES4" s="171" t="s">
        <v>691</v>
      </c>
      <c r="ET4" s="171" t="s">
        <v>692</v>
      </c>
      <c r="EU4" s="171" t="s">
        <v>693</v>
      </c>
      <c r="EV4" s="171" t="s">
        <v>694</v>
      </c>
      <c r="EW4" s="171" t="s">
        <v>697</v>
      </c>
      <c r="EX4" s="171" t="s">
        <v>695</v>
      </c>
      <c r="EY4" s="171" t="s">
        <v>696</v>
      </c>
      <c r="EZ4" s="170" t="s">
        <v>340</v>
      </c>
      <c r="FA4" s="170" t="s">
        <v>341</v>
      </c>
      <c r="FB4" s="170" t="s">
        <v>342</v>
      </c>
      <c r="FC4" s="170" t="s">
        <v>343</v>
      </c>
      <c r="FD4" s="171" t="s">
        <v>456</v>
      </c>
      <c r="FE4" s="170" t="s">
        <v>344</v>
      </c>
      <c r="FF4" s="177" t="s">
        <v>177</v>
      </c>
      <c r="FG4" s="177" t="s">
        <v>178</v>
      </c>
      <c r="FH4" s="176" t="s">
        <v>202</v>
      </c>
      <c r="FI4" s="177" t="s">
        <v>179</v>
      </c>
      <c r="FJ4" s="177" t="s">
        <v>180</v>
      </c>
      <c r="FK4" s="177" t="s">
        <v>181</v>
      </c>
      <c r="FL4" s="177" t="s">
        <v>182</v>
      </c>
      <c r="FM4" s="195" t="s">
        <v>195</v>
      </c>
      <c r="FN4" s="195" t="s">
        <v>194</v>
      </c>
      <c r="FO4" s="179" t="s">
        <v>636</v>
      </c>
      <c r="FP4" s="179" t="s">
        <v>635</v>
      </c>
      <c r="FQ4" s="179" t="s">
        <v>686</v>
      </c>
      <c r="FR4" s="179" t="s">
        <v>687</v>
      </c>
      <c r="FS4" s="179" t="s">
        <v>188</v>
      </c>
      <c r="FT4" s="179" t="s">
        <v>189</v>
      </c>
      <c r="FU4" s="179" t="s">
        <v>102</v>
      </c>
      <c r="FV4" s="196" t="s">
        <v>637</v>
      </c>
      <c r="FW4" s="196" t="s">
        <v>634</v>
      </c>
      <c r="FX4" s="176" t="s">
        <v>212</v>
      </c>
      <c r="FY4" s="176" t="s">
        <v>214</v>
      </c>
      <c r="FZ4" s="176" t="s">
        <v>220</v>
      </c>
      <c r="GA4" s="161" t="s">
        <v>372</v>
      </c>
      <c r="GB4" s="161" t="s">
        <v>373</v>
      </c>
      <c r="GC4" s="180" t="s">
        <v>95</v>
      </c>
      <c r="GD4" s="161" t="s">
        <v>384</v>
      </c>
      <c r="GE4" s="161" t="s">
        <v>385</v>
      </c>
      <c r="GF4" s="161" t="s">
        <v>386</v>
      </c>
      <c r="GG4" s="161" t="s">
        <v>387</v>
      </c>
      <c r="GH4" s="161" t="s">
        <v>349</v>
      </c>
      <c r="GI4" s="161" t="s">
        <v>351</v>
      </c>
      <c r="GJ4" s="161" t="s">
        <v>350</v>
      </c>
      <c r="GK4" s="161" t="s">
        <v>352</v>
      </c>
      <c r="GL4" s="161" t="s">
        <v>353</v>
      </c>
      <c r="GM4" s="161" t="s">
        <v>354</v>
      </c>
      <c r="GN4" s="161" t="s">
        <v>355</v>
      </c>
      <c r="GO4" s="161" t="s">
        <v>356</v>
      </c>
      <c r="GP4" s="161" t="s">
        <v>357</v>
      </c>
      <c r="GQ4" s="161" t="s">
        <v>358</v>
      </c>
      <c r="GR4" s="161" t="s">
        <v>359</v>
      </c>
      <c r="GS4" s="161" t="s">
        <v>360</v>
      </c>
      <c r="GT4" s="161" t="s">
        <v>361</v>
      </c>
      <c r="GU4" s="161" t="s">
        <v>363</v>
      </c>
      <c r="GV4" s="161" t="s">
        <v>364</v>
      </c>
      <c r="GW4" s="161" t="s">
        <v>365</v>
      </c>
      <c r="GX4" s="161" t="s">
        <v>366</v>
      </c>
      <c r="GY4" s="161" t="s">
        <v>362</v>
      </c>
      <c r="GZ4" s="161" t="s">
        <v>367</v>
      </c>
      <c r="HA4" s="161" t="s">
        <v>371</v>
      </c>
      <c r="HB4" s="161" t="s">
        <v>374</v>
      </c>
      <c r="HC4" s="161" t="s">
        <v>375</v>
      </c>
      <c r="HD4" s="161" t="s">
        <v>376</v>
      </c>
      <c r="HE4" s="161" t="s">
        <v>377</v>
      </c>
      <c r="HF4" s="161" t="s">
        <v>378</v>
      </c>
      <c r="HG4" s="161" t="s">
        <v>379</v>
      </c>
      <c r="HH4" s="161" t="s">
        <v>380</v>
      </c>
      <c r="HI4" s="161" t="s">
        <v>388</v>
      </c>
      <c r="HJ4" s="161" t="s">
        <v>389</v>
      </c>
      <c r="HK4" s="178" t="s">
        <v>623</v>
      </c>
      <c r="HL4" s="178" t="s">
        <v>624</v>
      </c>
      <c r="HM4" s="161" t="s">
        <v>391</v>
      </c>
      <c r="HN4" s="161" t="s">
        <v>392</v>
      </c>
      <c r="HO4" s="161" t="s">
        <v>393</v>
      </c>
      <c r="HP4" s="161" t="s">
        <v>394</v>
      </c>
      <c r="HQ4" s="161" t="s">
        <v>395</v>
      </c>
      <c r="HR4" s="161" t="s">
        <v>396</v>
      </c>
      <c r="HS4" s="161" t="s">
        <v>397</v>
      </c>
      <c r="HT4" s="161" t="s">
        <v>398</v>
      </c>
      <c r="HU4" s="161" t="s">
        <v>399</v>
      </c>
      <c r="HV4" s="161" t="s">
        <v>400</v>
      </c>
      <c r="HW4" s="161" t="s">
        <v>401</v>
      </c>
      <c r="HX4" s="180" t="s">
        <v>97</v>
      </c>
      <c r="HY4" s="180" t="s">
        <v>95</v>
      </c>
      <c r="HZ4" s="180" t="s">
        <v>95</v>
      </c>
      <c r="IA4" s="180" t="s">
        <v>98</v>
      </c>
      <c r="IB4" s="180" t="s">
        <v>200</v>
      </c>
      <c r="IC4" s="180" t="s">
        <v>96</v>
      </c>
      <c r="ID4" s="180" t="s">
        <v>99</v>
      </c>
      <c r="IE4" s="169" t="s">
        <v>239</v>
      </c>
      <c r="IF4" s="169" t="s">
        <v>240</v>
      </c>
      <c r="IG4" s="169" t="s">
        <v>241</v>
      </c>
      <c r="IH4" s="168" t="s">
        <v>345</v>
      </c>
      <c r="II4" s="169" t="s">
        <v>242</v>
      </c>
      <c r="IJ4" s="169" t="s">
        <v>243</v>
      </c>
      <c r="IK4" s="169" t="s">
        <v>244</v>
      </c>
      <c r="IL4" s="169" t="s">
        <v>245</v>
      </c>
      <c r="IM4" s="169" t="s">
        <v>451</v>
      </c>
      <c r="IN4" s="169" t="s">
        <v>246</v>
      </c>
      <c r="IO4" s="169" t="s">
        <v>247</v>
      </c>
      <c r="IP4" s="169" t="s">
        <v>249</v>
      </c>
      <c r="IQ4" s="169" t="s">
        <v>250</v>
      </c>
      <c r="IR4" s="169" t="s">
        <v>252</v>
      </c>
      <c r="IS4" s="169" t="s">
        <v>253</v>
      </c>
      <c r="IT4" s="169" t="s">
        <v>254</v>
      </c>
      <c r="IU4" s="169" t="s">
        <v>255</v>
      </c>
      <c r="IV4" s="170" t="s">
        <v>290</v>
      </c>
      <c r="IW4" s="169" t="s">
        <v>292</v>
      </c>
      <c r="IX4" s="169" t="s">
        <v>293</v>
      </c>
      <c r="IY4" s="169" t="s">
        <v>294</v>
      </c>
      <c r="IZ4" s="169" t="s">
        <v>295</v>
      </c>
      <c r="JA4" s="169" t="s">
        <v>296</v>
      </c>
      <c r="JB4" s="169" t="s">
        <v>297</v>
      </c>
      <c r="JC4" s="169" t="s">
        <v>298</v>
      </c>
      <c r="JD4" s="169" t="s">
        <v>299</v>
      </c>
      <c r="JE4" s="169" t="s">
        <v>300</v>
      </c>
      <c r="JF4" s="169" t="s">
        <v>257</v>
      </c>
      <c r="JG4" s="169" t="s">
        <v>258</v>
      </c>
      <c r="JH4" s="169" t="s">
        <v>259</v>
      </c>
      <c r="JI4" s="169" t="s">
        <v>260</v>
      </c>
      <c r="JJ4" s="169" t="s">
        <v>262</v>
      </c>
      <c r="JK4" s="169" t="s">
        <v>263</v>
      </c>
      <c r="JL4" s="169" t="s">
        <v>264</v>
      </c>
      <c r="JM4" s="169" t="s">
        <v>265</v>
      </c>
      <c r="JN4" s="169" t="s">
        <v>266</v>
      </c>
      <c r="JO4" s="169" t="s">
        <v>267</v>
      </c>
      <c r="JP4" s="169" t="s">
        <v>268</v>
      </c>
      <c r="JQ4" s="169" t="s">
        <v>269</v>
      </c>
      <c r="JR4" s="169" t="s">
        <v>270</v>
      </c>
      <c r="JS4" s="169" t="s">
        <v>271</v>
      </c>
      <c r="JT4" s="169" t="s">
        <v>272</v>
      </c>
      <c r="JU4" s="169" t="s">
        <v>281</v>
      </c>
      <c r="JV4" s="169" t="s">
        <v>282</v>
      </c>
      <c r="JW4" s="169" t="s">
        <v>283</v>
      </c>
      <c r="JX4" s="169" t="s">
        <v>284</v>
      </c>
      <c r="JY4" s="169" t="s">
        <v>285</v>
      </c>
      <c r="JZ4" s="169" t="s">
        <v>286</v>
      </c>
      <c r="KA4" s="169" t="s">
        <v>287</v>
      </c>
      <c r="KB4" s="169" t="s">
        <v>288</v>
      </c>
      <c r="KC4" s="169" t="s">
        <v>108</v>
      </c>
      <c r="KD4" s="168" t="s">
        <v>489</v>
      </c>
      <c r="KE4" s="168" t="s">
        <v>435</v>
      </c>
      <c r="KF4" s="168" t="s">
        <v>368</v>
      </c>
      <c r="KG4" s="168" t="s">
        <v>369</v>
      </c>
      <c r="KH4" s="168" t="s">
        <v>370</v>
      </c>
      <c r="KI4" s="168" t="s">
        <v>439</v>
      </c>
      <c r="KJ4" s="168" t="s">
        <v>381</v>
      </c>
      <c r="KK4" s="168" t="s">
        <v>382</v>
      </c>
      <c r="KL4" s="168" t="s">
        <v>383</v>
      </c>
      <c r="KM4" s="168" t="s">
        <v>429</v>
      </c>
      <c r="KN4" s="168" t="s">
        <v>390</v>
      </c>
      <c r="KO4" s="168" t="s">
        <v>437</v>
      </c>
      <c r="KP4" s="168" t="s">
        <v>427</v>
      </c>
      <c r="KQ4" s="168" t="s">
        <v>455</v>
      </c>
      <c r="KR4" s="169" t="s">
        <v>488</v>
      </c>
      <c r="KS4" s="169" t="s">
        <v>495</v>
      </c>
      <c r="KT4" s="181" t="s">
        <v>498</v>
      </c>
      <c r="KU4" s="164" t="s">
        <v>251</v>
      </c>
      <c r="KV4" s="164" t="s">
        <v>291</v>
      </c>
      <c r="KW4" s="165" t="s">
        <v>413</v>
      </c>
      <c r="KX4" s="165" t="s">
        <v>414</v>
      </c>
      <c r="KY4" s="165" t="s">
        <v>415</v>
      </c>
      <c r="KZ4" s="165" t="s">
        <v>416</v>
      </c>
      <c r="LA4" s="165" t="s">
        <v>417</v>
      </c>
      <c r="LB4" s="165" t="s">
        <v>418</v>
      </c>
      <c r="LC4" s="165" t="s">
        <v>419</v>
      </c>
      <c r="LD4" s="165" t="s">
        <v>420</v>
      </c>
      <c r="LE4" s="165" t="s">
        <v>421</v>
      </c>
      <c r="LF4" s="165" t="s">
        <v>422</v>
      </c>
      <c r="LG4" s="165" t="s">
        <v>423</v>
      </c>
      <c r="LH4" s="164" t="s">
        <v>261</v>
      </c>
      <c r="LI4" s="164" t="s">
        <v>273</v>
      </c>
      <c r="LJ4" s="165" t="s">
        <v>698</v>
      </c>
      <c r="LK4" s="165" t="s">
        <v>699</v>
      </c>
      <c r="LL4" s="165" t="s">
        <v>700</v>
      </c>
      <c r="LM4" s="165" t="s">
        <v>701</v>
      </c>
      <c r="LN4" s="165" t="s">
        <v>702</v>
      </c>
      <c r="LO4" s="165" t="s">
        <v>703</v>
      </c>
      <c r="LP4" s="165" t="s">
        <v>705</v>
      </c>
      <c r="LQ4" s="165" t="s">
        <v>704</v>
      </c>
      <c r="LR4" s="165" t="s">
        <v>706</v>
      </c>
      <c r="LS4" s="165" t="s">
        <v>707</v>
      </c>
      <c r="LT4" s="165" t="s">
        <v>708</v>
      </c>
      <c r="LU4" s="165" t="s">
        <v>709</v>
      </c>
      <c r="LV4" s="165" t="s">
        <v>710</v>
      </c>
      <c r="LW4" s="164" t="s">
        <v>274</v>
      </c>
      <c r="LX4" s="164" t="s">
        <v>275</v>
      </c>
      <c r="LY4" s="181" t="s">
        <v>648</v>
      </c>
      <c r="LZ4" s="164" t="s">
        <v>276</v>
      </c>
      <c r="MA4" s="164" t="s">
        <v>277</v>
      </c>
      <c r="MB4" s="164" t="s">
        <v>278</v>
      </c>
      <c r="MC4" s="164" t="s">
        <v>279</v>
      </c>
      <c r="MD4" s="164" t="s">
        <v>280</v>
      </c>
      <c r="ME4" s="164" t="s">
        <v>248</v>
      </c>
      <c r="MF4" s="164" t="s">
        <v>289</v>
      </c>
      <c r="MG4" s="166" t="s">
        <v>84</v>
      </c>
      <c r="MH4" s="166" t="s">
        <v>86</v>
      </c>
      <c r="MI4" s="167" t="s">
        <v>106</v>
      </c>
      <c r="MJ4" s="167" t="s">
        <v>107</v>
      </c>
      <c r="MK4" s="167" t="s">
        <v>482</v>
      </c>
      <c r="ML4" s="167" t="s">
        <v>198</v>
      </c>
      <c r="MM4" s="167" t="s">
        <v>199</v>
      </c>
      <c r="MN4" s="163" t="s">
        <v>28</v>
      </c>
      <c r="MO4" s="198" t="s">
        <v>501</v>
      </c>
      <c r="MP4" s="198" t="s">
        <v>511</v>
      </c>
      <c r="MQ4" s="166" t="s">
        <v>85</v>
      </c>
      <c r="MR4" s="167" t="s">
        <v>633</v>
      </c>
      <c r="MS4" s="162" t="s">
        <v>677</v>
      </c>
      <c r="MT4" s="162" t="s">
        <v>725</v>
      </c>
      <c r="MU4" s="199" t="s">
        <v>726</v>
      </c>
      <c r="MV4" s="114"/>
    </row>
    <row r="5" spans="1:367" ht="15" customHeight="1" x14ac:dyDescent="0.45">
      <c r="A5" s="2"/>
      <c r="B5" s="2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84"/>
      <c r="P5" s="184"/>
      <c r="Q5" s="184"/>
      <c r="R5" s="184"/>
      <c r="S5" s="184"/>
      <c r="T5" s="192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2"/>
      <c r="AF5" s="182"/>
      <c r="AG5" s="182"/>
      <c r="AH5" s="182"/>
      <c r="AI5" s="182"/>
      <c r="AJ5" s="182"/>
      <c r="AK5" s="177"/>
      <c r="AL5" s="177"/>
      <c r="AM5" s="177"/>
      <c r="AN5" s="177"/>
      <c r="AO5" s="176"/>
      <c r="AP5" s="178"/>
      <c r="AQ5" s="178"/>
      <c r="AR5" s="178"/>
      <c r="AS5" s="177"/>
      <c r="AT5" s="177"/>
      <c r="AU5" s="177"/>
      <c r="AV5" s="177"/>
      <c r="AW5" s="184"/>
      <c r="AX5" s="184"/>
      <c r="AY5" s="184"/>
      <c r="AZ5" s="184"/>
      <c r="BA5" s="184"/>
      <c r="BB5" s="184"/>
      <c r="BC5" s="182"/>
      <c r="BD5" s="182"/>
      <c r="BE5" s="182"/>
      <c r="BF5" s="183"/>
      <c r="BG5" s="183"/>
      <c r="BH5" s="183"/>
      <c r="BI5" s="172"/>
      <c r="BJ5" s="172"/>
      <c r="BK5" s="172"/>
      <c r="BL5" s="172"/>
      <c r="BM5" s="172"/>
      <c r="BN5" s="172"/>
      <c r="BO5" s="172"/>
      <c r="BP5" s="172"/>
      <c r="BQ5" s="172"/>
      <c r="BR5" s="174"/>
      <c r="BS5" s="172"/>
      <c r="BT5" s="172"/>
      <c r="BU5" s="172"/>
      <c r="BV5" s="172"/>
      <c r="BW5" s="172"/>
      <c r="BX5" s="172"/>
      <c r="BY5" s="172"/>
      <c r="BZ5" s="172"/>
      <c r="CA5" s="172"/>
      <c r="CB5" s="172"/>
      <c r="CC5" s="172"/>
      <c r="CD5" s="172"/>
      <c r="CE5" s="174"/>
      <c r="CF5" s="174"/>
      <c r="CG5" s="174"/>
      <c r="CH5" s="174"/>
      <c r="CI5" s="174"/>
      <c r="CJ5" s="174"/>
      <c r="CK5" s="174"/>
      <c r="CL5" s="168"/>
      <c r="CM5" s="174"/>
      <c r="CN5" s="168"/>
      <c r="CO5" s="168"/>
      <c r="CP5" s="174"/>
      <c r="CQ5" s="174"/>
      <c r="CR5" s="174"/>
      <c r="CS5" s="168"/>
      <c r="CT5" s="168"/>
      <c r="CU5" s="174"/>
      <c r="CV5" s="171"/>
      <c r="CW5" s="173"/>
      <c r="CX5" s="170"/>
      <c r="CY5" s="170"/>
      <c r="CZ5" s="173"/>
      <c r="DA5" s="170"/>
      <c r="DB5" s="170"/>
      <c r="DC5" s="170"/>
      <c r="DD5" s="170"/>
      <c r="DE5" s="173"/>
      <c r="DF5" s="170"/>
      <c r="DG5" s="170"/>
      <c r="DH5" s="173"/>
      <c r="DI5" s="170"/>
      <c r="DJ5" s="170"/>
      <c r="DK5" s="170"/>
      <c r="DL5" s="173"/>
      <c r="DM5" s="170"/>
      <c r="DN5" s="173"/>
      <c r="DO5" s="173"/>
      <c r="DP5" s="173"/>
      <c r="DQ5" s="173"/>
      <c r="DR5" s="170"/>
      <c r="DS5" s="170"/>
      <c r="DT5" s="173"/>
      <c r="DU5" s="173"/>
      <c r="DV5" s="173"/>
      <c r="DW5" s="171"/>
      <c r="DX5" s="170"/>
      <c r="DY5" s="171"/>
      <c r="DZ5" s="170"/>
      <c r="EA5" s="170"/>
      <c r="EB5" s="170"/>
      <c r="EC5" s="170"/>
      <c r="ED5" s="173"/>
      <c r="EE5" s="170"/>
      <c r="EF5" s="170"/>
      <c r="EG5" s="170"/>
      <c r="EH5" s="170"/>
      <c r="EI5" s="170"/>
      <c r="EJ5" s="170"/>
      <c r="EK5" s="170"/>
      <c r="EL5" s="170"/>
      <c r="EM5" s="170"/>
      <c r="EN5" s="170"/>
      <c r="EO5" s="170"/>
      <c r="EP5" s="170"/>
      <c r="EQ5" s="170"/>
      <c r="ER5" s="170"/>
      <c r="ES5" s="170"/>
      <c r="ET5" s="170"/>
      <c r="EU5" s="170"/>
      <c r="EV5" s="170"/>
      <c r="EW5" s="170"/>
      <c r="EX5" s="170"/>
      <c r="EY5" s="170"/>
      <c r="EZ5" s="170"/>
      <c r="FA5" s="170"/>
      <c r="FB5" s="170"/>
      <c r="FC5" s="170"/>
      <c r="FD5" s="170"/>
      <c r="FE5" s="170"/>
      <c r="FF5" s="177"/>
      <c r="FG5" s="177"/>
      <c r="FH5" s="176"/>
      <c r="FI5" s="177"/>
      <c r="FJ5" s="177"/>
      <c r="FK5" s="177"/>
      <c r="FL5" s="177"/>
      <c r="FM5" s="195"/>
      <c r="FN5" s="195"/>
      <c r="FO5" s="179"/>
      <c r="FP5" s="179"/>
      <c r="FQ5" s="179"/>
      <c r="FR5" s="179"/>
      <c r="FS5" s="179"/>
      <c r="FT5" s="179"/>
      <c r="FU5" s="179"/>
      <c r="FV5" s="196"/>
      <c r="FW5" s="196"/>
      <c r="FX5" s="176"/>
      <c r="FY5" s="176"/>
      <c r="FZ5" s="176"/>
      <c r="GA5" s="161"/>
      <c r="GB5" s="161"/>
      <c r="GC5" s="180"/>
      <c r="GD5" s="161"/>
      <c r="GE5" s="161"/>
      <c r="GF5" s="161"/>
      <c r="GG5" s="161"/>
      <c r="GH5" s="161"/>
      <c r="GI5" s="161"/>
      <c r="GJ5" s="161"/>
      <c r="GK5" s="161"/>
      <c r="GL5" s="161"/>
      <c r="GM5" s="161"/>
      <c r="GN5" s="161"/>
      <c r="GO5" s="161"/>
      <c r="GP5" s="161"/>
      <c r="GQ5" s="161"/>
      <c r="GR5" s="161"/>
      <c r="GS5" s="161"/>
      <c r="GT5" s="161"/>
      <c r="GU5" s="161"/>
      <c r="GV5" s="161"/>
      <c r="GW5" s="161"/>
      <c r="GX5" s="161"/>
      <c r="GY5" s="161"/>
      <c r="GZ5" s="161"/>
      <c r="HA5" s="161"/>
      <c r="HB5" s="161"/>
      <c r="HC5" s="161"/>
      <c r="HD5" s="161"/>
      <c r="HE5" s="161"/>
      <c r="HF5" s="161"/>
      <c r="HG5" s="161"/>
      <c r="HH5" s="161"/>
      <c r="HI5" s="161"/>
      <c r="HJ5" s="161"/>
      <c r="HK5" s="178"/>
      <c r="HL5" s="178"/>
      <c r="HM5" s="161"/>
      <c r="HN5" s="161"/>
      <c r="HO5" s="161"/>
      <c r="HP5" s="161"/>
      <c r="HQ5" s="161"/>
      <c r="HR5" s="161"/>
      <c r="HS5" s="161"/>
      <c r="HT5" s="161"/>
      <c r="HU5" s="161"/>
      <c r="HV5" s="161"/>
      <c r="HW5" s="161"/>
      <c r="HX5" s="180"/>
      <c r="HY5" s="180"/>
      <c r="HZ5" s="180"/>
      <c r="IA5" s="180"/>
      <c r="IB5" s="180"/>
      <c r="IC5" s="180"/>
      <c r="ID5" s="180"/>
      <c r="IE5" s="169"/>
      <c r="IF5" s="169"/>
      <c r="IG5" s="169"/>
      <c r="IH5" s="168"/>
      <c r="II5" s="169"/>
      <c r="IJ5" s="169"/>
      <c r="IK5" s="169"/>
      <c r="IL5" s="169"/>
      <c r="IM5" s="169"/>
      <c r="IN5" s="169"/>
      <c r="IO5" s="169"/>
      <c r="IP5" s="169"/>
      <c r="IQ5" s="169"/>
      <c r="IR5" s="169"/>
      <c r="IS5" s="169"/>
      <c r="IT5" s="169"/>
      <c r="IU5" s="169"/>
      <c r="IV5" s="170"/>
      <c r="IW5" s="169"/>
      <c r="IX5" s="169"/>
      <c r="IY5" s="169"/>
      <c r="IZ5" s="169"/>
      <c r="JA5" s="169"/>
      <c r="JB5" s="169"/>
      <c r="JC5" s="169"/>
      <c r="JD5" s="169"/>
      <c r="JE5" s="169"/>
      <c r="JF5" s="169"/>
      <c r="JG5" s="169"/>
      <c r="JH5" s="169"/>
      <c r="JI5" s="169"/>
      <c r="JJ5" s="169"/>
      <c r="JK5" s="169"/>
      <c r="JL5" s="169"/>
      <c r="JM5" s="169"/>
      <c r="JN5" s="169"/>
      <c r="JO5" s="169"/>
      <c r="JP5" s="169"/>
      <c r="JQ5" s="169"/>
      <c r="JR5" s="169"/>
      <c r="JS5" s="169"/>
      <c r="JT5" s="169"/>
      <c r="JU5" s="169"/>
      <c r="JV5" s="169"/>
      <c r="JW5" s="169"/>
      <c r="JX5" s="169"/>
      <c r="JY5" s="169"/>
      <c r="JZ5" s="169"/>
      <c r="KA5" s="169"/>
      <c r="KB5" s="169"/>
      <c r="KC5" s="169"/>
      <c r="KD5" s="169"/>
      <c r="KE5" s="169"/>
      <c r="KF5" s="169"/>
      <c r="KG5" s="169"/>
      <c r="KH5" s="169"/>
      <c r="KI5" s="169"/>
      <c r="KJ5" s="169"/>
      <c r="KK5" s="169"/>
      <c r="KL5" s="169"/>
      <c r="KM5" s="169"/>
      <c r="KN5" s="169"/>
      <c r="KO5" s="169"/>
      <c r="KP5" s="169"/>
      <c r="KQ5" s="169"/>
      <c r="KR5" s="169"/>
      <c r="KS5" s="169"/>
      <c r="KT5" s="181"/>
      <c r="KU5" s="164"/>
      <c r="KV5" s="164"/>
      <c r="KW5" s="164"/>
      <c r="KX5" s="164"/>
      <c r="KY5" s="164"/>
      <c r="KZ5" s="164"/>
      <c r="LA5" s="164"/>
      <c r="LB5" s="164"/>
      <c r="LC5" s="164"/>
      <c r="LD5" s="164"/>
      <c r="LE5" s="164"/>
      <c r="LF5" s="164"/>
      <c r="LG5" s="164"/>
      <c r="LH5" s="164"/>
      <c r="LI5" s="164"/>
      <c r="LJ5" s="164"/>
      <c r="LK5" s="164"/>
      <c r="LL5" s="164"/>
      <c r="LM5" s="164"/>
      <c r="LN5" s="164"/>
      <c r="LO5" s="164"/>
      <c r="LP5" s="164"/>
      <c r="LQ5" s="164"/>
      <c r="LR5" s="164"/>
      <c r="LS5" s="164"/>
      <c r="LT5" s="164"/>
      <c r="LU5" s="164"/>
      <c r="LV5" s="164"/>
      <c r="LW5" s="164"/>
      <c r="LX5" s="164"/>
      <c r="LY5" s="181"/>
      <c r="LZ5" s="164"/>
      <c r="MA5" s="164"/>
      <c r="MB5" s="164"/>
      <c r="MC5" s="164"/>
      <c r="MD5" s="164"/>
      <c r="ME5" s="164"/>
      <c r="MF5" s="164"/>
      <c r="MG5" s="166"/>
      <c r="MH5" s="166"/>
      <c r="MI5" s="167"/>
      <c r="MJ5" s="167"/>
      <c r="MK5" s="167" t="s">
        <v>482</v>
      </c>
      <c r="ML5" s="167"/>
      <c r="MM5" s="167"/>
      <c r="MN5" s="163"/>
      <c r="MO5" s="163"/>
      <c r="MP5" s="163"/>
      <c r="MQ5" s="166"/>
      <c r="MR5" s="167"/>
      <c r="MS5" s="162"/>
      <c r="MT5" s="162"/>
      <c r="MU5" s="199"/>
      <c r="MV5" s="114"/>
    </row>
    <row r="6" spans="1:367" ht="15" customHeight="1" x14ac:dyDescent="0.45">
      <c r="A6" s="7"/>
      <c r="B6" s="7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84"/>
      <c r="P6" s="184"/>
      <c r="Q6" s="184"/>
      <c r="R6" s="184"/>
      <c r="S6" s="184"/>
      <c r="T6" s="192"/>
      <c r="U6" s="184"/>
      <c r="V6" s="184"/>
      <c r="W6" s="184"/>
      <c r="X6" s="184"/>
      <c r="Y6" s="184"/>
      <c r="Z6" s="184"/>
      <c r="AA6" s="184"/>
      <c r="AB6" s="184"/>
      <c r="AC6" s="184"/>
      <c r="AD6" s="184"/>
      <c r="AE6" s="182"/>
      <c r="AF6" s="182"/>
      <c r="AG6" s="182"/>
      <c r="AH6" s="182"/>
      <c r="AI6" s="182"/>
      <c r="AJ6" s="182"/>
      <c r="AK6" s="177"/>
      <c r="AL6" s="177"/>
      <c r="AM6" s="177"/>
      <c r="AN6" s="177"/>
      <c r="AO6" s="176"/>
      <c r="AP6" s="178"/>
      <c r="AQ6" s="178"/>
      <c r="AR6" s="178"/>
      <c r="AS6" s="177"/>
      <c r="AT6" s="177"/>
      <c r="AU6" s="177"/>
      <c r="AV6" s="177"/>
      <c r="AW6" s="184"/>
      <c r="AX6" s="184"/>
      <c r="AY6" s="184"/>
      <c r="AZ6" s="184"/>
      <c r="BA6" s="184"/>
      <c r="BB6" s="184"/>
      <c r="BC6" s="182"/>
      <c r="BD6" s="182"/>
      <c r="BE6" s="182"/>
      <c r="BF6" s="183"/>
      <c r="BG6" s="183"/>
      <c r="BH6" s="183"/>
      <c r="BI6" s="172"/>
      <c r="BJ6" s="172"/>
      <c r="BK6" s="172"/>
      <c r="BL6" s="172"/>
      <c r="BM6" s="172"/>
      <c r="BN6" s="172"/>
      <c r="BO6" s="172"/>
      <c r="BP6" s="172"/>
      <c r="BQ6" s="172"/>
      <c r="BR6" s="174"/>
      <c r="BS6" s="172"/>
      <c r="BT6" s="172"/>
      <c r="BU6" s="172"/>
      <c r="BV6" s="172"/>
      <c r="BW6" s="172"/>
      <c r="BX6" s="172"/>
      <c r="BY6" s="172"/>
      <c r="BZ6" s="172"/>
      <c r="CA6" s="172"/>
      <c r="CB6" s="172"/>
      <c r="CC6" s="172"/>
      <c r="CD6" s="172"/>
      <c r="CE6" s="174"/>
      <c r="CF6" s="174"/>
      <c r="CG6" s="174"/>
      <c r="CH6" s="174"/>
      <c r="CI6" s="174"/>
      <c r="CJ6" s="174"/>
      <c r="CK6" s="174"/>
      <c r="CL6" s="168"/>
      <c r="CM6" s="174"/>
      <c r="CN6" s="168"/>
      <c r="CO6" s="168"/>
      <c r="CP6" s="174"/>
      <c r="CQ6" s="174"/>
      <c r="CR6" s="174"/>
      <c r="CS6" s="168"/>
      <c r="CT6" s="168"/>
      <c r="CU6" s="174"/>
      <c r="CV6" s="171"/>
      <c r="CW6" s="173"/>
      <c r="CX6" s="170"/>
      <c r="CY6" s="170"/>
      <c r="CZ6" s="173"/>
      <c r="DA6" s="170"/>
      <c r="DB6" s="170"/>
      <c r="DC6" s="170"/>
      <c r="DD6" s="170"/>
      <c r="DE6" s="173"/>
      <c r="DF6" s="170"/>
      <c r="DG6" s="170"/>
      <c r="DH6" s="173"/>
      <c r="DI6" s="170"/>
      <c r="DJ6" s="170"/>
      <c r="DK6" s="170"/>
      <c r="DL6" s="173"/>
      <c r="DM6" s="170"/>
      <c r="DN6" s="173"/>
      <c r="DO6" s="173"/>
      <c r="DP6" s="173"/>
      <c r="DQ6" s="173"/>
      <c r="DR6" s="170"/>
      <c r="DS6" s="170"/>
      <c r="DT6" s="173"/>
      <c r="DU6" s="173"/>
      <c r="DV6" s="173"/>
      <c r="DW6" s="171"/>
      <c r="DX6" s="170"/>
      <c r="DY6" s="171"/>
      <c r="DZ6" s="170"/>
      <c r="EA6" s="170"/>
      <c r="EB6" s="170"/>
      <c r="EC6" s="170"/>
      <c r="ED6" s="173"/>
      <c r="EE6" s="170"/>
      <c r="EF6" s="170"/>
      <c r="EG6" s="170"/>
      <c r="EH6" s="170"/>
      <c r="EI6" s="170"/>
      <c r="EJ6" s="170"/>
      <c r="EK6" s="170"/>
      <c r="EL6" s="170"/>
      <c r="EM6" s="170"/>
      <c r="EN6" s="170"/>
      <c r="EO6" s="170"/>
      <c r="EP6" s="170"/>
      <c r="EQ6" s="170"/>
      <c r="ER6" s="170"/>
      <c r="ES6" s="170"/>
      <c r="ET6" s="170"/>
      <c r="EU6" s="170"/>
      <c r="EV6" s="170"/>
      <c r="EW6" s="170"/>
      <c r="EX6" s="170"/>
      <c r="EY6" s="170"/>
      <c r="EZ6" s="170"/>
      <c r="FA6" s="170"/>
      <c r="FB6" s="170"/>
      <c r="FC6" s="170"/>
      <c r="FD6" s="170"/>
      <c r="FE6" s="170"/>
      <c r="FF6" s="177"/>
      <c r="FG6" s="177"/>
      <c r="FH6" s="176"/>
      <c r="FI6" s="177"/>
      <c r="FJ6" s="177"/>
      <c r="FK6" s="177"/>
      <c r="FL6" s="177"/>
      <c r="FM6" s="195"/>
      <c r="FN6" s="195"/>
      <c r="FO6" s="179"/>
      <c r="FP6" s="179"/>
      <c r="FQ6" s="179"/>
      <c r="FR6" s="179"/>
      <c r="FS6" s="179"/>
      <c r="FT6" s="179"/>
      <c r="FU6" s="179"/>
      <c r="FV6" s="196"/>
      <c r="FW6" s="196"/>
      <c r="FX6" s="176"/>
      <c r="FY6" s="176"/>
      <c r="FZ6" s="176"/>
      <c r="GA6" s="161"/>
      <c r="GB6" s="161"/>
      <c r="GC6" s="180"/>
      <c r="GD6" s="161"/>
      <c r="GE6" s="161"/>
      <c r="GF6" s="161"/>
      <c r="GG6" s="161"/>
      <c r="GH6" s="161"/>
      <c r="GI6" s="161"/>
      <c r="GJ6" s="161"/>
      <c r="GK6" s="161"/>
      <c r="GL6" s="161"/>
      <c r="GM6" s="161"/>
      <c r="GN6" s="161"/>
      <c r="GO6" s="161"/>
      <c r="GP6" s="161"/>
      <c r="GQ6" s="161"/>
      <c r="GR6" s="161"/>
      <c r="GS6" s="161"/>
      <c r="GT6" s="161"/>
      <c r="GU6" s="161"/>
      <c r="GV6" s="161"/>
      <c r="GW6" s="161"/>
      <c r="GX6" s="161"/>
      <c r="GY6" s="161"/>
      <c r="GZ6" s="161"/>
      <c r="HA6" s="161"/>
      <c r="HB6" s="161"/>
      <c r="HC6" s="161"/>
      <c r="HD6" s="161"/>
      <c r="HE6" s="161"/>
      <c r="HF6" s="161"/>
      <c r="HG6" s="161"/>
      <c r="HH6" s="161"/>
      <c r="HI6" s="161"/>
      <c r="HJ6" s="161"/>
      <c r="HK6" s="178"/>
      <c r="HL6" s="178"/>
      <c r="HM6" s="161"/>
      <c r="HN6" s="161"/>
      <c r="HO6" s="161"/>
      <c r="HP6" s="161"/>
      <c r="HQ6" s="161"/>
      <c r="HR6" s="161"/>
      <c r="HS6" s="161"/>
      <c r="HT6" s="161"/>
      <c r="HU6" s="161"/>
      <c r="HV6" s="161"/>
      <c r="HW6" s="161"/>
      <c r="HX6" s="180"/>
      <c r="HY6" s="180"/>
      <c r="HZ6" s="180"/>
      <c r="IA6" s="180"/>
      <c r="IB6" s="180"/>
      <c r="IC6" s="180"/>
      <c r="ID6" s="180"/>
      <c r="IE6" s="169"/>
      <c r="IF6" s="169"/>
      <c r="IG6" s="169"/>
      <c r="IH6" s="168"/>
      <c r="II6" s="169"/>
      <c r="IJ6" s="169"/>
      <c r="IK6" s="169"/>
      <c r="IL6" s="169"/>
      <c r="IM6" s="169"/>
      <c r="IN6" s="169"/>
      <c r="IO6" s="169"/>
      <c r="IP6" s="169"/>
      <c r="IQ6" s="169"/>
      <c r="IR6" s="169"/>
      <c r="IS6" s="169"/>
      <c r="IT6" s="169"/>
      <c r="IU6" s="169"/>
      <c r="IV6" s="170"/>
      <c r="IW6" s="169"/>
      <c r="IX6" s="169"/>
      <c r="IY6" s="169"/>
      <c r="IZ6" s="169"/>
      <c r="JA6" s="169"/>
      <c r="JB6" s="169"/>
      <c r="JC6" s="169"/>
      <c r="JD6" s="169"/>
      <c r="JE6" s="169"/>
      <c r="JF6" s="169"/>
      <c r="JG6" s="169"/>
      <c r="JH6" s="169"/>
      <c r="JI6" s="169"/>
      <c r="JJ6" s="169"/>
      <c r="JK6" s="169"/>
      <c r="JL6" s="169"/>
      <c r="JM6" s="169"/>
      <c r="JN6" s="169"/>
      <c r="JO6" s="169"/>
      <c r="JP6" s="169"/>
      <c r="JQ6" s="169"/>
      <c r="JR6" s="169"/>
      <c r="JS6" s="169"/>
      <c r="JT6" s="169"/>
      <c r="JU6" s="169"/>
      <c r="JV6" s="169"/>
      <c r="JW6" s="169"/>
      <c r="JX6" s="169"/>
      <c r="JY6" s="169"/>
      <c r="JZ6" s="169"/>
      <c r="KA6" s="169"/>
      <c r="KB6" s="169"/>
      <c r="KC6" s="169"/>
      <c r="KD6" s="169"/>
      <c r="KE6" s="169"/>
      <c r="KF6" s="169"/>
      <c r="KG6" s="169"/>
      <c r="KH6" s="169"/>
      <c r="KI6" s="169"/>
      <c r="KJ6" s="169"/>
      <c r="KK6" s="169"/>
      <c r="KL6" s="169"/>
      <c r="KM6" s="169"/>
      <c r="KN6" s="169"/>
      <c r="KO6" s="169"/>
      <c r="KP6" s="169"/>
      <c r="KQ6" s="169"/>
      <c r="KR6" s="169"/>
      <c r="KS6" s="169"/>
      <c r="KT6" s="181"/>
      <c r="KU6" s="164"/>
      <c r="KV6" s="164"/>
      <c r="KW6" s="164"/>
      <c r="KX6" s="164"/>
      <c r="KY6" s="164"/>
      <c r="KZ6" s="164"/>
      <c r="LA6" s="164"/>
      <c r="LB6" s="164"/>
      <c r="LC6" s="164"/>
      <c r="LD6" s="164"/>
      <c r="LE6" s="164"/>
      <c r="LF6" s="164"/>
      <c r="LG6" s="164"/>
      <c r="LH6" s="164"/>
      <c r="LI6" s="164"/>
      <c r="LJ6" s="164"/>
      <c r="LK6" s="164"/>
      <c r="LL6" s="164"/>
      <c r="LM6" s="164"/>
      <c r="LN6" s="164"/>
      <c r="LO6" s="164"/>
      <c r="LP6" s="164"/>
      <c r="LQ6" s="164"/>
      <c r="LR6" s="164"/>
      <c r="LS6" s="164"/>
      <c r="LT6" s="164"/>
      <c r="LU6" s="164"/>
      <c r="LV6" s="164"/>
      <c r="LW6" s="164"/>
      <c r="LX6" s="164"/>
      <c r="LY6" s="181"/>
      <c r="LZ6" s="164"/>
      <c r="MA6" s="164"/>
      <c r="MB6" s="164"/>
      <c r="MC6" s="164"/>
      <c r="MD6" s="164"/>
      <c r="ME6" s="164"/>
      <c r="MF6" s="164"/>
      <c r="MG6" s="166"/>
      <c r="MH6" s="166"/>
      <c r="MI6" s="167"/>
      <c r="MJ6" s="167"/>
      <c r="MK6" s="167" t="s">
        <v>482</v>
      </c>
      <c r="ML6" s="167"/>
      <c r="MM6" s="167"/>
      <c r="MN6" s="163"/>
      <c r="MO6" s="163"/>
      <c r="MP6" s="163"/>
      <c r="MQ6" s="166"/>
      <c r="MR6" s="167"/>
      <c r="MS6" s="162"/>
      <c r="MT6" s="162"/>
      <c r="MU6" s="199"/>
      <c r="MV6" s="114"/>
    </row>
    <row r="7" spans="1:367" ht="15" customHeight="1" x14ac:dyDescent="0.45">
      <c r="A7" s="2"/>
      <c r="B7" s="2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84"/>
      <c r="P7" s="184"/>
      <c r="Q7" s="184"/>
      <c r="R7" s="184"/>
      <c r="S7" s="184"/>
      <c r="T7" s="192"/>
      <c r="U7" s="184"/>
      <c r="V7" s="184"/>
      <c r="W7" s="184"/>
      <c r="X7" s="184"/>
      <c r="Y7" s="184"/>
      <c r="Z7" s="184"/>
      <c r="AA7" s="184"/>
      <c r="AB7" s="184"/>
      <c r="AC7" s="184"/>
      <c r="AD7" s="184"/>
      <c r="AE7" s="182"/>
      <c r="AF7" s="182"/>
      <c r="AG7" s="182"/>
      <c r="AH7" s="182"/>
      <c r="AI7" s="182"/>
      <c r="AJ7" s="182"/>
      <c r="AK7" s="177"/>
      <c r="AL7" s="177"/>
      <c r="AM7" s="177"/>
      <c r="AN7" s="177"/>
      <c r="AO7" s="176"/>
      <c r="AP7" s="178"/>
      <c r="AQ7" s="178"/>
      <c r="AR7" s="178"/>
      <c r="AS7" s="177"/>
      <c r="AT7" s="177"/>
      <c r="AU7" s="177"/>
      <c r="AV7" s="177"/>
      <c r="AW7" s="184"/>
      <c r="AX7" s="184"/>
      <c r="AY7" s="184"/>
      <c r="AZ7" s="184"/>
      <c r="BA7" s="184"/>
      <c r="BB7" s="184"/>
      <c r="BC7" s="182"/>
      <c r="BD7" s="182"/>
      <c r="BE7" s="182"/>
      <c r="BF7" s="183"/>
      <c r="BG7" s="183"/>
      <c r="BH7" s="183"/>
      <c r="BI7" s="172"/>
      <c r="BJ7" s="172"/>
      <c r="BK7" s="172"/>
      <c r="BL7" s="172"/>
      <c r="BM7" s="172"/>
      <c r="BN7" s="172"/>
      <c r="BO7" s="172"/>
      <c r="BP7" s="172"/>
      <c r="BQ7" s="172"/>
      <c r="BR7" s="174"/>
      <c r="BS7" s="172"/>
      <c r="BT7" s="172"/>
      <c r="BU7" s="172"/>
      <c r="BV7" s="172"/>
      <c r="BW7" s="172"/>
      <c r="BX7" s="172"/>
      <c r="BY7" s="172"/>
      <c r="BZ7" s="172"/>
      <c r="CA7" s="172"/>
      <c r="CB7" s="172"/>
      <c r="CC7" s="172"/>
      <c r="CD7" s="172"/>
      <c r="CE7" s="174"/>
      <c r="CF7" s="174"/>
      <c r="CG7" s="174"/>
      <c r="CH7" s="174"/>
      <c r="CI7" s="174"/>
      <c r="CJ7" s="174"/>
      <c r="CK7" s="174"/>
      <c r="CL7" s="168"/>
      <c r="CM7" s="174"/>
      <c r="CN7" s="168"/>
      <c r="CO7" s="168"/>
      <c r="CP7" s="174"/>
      <c r="CQ7" s="174"/>
      <c r="CR7" s="174"/>
      <c r="CS7" s="168"/>
      <c r="CT7" s="168"/>
      <c r="CU7" s="174"/>
      <c r="CV7" s="171"/>
      <c r="CW7" s="173"/>
      <c r="CX7" s="170"/>
      <c r="CY7" s="170"/>
      <c r="CZ7" s="173"/>
      <c r="DA7" s="170"/>
      <c r="DB7" s="170"/>
      <c r="DC7" s="170"/>
      <c r="DD7" s="170"/>
      <c r="DE7" s="173"/>
      <c r="DF7" s="170"/>
      <c r="DG7" s="170"/>
      <c r="DH7" s="173"/>
      <c r="DI7" s="170"/>
      <c r="DJ7" s="170"/>
      <c r="DK7" s="170"/>
      <c r="DL7" s="173"/>
      <c r="DM7" s="170"/>
      <c r="DN7" s="173"/>
      <c r="DO7" s="173"/>
      <c r="DP7" s="173"/>
      <c r="DQ7" s="173"/>
      <c r="DR7" s="170"/>
      <c r="DS7" s="170"/>
      <c r="DT7" s="173"/>
      <c r="DU7" s="173"/>
      <c r="DV7" s="173"/>
      <c r="DW7" s="171"/>
      <c r="DX7" s="170"/>
      <c r="DY7" s="171"/>
      <c r="DZ7" s="170"/>
      <c r="EA7" s="170"/>
      <c r="EB7" s="170"/>
      <c r="EC7" s="170"/>
      <c r="ED7" s="173"/>
      <c r="EE7" s="170"/>
      <c r="EF7" s="170"/>
      <c r="EG7" s="170"/>
      <c r="EH7" s="170"/>
      <c r="EI7" s="170"/>
      <c r="EJ7" s="170"/>
      <c r="EK7" s="170"/>
      <c r="EL7" s="170"/>
      <c r="EM7" s="170"/>
      <c r="EN7" s="170"/>
      <c r="EO7" s="170"/>
      <c r="EP7" s="170"/>
      <c r="EQ7" s="170"/>
      <c r="ER7" s="170"/>
      <c r="ES7" s="170"/>
      <c r="ET7" s="170"/>
      <c r="EU7" s="170"/>
      <c r="EV7" s="170"/>
      <c r="EW7" s="170"/>
      <c r="EX7" s="170"/>
      <c r="EY7" s="170"/>
      <c r="EZ7" s="170"/>
      <c r="FA7" s="170"/>
      <c r="FB7" s="170"/>
      <c r="FC7" s="170"/>
      <c r="FD7" s="170"/>
      <c r="FE7" s="170"/>
      <c r="FF7" s="177"/>
      <c r="FG7" s="177"/>
      <c r="FH7" s="176"/>
      <c r="FI7" s="177"/>
      <c r="FJ7" s="177"/>
      <c r="FK7" s="177"/>
      <c r="FL7" s="177"/>
      <c r="FM7" s="195"/>
      <c r="FN7" s="195"/>
      <c r="FO7" s="179"/>
      <c r="FP7" s="179"/>
      <c r="FQ7" s="179"/>
      <c r="FR7" s="179"/>
      <c r="FS7" s="179"/>
      <c r="FT7" s="179"/>
      <c r="FU7" s="179"/>
      <c r="FV7" s="196"/>
      <c r="FW7" s="196"/>
      <c r="FX7" s="176"/>
      <c r="FY7" s="176"/>
      <c r="FZ7" s="176"/>
      <c r="GA7" s="161"/>
      <c r="GB7" s="161"/>
      <c r="GC7" s="180"/>
      <c r="GD7" s="161"/>
      <c r="GE7" s="161"/>
      <c r="GF7" s="161"/>
      <c r="GG7" s="161"/>
      <c r="GH7" s="161"/>
      <c r="GI7" s="161"/>
      <c r="GJ7" s="161"/>
      <c r="GK7" s="161"/>
      <c r="GL7" s="161"/>
      <c r="GM7" s="161"/>
      <c r="GN7" s="161"/>
      <c r="GO7" s="161"/>
      <c r="GP7" s="161"/>
      <c r="GQ7" s="161"/>
      <c r="GR7" s="161"/>
      <c r="GS7" s="161"/>
      <c r="GT7" s="161"/>
      <c r="GU7" s="161"/>
      <c r="GV7" s="161"/>
      <c r="GW7" s="161"/>
      <c r="GX7" s="161"/>
      <c r="GY7" s="161"/>
      <c r="GZ7" s="161"/>
      <c r="HA7" s="161"/>
      <c r="HB7" s="161"/>
      <c r="HC7" s="161"/>
      <c r="HD7" s="161"/>
      <c r="HE7" s="161"/>
      <c r="HF7" s="161"/>
      <c r="HG7" s="161"/>
      <c r="HH7" s="161"/>
      <c r="HI7" s="161"/>
      <c r="HJ7" s="161"/>
      <c r="HK7" s="178"/>
      <c r="HL7" s="178"/>
      <c r="HM7" s="161"/>
      <c r="HN7" s="161"/>
      <c r="HO7" s="161"/>
      <c r="HP7" s="161"/>
      <c r="HQ7" s="161"/>
      <c r="HR7" s="161"/>
      <c r="HS7" s="161"/>
      <c r="HT7" s="161"/>
      <c r="HU7" s="161"/>
      <c r="HV7" s="161"/>
      <c r="HW7" s="161"/>
      <c r="HX7" s="180"/>
      <c r="HY7" s="180"/>
      <c r="HZ7" s="180"/>
      <c r="IA7" s="180"/>
      <c r="IB7" s="180"/>
      <c r="IC7" s="180"/>
      <c r="ID7" s="180"/>
      <c r="IE7" s="169"/>
      <c r="IF7" s="169"/>
      <c r="IG7" s="169"/>
      <c r="IH7" s="168"/>
      <c r="II7" s="169"/>
      <c r="IJ7" s="169"/>
      <c r="IK7" s="169"/>
      <c r="IL7" s="169"/>
      <c r="IM7" s="169"/>
      <c r="IN7" s="169"/>
      <c r="IO7" s="169"/>
      <c r="IP7" s="169"/>
      <c r="IQ7" s="169"/>
      <c r="IR7" s="169"/>
      <c r="IS7" s="169"/>
      <c r="IT7" s="169"/>
      <c r="IU7" s="169"/>
      <c r="IV7" s="170"/>
      <c r="IW7" s="169"/>
      <c r="IX7" s="169"/>
      <c r="IY7" s="169"/>
      <c r="IZ7" s="169"/>
      <c r="JA7" s="169"/>
      <c r="JB7" s="169"/>
      <c r="JC7" s="169"/>
      <c r="JD7" s="169"/>
      <c r="JE7" s="169"/>
      <c r="JF7" s="169"/>
      <c r="JG7" s="169"/>
      <c r="JH7" s="169"/>
      <c r="JI7" s="169"/>
      <c r="JJ7" s="169"/>
      <c r="JK7" s="169"/>
      <c r="JL7" s="169"/>
      <c r="JM7" s="169"/>
      <c r="JN7" s="169"/>
      <c r="JO7" s="169"/>
      <c r="JP7" s="169"/>
      <c r="JQ7" s="169"/>
      <c r="JR7" s="169"/>
      <c r="JS7" s="169"/>
      <c r="JT7" s="169"/>
      <c r="JU7" s="169"/>
      <c r="JV7" s="169"/>
      <c r="JW7" s="169"/>
      <c r="JX7" s="169"/>
      <c r="JY7" s="169"/>
      <c r="JZ7" s="169"/>
      <c r="KA7" s="169"/>
      <c r="KB7" s="169"/>
      <c r="KC7" s="169"/>
      <c r="KD7" s="169"/>
      <c r="KE7" s="169"/>
      <c r="KF7" s="169"/>
      <c r="KG7" s="169"/>
      <c r="KH7" s="169"/>
      <c r="KI7" s="169"/>
      <c r="KJ7" s="169"/>
      <c r="KK7" s="169"/>
      <c r="KL7" s="169"/>
      <c r="KM7" s="169"/>
      <c r="KN7" s="169"/>
      <c r="KO7" s="169"/>
      <c r="KP7" s="169"/>
      <c r="KQ7" s="169"/>
      <c r="KR7" s="169"/>
      <c r="KS7" s="169"/>
      <c r="KT7" s="181"/>
      <c r="KU7" s="164"/>
      <c r="KV7" s="164"/>
      <c r="KW7" s="164"/>
      <c r="KX7" s="164"/>
      <c r="KY7" s="164"/>
      <c r="KZ7" s="164"/>
      <c r="LA7" s="164"/>
      <c r="LB7" s="164"/>
      <c r="LC7" s="164"/>
      <c r="LD7" s="164"/>
      <c r="LE7" s="164"/>
      <c r="LF7" s="164"/>
      <c r="LG7" s="164"/>
      <c r="LH7" s="164"/>
      <c r="LI7" s="164"/>
      <c r="LJ7" s="164"/>
      <c r="LK7" s="164"/>
      <c r="LL7" s="164"/>
      <c r="LM7" s="164"/>
      <c r="LN7" s="164"/>
      <c r="LO7" s="164"/>
      <c r="LP7" s="164"/>
      <c r="LQ7" s="164"/>
      <c r="LR7" s="164"/>
      <c r="LS7" s="164"/>
      <c r="LT7" s="164"/>
      <c r="LU7" s="164"/>
      <c r="LV7" s="164"/>
      <c r="LW7" s="164"/>
      <c r="LX7" s="164"/>
      <c r="LY7" s="181"/>
      <c r="LZ7" s="164"/>
      <c r="MA7" s="164"/>
      <c r="MB7" s="164"/>
      <c r="MC7" s="164"/>
      <c r="MD7" s="164"/>
      <c r="ME7" s="164"/>
      <c r="MF7" s="164"/>
      <c r="MG7" s="166"/>
      <c r="MH7" s="166"/>
      <c r="MI7" s="167"/>
      <c r="MJ7" s="167"/>
      <c r="MK7" s="167" t="s">
        <v>482</v>
      </c>
      <c r="ML7" s="167"/>
      <c r="MM7" s="167"/>
      <c r="MN7" s="163"/>
      <c r="MO7" s="163"/>
      <c r="MP7" s="163"/>
      <c r="MQ7" s="166"/>
      <c r="MR7" s="167"/>
      <c r="MS7" s="162"/>
      <c r="MT7" s="162"/>
      <c r="MU7" s="199"/>
      <c r="MV7" s="114"/>
    </row>
    <row r="8" spans="1:367" ht="15" customHeight="1" x14ac:dyDescent="0.45">
      <c r="A8" s="2"/>
      <c r="B8" s="2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84"/>
      <c r="P8" s="184"/>
      <c r="Q8" s="184"/>
      <c r="R8" s="184"/>
      <c r="S8" s="184"/>
      <c r="T8" s="192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2"/>
      <c r="AF8" s="182"/>
      <c r="AG8" s="182"/>
      <c r="AH8" s="182"/>
      <c r="AI8" s="182"/>
      <c r="AJ8" s="182"/>
      <c r="AK8" s="177"/>
      <c r="AL8" s="177"/>
      <c r="AM8" s="177"/>
      <c r="AN8" s="177"/>
      <c r="AO8" s="176"/>
      <c r="AP8" s="178"/>
      <c r="AQ8" s="178"/>
      <c r="AR8" s="178"/>
      <c r="AS8" s="177"/>
      <c r="AT8" s="177"/>
      <c r="AU8" s="177"/>
      <c r="AV8" s="177"/>
      <c r="AW8" s="184"/>
      <c r="AX8" s="184"/>
      <c r="AY8" s="184"/>
      <c r="AZ8" s="184"/>
      <c r="BA8" s="184"/>
      <c r="BB8" s="184"/>
      <c r="BC8" s="182"/>
      <c r="BD8" s="182"/>
      <c r="BE8" s="182"/>
      <c r="BF8" s="183"/>
      <c r="BG8" s="183"/>
      <c r="BH8" s="183"/>
      <c r="BI8" s="172"/>
      <c r="BJ8" s="172"/>
      <c r="BK8" s="172"/>
      <c r="BL8" s="172"/>
      <c r="BM8" s="172"/>
      <c r="BN8" s="172"/>
      <c r="BO8" s="172"/>
      <c r="BP8" s="172"/>
      <c r="BQ8" s="172"/>
      <c r="BR8" s="174"/>
      <c r="BS8" s="172"/>
      <c r="BT8" s="172"/>
      <c r="BU8" s="172"/>
      <c r="BV8" s="172"/>
      <c r="BW8" s="172"/>
      <c r="BX8" s="172"/>
      <c r="BY8" s="172"/>
      <c r="BZ8" s="172"/>
      <c r="CA8" s="172"/>
      <c r="CB8" s="172"/>
      <c r="CC8" s="172"/>
      <c r="CD8" s="172"/>
      <c r="CE8" s="174"/>
      <c r="CF8" s="174"/>
      <c r="CG8" s="174"/>
      <c r="CH8" s="174"/>
      <c r="CI8" s="174"/>
      <c r="CJ8" s="174"/>
      <c r="CK8" s="174"/>
      <c r="CL8" s="168"/>
      <c r="CM8" s="174"/>
      <c r="CN8" s="168"/>
      <c r="CO8" s="168"/>
      <c r="CP8" s="174"/>
      <c r="CQ8" s="174"/>
      <c r="CR8" s="174"/>
      <c r="CS8" s="168"/>
      <c r="CT8" s="168"/>
      <c r="CU8" s="174"/>
      <c r="CV8" s="171"/>
      <c r="CW8" s="173"/>
      <c r="CX8" s="170"/>
      <c r="CY8" s="170"/>
      <c r="CZ8" s="173"/>
      <c r="DA8" s="170"/>
      <c r="DB8" s="170"/>
      <c r="DC8" s="170"/>
      <c r="DD8" s="170"/>
      <c r="DE8" s="173"/>
      <c r="DF8" s="170"/>
      <c r="DG8" s="170"/>
      <c r="DH8" s="173"/>
      <c r="DI8" s="170"/>
      <c r="DJ8" s="170"/>
      <c r="DK8" s="170"/>
      <c r="DL8" s="173"/>
      <c r="DM8" s="170"/>
      <c r="DN8" s="173"/>
      <c r="DO8" s="173"/>
      <c r="DP8" s="173"/>
      <c r="DQ8" s="173"/>
      <c r="DR8" s="170"/>
      <c r="DS8" s="170"/>
      <c r="DT8" s="173"/>
      <c r="DU8" s="173"/>
      <c r="DV8" s="173"/>
      <c r="DW8" s="171"/>
      <c r="DX8" s="170"/>
      <c r="DY8" s="171"/>
      <c r="DZ8" s="170"/>
      <c r="EA8" s="170"/>
      <c r="EB8" s="170"/>
      <c r="EC8" s="170"/>
      <c r="ED8" s="173"/>
      <c r="EE8" s="170"/>
      <c r="EF8" s="170"/>
      <c r="EG8" s="170"/>
      <c r="EH8" s="170"/>
      <c r="EI8" s="170"/>
      <c r="EJ8" s="170"/>
      <c r="EK8" s="170"/>
      <c r="EL8" s="170"/>
      <c r="EM8" s="170"/>
      <c r="EN8" s="170"/>
      <c r="EO8" s="170"/>
      <c r="EP8" s="170"/>
      <c r="EQ8" s="170"/>
      <c r="ER8" s="170"/>
      <c r="ES8" s="170"/>
      <c r="ET8" s="170"/>
      <c r="EU8" s="170"/>
      <c r="EV8" s="170"/>
      <c r="EW8" s="170"/>
      <c r="EX8" s="170"/>
      <c r="EY8" s="170"/>
      <c r="EZ8" s="170"/>
      <c r="FA8" s="170"/>
      <c r="FB8" s="170"/>
      <c r="FC8" s="170"/>
      <c r="FD8" s="170"/>
      <c r="FE8" s="170"/>
      <c r="FF8" s="177"/>
      <c r="FG8" s="177"/>
      <c r="FH8" s="176"/>
      <c r="FI8" s="177"/>
      <c r="FJ8" s="177"/>
      <c r="FK8" s="177"/>
      <c r="FL8" s="177"/>
      <c r="FM8" s="195"/>
      <c r="FN8" s="195"/>
      <c r="FO8" s="179"/>
      <c r="FP8" s="179"/>
      <c r="FQ8" s="179"/>
      <c r="FR8" s="179"/>
      <c r="FS8" s="179"/>
      <c r="FT8" s="179"/>
      <c r="FU8" s="179"/>
      <c r="FV8" s="196"/>
      <c r="FW8" s="196"/>
      <c r="FX8" s="176"/>
      <c r="FY8" s="176"/>
      <c r="FZ8" s="176"/>
      <c r="GA8" s="161"/>
      <c r="GB8" s="161"/>
      <c r="GC8" s="180"/>
      <c r="GD8" s="161"/>
      <c r="GE8" s="161"/>
      <c r="GF8" s="161"/>
      <c r="GG8" s="161"/>
      <c r="GH8" s="161"/>
      <c r="GI8" s="161"/>
      <c r="GJ8" s="161"/>
      <c r="GK8" s="161"/>
      <c r="GL8" s="161"/>
      <c r="GM8" s="161"/>
      <c r="GN8" s="161"/>
      <c r="GO8" s="161"/>
      <c r="GP8" s="161"/>
      <c r="GQ8" s="161"/>
      <c r="GR8" s="161"/>
      <c r="GS8" s="161"/>
      <c r="GT8" s="161"/>
      <c r="GU8" s="161"/>
      <c r="GV8" s="161"/>
      <c r="GW8" s="161"/>
      <c r="GX8" s="161"/>
      <c r="GY8" s="161"/>
      <c r="GZ8" s="161"/>
      <c r="HA8" s="161"/>
      <c r="HB8" s="161"/>
      <c r="HC8" s="161"/>
      <c r="HD8" s="161"/>
      <c r="HE8" s="161"/>
      <c r="HF8" s="161"/>
      <c r="HG8" s="161"/>
      <c r="HH8" s="161"/>
      <c r="HI8" s="161"/>
      <c r="HJ8" s="161"/>
      <c r="HK8" s="178"/>
      <c r="HL8" s="178"/>
      <c r="HM8" s="161"/>
      <c r="HN8" s="161"/>
      <c r="HO8" s="161"/>
      <c r="HP8" s="161"/>
      <c r="HQ8" s="161"/>
      <c r="HR8" s="161"/>
      <c r="HS8" s="161"/>
      <c r="HT8" s="161"/>
      <c r="HU8" s="161"/>
      <c r="HV8" s="161"/>
      <c r="HW8" s="161"/>
      <c r="HX8" s="180"/>
      <c r="HY8" s="180"/>
      <c r="HZ8" s="180"/>
      <c r="IA8" s="180"/>
      <c r="IB8" s="180"/>
      <c r="IC8" s="180"/>
      <c r="ID8" s="180"/>
      <c r="IE8" s="169"/>
      <c r="IF8" s="169"/>
      <c r="IG8" s="169"/>
      <c r="IH8" s="168"/>
      <c r="II8" s="169"/>
      <c r="IJ8" s="169"/>
      <c r="IK8" s="169"/>
      <c r="IL8" s="169"/>
      <c r="IM8" s="169"/>
      <c r="IN8" s="169"/>
      <c r="IO8" s="169"/>
      <c r="IP8" s="169"/>
      <c r="IQ8" s="169"/>
      <c r="IR8" s="169"/>
      <c r="IS8" s="169"/>
      <c r="IT8" s="169"/>
      <c r="IU8" s="169"/>
      <c r="IV8" s="170"/>
      <c r="IW8" s="169"/>
      <c r="IX8" s="169"/>
      <c r="IY8" s="169"/>
      <c r="IZ8" s="169"/>
      <c r="JA8" s="169"/>
      <c r="JB8" s="169"/>
      <c r="JC8" s="169"/>
      <c r="JD8" s="169"/>
      <c r="JE8" s="169"/>
      <c r="JF8" s="169"/>
      <c r="JG8" s="169"/>
      <c r="JH8" s="169"/>
      <c r="JI8" s="169"/>
      <c r="JJ8" s="169"/>
      <c r="JK8" s="169"/>
      <c r="JL8" s="169"/>
      <c r="JM8" s="169"/>
      <c r="JN8" s="169"/>
      <c r="JO8" s="169"/>
      <c r="JP8" s="169"/>
      <c r="JQ8" s="169"/>
      <c r="JR8" s="169"/>
      <c r="JS8" s="169"/>
      <c r="JT8" s="169"/>
      <c r="JU8" s="169"/>
      <c r="JV8" s="169"/>
      <c r="JW8" s="169"/>
      <c r="JX8" s="169"/>
      <c r="JY8" s="169"/>
      <c r="JZ8" s="169"/>
      <c r="KA8" s="169"/>
      <c r="KB8" s="169"/>
      <c r="KC8" s="169"/>
      <c r="KD8" s="169"/>
      <c r="KE8" s="169"/>
      <c r="KF8" s="169"/>
      <c r="KG8" s="169"/>
      <c r="KH8" s="169"/>
      <c r="KI8" s="169"/>
      <c r="KJ8" s="169"/>
      <c r="KK8" s="169"/>
      <c r="KL8" s="169"/>
      <c r="KM8" s="169"/>
      <c r="KN8" s="169"/>
      <c r="KO8" s="169"/>
      <c r="KP8" s="169"/>
      <c r="KQ8" s="169"/>
      <c r="KR8" s="169"/>
      <c r="KS8" s="169"/>
      <c r="KT8" s="181"/>
      <c r="KU8" s="164"/>
      <c r="KV8" s="164"/>
      <c r="KW8" s="164"/>
      <c r="KX8" s="164"/>
      <c r="KY8" s="164"/>
      <c r="KZ8" s="164"/>
      <c r="LA8" s="164"/>
      <c r="LB8" s="164"/>
      <c r="LC8" s="164"/>
      <c r="LD8" s="164"/>
      <c r="LE8" s="164"/>
      <c r="LF8" s="164"/>
      <c r="LG8" s="164"/>
      <c r="LH8" s="164"/>
      <c r="LI8" s="164"/>
      <c r="LJ8" s="164"/>
      <c r="LK8" s="164"/>
      <c r="LL8" s="164"/>
      <c r="LM8" s="164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81"/>
      <c r="LZ8" s="164"/>
      <c r="MA8" s="164"/>
      <c r="MB8" s="164"/>
      <c r="MC8" s="164"/>
      <c r="MD8" s="164"/>
      <c r="ME8" s="164"/>
      <c r="MF8" s="164"/>
      <c r="MG8" s="166"/>
      <c r="MH8" s="166"/>
      <c r="MI8" s="167"/>
      <c r="MJ8" s="167"/>
      <c r="MK8" s="167" t="s">
        <v>482</v>
      </c>
      <c r="ML8" s="167"/>
      <c r="MM8" s="167"/>
      <c r="MN8" s="163"/>
      <c r="MO8" s="163"/>
      <c r="MP8" s="163"/>
      <c r="MQ8" s="166"/>
      <c r="MR8" s="167"/>
      <c r="MS8" s="162"/>
      <c r="MT8" s="162"/>
      <c r="MU8" s="199"/>
      <c r="MV8" s="114"/>
    </row>
    <row r="9" spans="1:367" ht="15" customHeight="1" x14ac:dyDescent="0.45">
      <c r="A9" s="2"/>
      <c r="B9" s="2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84"/>
      <c r="P9" s="184"/>
      <c r="Q9" s="184"/>
      <c r="R9" s="184"/>
      <c r="S9" s="184"/>
      <c r="T9" s="192"/>
      <c r="U9" s="184"/>
      <c r="V9" s="184"/>
      <c r="W9" s="184"/>
      <c r="X9" s="184"/>
      <c r="Y9" s="184"/>
      <c r="Z9" s="184"/>
      <c r="AA9" s="184"/>
      <c r="AB9" s="184"/>
      <c r="AC9" s="184"/>
      <c r="AD9" s="184"/>
      <c r="AE9" s="182"/>
      <c r="AF9" s="182"/>
      <c r="AG9" s="182"/>
      <c r="AH9" s="182"/>
      <c r="AI9" s="182"/>
      <c r="AJ9" s="182"/>
      <c r="AK9" s="177"/>
      <c r="AL9" s="177"/>
      <c r="AM9" s="177"/>
      <c r="AN9" s="177"/>
      <c r="AO9" s="176"/>
      <c r="AP9" s="178"/>
      <c r="AQ9" s="178"/>
      <c r="AR9" s="178"/>
      <c r="AS9" s="177"/>
      <c r="AT9" s="177"/>
      <c r="AU9" s="177"/>
      <c r="AV9" s="177"/>
      <c r="AW9" s="184"/>
      <c r="AX9" s="184"/>
      <c r="AY9" s="184"/>
      <c r="AZ9" s="184"/>
      <c r="BA9" s="184"/>
      <c r="BB9" s="184"/>
      <c r="BC9" s="182"/>
      <c r="BD9" s="182"/>
      <c r="BE9" s="182"/>
      <c r="BF9" s="183"/>
      <c r="BG9" s="183"/>
      <c r="BH9" s="183"/>
      <c r="BI9" s="172"/>
      <c r="BJ9" s="172"/>
      <c r="BK9" s="172"/>
      <c r="BL9" s="172"/>
      <c r="BM9" s="172"/>
      <c r="BN9" s="172"/>
      <c r="BO9" s="172"/>
      <c r="BP9" s="172"/>
      <c r="BQ9" s="172"/>
      <c r="BR9" s="174"/>
      <c r="BS9" s="172"/>
      <c r="BT9" s="172"/>
      <c r="BU9" s="172"/>
      <c r="BV9" s="172"/>
      <c r="BW9" s="172"/>
      <c r="BX9" s="172"/>
      <c r="BY9" s="172"/>
      <c r="BZ9" s="172"/>
      <c r="CA9" s="172"/>
      <c r="CB9" s="172"/>
      <c r="CC9" s="172"/>
      <c r="CD9" s="172"/>
      <c r="CE9" s="174"/>
      <c r="CF9" s="174"/>
      <c r="CG9" s="174"/>
      <c r="CH9" s="174"/>
      <c r="CI9" s="174"/>
      <c r="CJ9" s="174"/>
      <c r="CK9" s="174"/>
      <c r="CL9" s="168"/>
      <c r="CM9" s="174"/>
      <c r="CN9" s="168"/>
      <c r="CO9" s="168"/>
      <c r="CP9" s="174"/>
      <c r="CQ9" s="174"/>
      <c r="CR9" s="174"/>
      <c r="CS9" s="168"/>
      <c r="CT9" s="168"/>
      <c r="CU9" s="174"/>
      <c r="CV9" s="171"/>
      <c r="CW9" s="173"/>
      <c r="CX9" s="170"/>
      <c r="CY9" s="170"/>
      <c r="CZ9" s="173"/>
      <c r="DA9" s="170"/>
      <c r="DB9" s="170"/>
      <c r="DC9" s="170"/>
      <c r="DD9" s="170"/>
      <c r="DE9" s="173"/>
      <c r="DF9" s="170"/>
      <c r="DG9" s="170"/>
      <c r="DH9" s="173"/>
      <c r="DI9" s="170"/>
      <c r="DJ9" s="170"/>
      <c r="DK9" s="170"/>
      <c r="DL9" s="173"/>
      <c r="DM9" s="170"/>
      <c r="DN9" s="173"/>
      <c r="DO9" s="173"/>
      <c r="DP9" s="173"/>
      <c r="DQ9" s="173"/>
      <c r="DR9" s="170"/>
      <c r="DS9" s="170"/>
      <c r="DT9" s="173"/>
      <c r="DU9" s="173"/>
      <c r="DV9" s="173"/>
      <c r="DW9" s="171"/>
      <c r="DX9" s="170"/>
      <c r="DY9" s="171"/>
      <c r="DZ9" s="170"/>
      <c r="EA9" s="170"/>
      <c r="EB9" s="170"/>
      <c r="EC9" s="170"/>
      <c r="ED9" s="173"/>
      <c r="EE9" s="170"/>
      <c r="EF9" s="170"/>
      <c r="EG9" s="170"/>
      <c r="EH9" s="170"/>
      <c r="EI9" s="170"/>
      <c r="EJ9" s="170"/>
      <c r="EK9" s="170"/>
      <c r="EL9" s="170"/>
      <c r="EM9" s="170"/>
      <c r="EN9" s="170"/>
      <c r="EO9" s="170"/>
      <c r="EP9" s="170"/>
      <c r="EQ9" s="170"/>
      <c r="ER9" s="170"/>
      <c r="ES9" s="170"/>
      <c r="ET9" s="170"/>
      <c r="EU9" s="170"/>
      <c r="EV9" s="170"/>
      <c r="EW9" s="170"/>
      <c r="EX9" s="170"/>
      <c r="EY9" s="170"/>
      <c r="EZ9" s="170"/>
      <c r="FA9" s="170"/>
      <c r="FB9" s="170"/>
      <c r="FC9" s="170"/>
      <c r="FD9" s="170"/>
      <c r="FE9" s="170"/>
      <c r="FF9" s="177"/>
      <c r="FG9" s="177"/>
      <c r="FH9" s="176"/>
      <c r="FI9" s="177"/>
      <c r="FJ9" s="177"/>
      <c r="FK9" s="177"/>
      <c r="FL9" s="177"/>
      <c r="FM9" s="195"/>
      <c r="FN9" s="195"/>
      <c r="FO9" s="179"/>
      <c r="FP9" s="179"/>
      <c r="FQ9" s="179"/>
      <c r="FR9" s="179"/>
      <c r="FS9" s="179"/>
      <c r="FT9" s="179"/>
      <c r="FU9" s="179"/>
      <c r="FV9" s="196"/>
      <c r="FW9" s="196"/>
      <c r="FX9" s="176"/>
      <c r="FY9" s="176"/>
      <c r="FZ9" s="176"/>
      <c r="GA9" s="161"/>
      <c r="GB9" s="161"/>
      <c r="GC9" s="180"/>
      <c r="GD9" s="161"/>
      <c r="GE9" s="161"/>
      <c r="GF9" s="161"/>
      <c r="GG9" s="161"/>
      <c r="GH9" s="161"/>
      <c r="GI9" s="161"/>
      <c r="GJ9" s="161"/>
      <c r="GK9" s="161"/>
      <c r="GL9" s="161"/>
      <c r="GM9" s="161"/>
      <c r="GN9" s="161"/>
      <c r="GO9" s="161"/>
      <c r="GP9" s="161"/>
      <c r="GQ9" s="161"/>
      <c r="GR9" s="161"/>
      <c r="GS9" s="161"/>
      <c r="GT9" s="161"/>
      <c r="GU9" s="161"/>
      <c r="GV9" s="161"/>
      <c r="GW9" s="161"/>
      <c r="GX9" s="161"/>
      <c r="GY9" s="161"/>
      <c r="GZ9" s="161"/>
      <c r="HA9" s="161"/>
      <c r="HB9" s="161"/>
      <c r="HC9" s="161"/>
      <c r="HD9" s="161"/>
      <c r="HE9" s="161"/>
      <c r="HF9" s="161"/>
      <c r="HG9" s="161"/>
      <c r="HH9" s="161"/>
      <c r="HI9" s="161"/>
      <c r="HJ9" s="161"/>
      <c r="HK9" s="178"/>
      <c r="HL9" s="178"/>
      <c r="HM9" s="161"/>
      <c r="HN9" s="161"/>
      <c r="HO9" s="161"/>
      <c r="HP9" s="161"/>
      <c r="HQ9" s="161"/>
      <c r="HR9" s="161"/>
      <c r="HS9" s="161"/>
      <c r="HT9" s="161"/>
      <c r="HU9" s="161"/>
      <c r="HV9" s="161"/>
      <c r="HW9" s="161"/>
      <c r="HX9" s="180"/>
      <c r="HY9" s="180"/>
      <c r="HZ9" s="180"/>
      <c r="IA9" s="180"/>
      <c r="IB9" s="180"/>
      <c r="IC9" s="180"/>
      <c r="ID9" s="180"/>
      <c r="IE9" s="169"/>
      <c r="IF9" s="169"/>
      <c r="IG9" s="169"/>
      <c r="IH9" s="168"/>
      <c r="II9" s="169"/>
      <c r="IJ9" s="169"/>
      <c r="IK9" s="169"/>
      <c r="IL9" s="169"/>
      <c r="IM9" s="169"/>
      <c r="IN9" s="169"/>
      <c r="IO9" s="169"/>
      <c r="IP9" s="169"/>
      <c r="IQ9" s="169"/>
      <c r="IR9" s="169"/>
      <c r="IS9" s="169"/>
      <c r="IT9" s="169"/>
      <c r="IU9" s="169"/>
      <c r="IV9" s="170"/>
      <c r="IW9" s="169"/>
      <c r="IX9" s="169"/>
      <c r="IY9" s="169"/>
      <c r="IZ9" s="169"/>
      <c r="JA9" s="169"/>
      <c r="JB9" s="169"/>
      <c r="JC9" s="169"/>
      <c r="JD9" s="169"/>
      <c r="JE9" s="169"/>
      <c r="JF9" s="169"/>
      <c r="JG9" s="169"/>
      <c r="JH9" s="169"/>
      <c r="JI9" s="169"/>
      <c r="JJ9" s="169"/>
      <c r="JK9" s="169"/>
      <c r="JL9" s="169"/>
      <c r="JM9" s="169"/>
      <c r="JN9" s="169"/>
      <c r="JO9" s="169"/>
      <c r="JP9" s="169"/>
      <c r="JQ9" s="169"/>
      <c r="JR9" s="169"/>
      <c r="JS9" s="169"/>
      <c r="JT9" s="169"/>
      <c r="JU9" s="169"/>
      <c r="JV9" s="169"/>
      <c r="JW9" s="169"/>
      <c r="JX9" s="169"/>
      <c r="JY9" s="169"/>
      <c r="JZ9" s="169"/>
      <c r="KA9" s="169"/>
      <c r="KB9" s="169"/>
      <c r="KC9" s="169"/>
      <c r="KD9" s="169"/>
      <c r="KE9" s="169"/>
      <c r="KF9" s="169"/>
      <c r="KG9" s="169"/>
      <c r="KH9" s="169"/>
      <c r="KI9" s="169"/>
      <c r="KJ9" s="169"/>
      <c r="KK9" s="169"/>
      <c r="KL9" s="169"/>
      <c r="KM9" s="169"/>
      <c r="KN9" s="169"/>
      <c r="KO9" s="169"/>
      <c r="KP9" s="169"/>
      <c r="KQ9" s="169"/>
      <c r="KR9" s="169"/>
      <c r="KS9" s="169"/>
      <c r="KT9" s="181"/>
      <c r="KU9" s="164"/>
      <c r="KV9" s="164"/>
      <c r="KW9" s="164"/>
      <c r="KX9" s="164"/>
      <c r="KY9" s="164"/>
      <c r="KZ9" s="164"/>
      <c r="LA9" s="164"/>
      <c r="LB9" s="164"/>
      <c r="LC9" s="164"/>
      <c r="LD9" s="164"/>
      <c r="LE9" s="164"/>
      <c r="LF9" s="164"/>
      <c r="LG9" s="164"/>
      <c r="LH9" s="164"/>
      <c r="LI9" s="164"/>
      <c r="LJ9" s="164"/>
      <c r="LK9" s="164"/>
      <c r="LL9" s="164"/>
      <c r="LM9" s="164"/>
      <c r="LN9" s="164"/>
      <c r="LO9" s="164"/>
      <c r="LP9" s="164"/>
      <c r="LQ9" s="164"/>
      <c r="LR9" s="164"/>
      <c r="LS9" s="164"/>
      <c r="LT9" s="164"/>
      <c r="LU9" s="164"/>
      <c r="LV9" s="164"/>
      <c r="LW9" s="164"/>
      <c r="LX9" s="164"/>
      <c r="LY9" s="181"/>
      <c r="LZ9" s="164"/>
      <c r="MA9" s="164"/>
      <c r="MB9" s="164"/>
      <c r="MC9" s="164"/>
      <c r="MD9" s="164"/>
      <c r="ME9" s="164"/>
      <c r="MF9" s="164"/>
      <c r="MG9" s="166"/>
      <c r="MH9" s="166"/>
      <c r="MI9" s="167"/>
      <c r="MJ9" s="167"/>
      <c r="MK9" s="167" t="s">
        <v>482</v>
      </c>
      <c r="ML9" s="167"/>
      <c r="MM9" s="167"/>
      <c r="MN9" s="163"/>
      <c r="MO9" s="163"/>
      <c r="MP9" s="163"/>
      <c r="MQ9" s="166"/>
      <c r="MR9" s="167"/>
      <c r="MS9" s="162"/>
      <c r="MT9" s="162"/>
      <c r="MU9" s="199"/>
      <c r="MV9" s="114"/>
    </row>
    <row r="10" spans="1:367" ht="15" customHeight="1" x14ac:dyDescent="0.45">
      <c r="A10" s="2"/>
      <c r="B10" s="2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84"/>
      <c r="P10" s="184"/>
      <c r="Q10" s="184"/>
      <c r="R10" s="184"/>
      <c r="S10" s="184"/>
      <c r="T10" s="192"/>
      <c r="U10" s="184"/>
      <c r="V10" s="184"/>
      <c r="W10" s="184"/>
      <c r="X10" s="184"/>
      <c r="Y10" s="184"/>
      <c r="Z10" s="184"/>
      <c r="AA10" s="184"/>
      <c r="AB10" s="184"/>
      <c r="AC10" s="184"/>
      <c r="AD10" s="184"/>
      <c r="AE10" s="182"/>
      <c r="AF10" s="182"/>
      <c r="AG10" s="182"/>
      <c r="AH10" s="182"/>
      <c r="AI10" s="182"/>
      <c r="AJ10" s="182"/>
      <c r="AK10" s="177"/>
      <c r="AL10" s="177"/>
      <c r="AM10" s="177"/>
      <c r="AN10" s="177"/>
      <c r="AO10" s="176"/>
      <c r="AP10" s="178"/>
      <c r="AQ10" s="178"/>
      <c r="AR10" s="178"/>
      <c r="AS10" s="177"/>
      <c r="AT10" s="177"/>
      <c r="AU10" s="177"/>
      <c r="AV10" s="177"/>
      <c r="AW10" s="184"/>
      <c r="AX10" s="184"/>
      <c r="AY10" s="184"/>
      <c r="AZ10" s="184"/>
      <c r="BA10" s="184"/>
      <c r="BB10" s="184"/>
      <c r="BC10" s="182"/>
      <c r="BD10" s="182"/>
      <c r="BE10" s="182"/>
      <c r="BF10" s="183"/>
      <c r="BG10" s="183"/>
      <c r="BH10" s="183"/>
      <c r="BI10" s="172"/>
      <c r="BJ10" s="172"/>
      <c r="BK10" s="172"/>
      <c r="BL10" s="172"/>
      <c r="BM10" s="172"/>
      <c r="BN10" s="172"/>
      <c r="BO10" s="172"/>
      <c r="BP10" s="172"/>
      <c r="BQ10" s="172"/>
      <c r="BR10" s="174"/>
      <c r="BS10" s="172"/>
      <c r="BT10" s="172"/>
      <c r="BU10" s="172"/>
      <c r="BV10" s="172"/>
      <c r="BW10" s="172"/>
      <c r="BX10" s="172"/>
      <c r="BY10" s="172"/>
      <c r="BZ10" s="172"/>
      <c r="CA10" s="172"/>
      <c r="CB10" s="172"/>
      <c r="CC10" s="172"/>
      <c r="CD10" s="172"/>
      <c r="CE10" s="174"/>
      <c r="CF10" s="174"/>
      <c r="CG10" s="174"/>
      <c r="CH10" s="174"/>
      <c r="CI10" s="174"/>
      <c r="CJ10" s="174"/>
      <c r="CK10" s="174"/>
      <c r="CL10" s="168"/>
      <c r="CM10" s="174"/>
      <c r="CN10" s="168"/>
      <c r="CO10" s="168"/>
      <c r="CP10" s="174"/>
      <c r="CQ10" s="174"/>
      <c r="CR10" s="174"/>
      <c r="CS10" s="168"/>
      <c r="CT10" s="168"/>
      <c r="CU10" s="174"/>
      <c r="CV10" s="171"/>
      <c r="CW10" s="173"/>
      <c r="CX10" s="170"/>
      <c r="CY10" s="170"/>
      <c r="CZ10" s="173"/>
      <c r="DA10" s="170"/>
      <c r="DB10" s="170"/>
      <c r="DC10" s="170"/>
      <c r="DD10" s="170"/>
      <c r="DE10" s="173"/>
      <c r="DF10" s="170"/>
      <c r="DG10" s="170"/>
      <c r="DH10" s="173"/>
      <c r="DI10" s="170"/>
      <c r="DJ10" s="170"/>
      <c r="DK10" s="170"/>
      <c r="DL10" s="173"/>
      <c r="DM10" s="170"/>
      <c r="DN10" s="173"/>
      <c r="DO10" s="173"/>
      <c r="DP10" s="173"/>
      <c r="DQ10" s="173"/>
      <c r="DR10" s="170"/>
      <c r="DS10" s="170"/>
      <c r="DT10" s="173"/>
      <c r="DU10" s="173"/>
      <c r="DV10" s="173"/>
      <c r="DW10" s="171"/>
      <c r="DX10" s="170"/>
      <c r="DY10" s="171"/>
      <c r="DZ10" s="170"/>
      <c r="EA10" s="170"/>
      <c r="EB10" s="170"/>
      <c r="EC10" s="170"/>
      <c r="ED10" s="173"/>
      <c r="EE10" s="170"/>
      <c r="EF10" s="170"/>
      <c r="EG10" s="170"/>
      <c r="EH10" s="170"/>
      <c r="EI10" s="170"/>
      <c r="EJ10" s="170"/>
      <c r="EK10" s="170"/>
      <c r="EL10" s="170"/>
      <c r="EM10" s="170"/>
      <c r="EN10" s="170"/>
      <c r="EO10" s="170"/>
      <c r="EP10" s="170"/>
      <c r="EQ10" s="170"/>
      <c r="ER10" s="170"/>
      <c r="ES10" s="170"/>
      <c r="ET10" s="170"/>
      <c r="EU10" s="170"/>
      <c r="EV10" s="170"/>
      <c r="EW10" s="170"/>
      <c r="EX10" s="170"/>
      <c r="EY10" s="170"/>
      <c r="EZ10" s="170"/>
      <c r="FA10" s="170"/>
      <c r="FB10" s="170"/>
      <c r="FC10" s="170"/>
      <c r="FD10" s="170"/>
      <c r="FE10" s="170"/>
      <c r="FF10" s="177"/>
      <c r="FG10" s="177"/>
      <c r="FH10" s="176"/>
      <c r="FI10" s="177"/>
      <c r="FJ10" s="177"/>
      <c r="FK10" s="177"/>
      <c r="FL10" s="177"/>
      <c r="FM10" s="195"/>
      <c r="FN10" s="195"/>
      <c r="FO10" s="179"/>
      <c r="FP10" s="179"/>
      <c r="FQ10" s="179"/>
      <c r="FR10" s="179"/>
      <c r="FS10" s="179"/>
      <c r="FT10" s="179"/>
      <c r="FU10" s="179"/>
      <c r="FV10" s="196"/>
      <c r="FW10" s="196"/>
      <c r="FX10" s="176"/>
      <c r="FY10" s="176"/>
      <c r="FZ10" s="176"/>
      <c r="GA10" s="161"/>
      <c r="GB10" s="161"/>
      <c r="GC10" s="180"/>
      <c r="GD10" s="161"/>
      <c r="GE10" s="161"/>
      <c r="GF10" s="161"/>
      <c r="GG10" s="161"/>
      <c r="GH10" s="161"/>
      <c r="GI10" s="161"/>
      <c r="GJ10" s="161"/>
      <c r="GK10" s="161"/>
      <c r="GL10" s="161"/>
      <c r="GM10" s="161"/>
      <c r="GN10" s="161"/>
      <c r="GO10" s="161"/>
      <c r="GP10" s="161"/>
      <c r="GQ10" s="161"/>
      <c r="GR10" s="161"/>
      <c r="GS10" s="161"/>
      <c r="GT10" s="161"/>
      <c r="GU10" s="161"/>
      <c r="GV10" s="161"/>
      <c r="GW10" s="161"/>
      <c r="GX10" s="161"/>
      <c r="GY10" s="161"/>
      <c r="GZ10" s="161"/>
      <c r="HA10" s="161"/>
      <c r="HB10" s="161"/>
      <c r="HC10" s="161"/>
      <c r="HD10" s="161"/>
      <c r="HE10" s="161"/>
      <c r="HF10" s="161"/>
      <c r="HG10" s="161"/>
      <c r="HH10" s="161"/>
      <c r="HI10" s="161"/>
      <c r="HJ10" s="161"/>
      <c r="HK10" s="178"/>
      <c r="HL10" s="178"/>
      <c r="HM10" s="161"/>
      <c r="HN10" s="161"/>
      <c r="HO10" s="161"/>
      <c r="HP10" s="161"/>
      <c r="HQ10" s="161"/>
      <c r="HR10" s="161"/>
      <c r="HS10" s="161"/>
      <c r="HT10" s="161"/>
      <c r="HU10" s="161"/>
      <c r="HV10" s="161"/>
      <c r="HW10" s="161"/>
      <c r="HX10" s="180"/>
      <c r="HY10" s="180"/>
      <c r="HZ10" s="180"/>
      <c r="IA10" s="180"/>
      <c r="IB10" s="180"/>
      <c r="IC10" s="180"/>
      <c r="ID10" s="180"/>
      <c r="IE10" s="169"/>
      <c r="IF10" s="169"/>
      <c r="IG10" s="169"/>
      <c r="IH10" s="168"/>
      <c r="II10" s="169"/>
      <c r="IJ10" s="169"/>
      <c r="IK10" s="169"/>
      <c r="IL10" s="169"/>
      <c r="IM10" s="169"/>
      <c r="IN10" s="169"/>
      <c r="IO10" s="169"/>
      <c r="IP10" s="169"/>
      <c r="IQ10" s="169"/>
      <c r="IR10" s="169"/>
      <c r="IS10" s="169"/>
      <c r="IT10" s="169"/>
      <c r="IU10" s="169"/>
      <c r="IV10" s="170"/>
      <c r="IW10" s="169"/>
      <c r="IX10" s="169"/>
      <c r="IY10" s="169"/>
      <c r="IZ10" s="169"/>
      <c r="JA10" s="169"/>
      <c r="JB10" s="169"/>
      <c r="JC10" s="169"/>
      <c r="JD10" s="169"/>
      <c r="JE10" s="169"/>
      <c r="JF10" s="169"/>
      <c r="JG10" s="169"/>
      <c r="JH10" s="169"/>
      <c r="JI10" s="169"/>
      <c r="JJ10" s="169"/>
      <c r="JK10" s="169"/>
      <c r="JL10" s="169"/>
      <c r="JM10" s="169"/>
      <c r="JN10" s="169"/>
      <c r="JO10" s="169"/>
      <c r="JP10" s="169"/>
      <c r="JQ10" s="169"/>
      <c r="JR10" s="169"/>
      <c r="JS10" s="169"/>
      <c r="JT10" s="169"/>
      <c r="JU10" s="169"/>
      <c r="JV10" s="169"/>
      <c r="JW10" s="169"/>
      <c r="JX10" s="169"/>
      <c r="JY10" s="169"/>
      <c r="JZ10" s="169"/>
      <c r="KA10" s="169"/>
      <c r="KB10" s="169"/>
      <c r="KC10" s="169"/>
      <c r="KD10" s="169"/>
      <c r="KE10" s="169"/>
      <c r="KF10" s="169"/>
      <c r="KG10" s="169"/>
      <c r="KH10" s="169"/>
      <c r="KI10" s="169"/>
      <c r="KJ10" s="169"/>
      <c r="KK10" s="169"/>
      <c r="KL10" s="169"/>
      <c r="KM10" s="169"/>
      <c r="KN10" s="169"/>
      <c r="KO10" s="169"/>
      <c r="KP10" s="169"/>
      <c r="KQ10" s="169"/>
      <c r="KR10" s="169"/>
      <c r="KS10" s="169"/>
      <c r="KT10" s="181"/>
      <c r="KU10" s="164"/>
      <c r="KV10" s="164"/>
      <c r="KW10" s="164"/>
      <c r="KX10" s="164"/>
      <c r="KY10" s="164"/>
      <c r="KZ10" s="164"/>
      <c r="LA10" s="164"/>
      <c r="LB10" s="164"/>
      <c r="LC10" s="164"/>
      <c r="LD10" s="164"/>
      <c r="LE10" s="164"/>
      <c r="LF10" s="164"/>
      <c r="LG10" s="164"/>
      <c r="LH10" s="164"/>
      <c r="LI10" s="164"/>
      <c r="LJ10" s="164"/>
      <c r="LK10" s="164"/>
      <c r="LL10" s="164"/>
      <c r="LM10" s="164"/>
      <c r="LN10" s="164"/>
      <c r="LO10" s="164"/>
      <c r="LP10" s="164"/>
      <c r="LQ10" s="164"/>
      <c r="LR10" s="164"/>
      <c r="LS10" s="164"/>
      <c r="LT10" s="164"/>
      <c r="LU10" s="164"/>
      <c r="LV10" s="164"/>
      <c r="LW10" s="164"/>
      <c r="LX10" s="164"/>
      <c r="LY10" s="181"/>
      <c r="LZ10" s="164"/>
      <c r="MA10" s="164"/>
      <c r="MB10" s="164"/>
      <c r="MC10" s="164"/>
      <c r="MD10" s="164"/>
      <c r="ME10" s="164"/>
      <c r="MF10" s="164"/>
      <c r="MG10" s="166"/>
      <c r="MH10" s="166"/>
      <c r="MI10" s="167"/>
      <c r="MJ10" s="167"/>
      <c r="MK10" s="167" t="s">
        <v>482</v>
      </c>
      <c r="ML10" s="167"/>
      <c r="MM10" s="167"/>
      <c r="MN10" s="163"/>
      <c r="MO10" s="163"/>
      <c r="MP10" s="163"/>
      <c r="MQ10" s="166"/>
      <c r="MR10" s="167"/>
      <c r="MS10" s="162"/>
      <c r="MT10" s="162"/>
      <c r="MU10" s="199"/>
      <c r="MV10" s="114"/>
    </row>
    <row r="11" spans="1:367" ht="15" customHeight="1" x14ac:dyDescent="0.45">
      <c r="A11" s="2"/>
      <c r="B11" s="2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84"/>
      <c r="P11" s="184"/>
      <c r="Q11" s="184"/>
      <c r="R11" s="184"/>
      <c r="S11" s="184"/>
      <c r="T11" s="192"/>
      <c r="U11" s="184"/>
      <c r="V11" s="184"/>
      <c r="W11" s="184"/>
      <c r="X11" s="184"/>
      <c r="Y11" s="184"/>
      <c r="Z11" s="184"/>
      <c r="AA11" s="184"/>
      <c r="AB11" s="184"/>
      <c r="AC11" s="184"/>
      <c r="AD11" s="184"/>
      <c r="AE11" s="182"/>
      <c r="AF11" s="182"/>
      <c r="AG11" s="182"/>
      <c r="AH11" s="182"/>
      <c r="AI11" s="182"/>
      <c r="AJ11" s="182"/>
      <c r="AK11" s="177"/>
      <c r="AL11" s="177"/>
      <c r="AM11" s="177"/>
      <c r="AN11" s="177"/>
      <c r="AO11" s="176"/>
      <c r="AP11" s="178"/>
      <c r="AQ11" s="178"/>
      <c r="AR11" s="178"/>
      <c r="AS11" s="177"/>
      <c r="AT11" s="177"/>
      <c r="AU11" s="177"/>
      <c r="AV11" s="177"/>
      <c r="AW11" s="184"/>
      <c r="AX11" s="184"/>
      <c r="AY11" s="184"/>
      <c r="AZ11" s="184"/>
      <c r="BA11" s="184"/>
      <c r="BB11" s="184"/>
      <c r="BC11" s="182"/>
      <c r="BD11" s="182"/>
      <c r="BE11" s="182"/>
      <c r="BF11" s="183"/>
      <c r="BG11" s="183"/>
      <c r="BH11" s="183"/>
      <c r="BI11" s="172"/>
      <c r="BJ11" s="172"/>
      <c r="BK11" s="172"/>
      <c r="BL11" s="172"/>
      <c r="BM11" s="172"/>
      <c r="BN11" s="172"/>
      <c r="BO11" s="172"/>
      <c r="BP11" s="172"/>
      <c r="BQ11" s="172"/>
      <c r="BR11" s="174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4"/>
      <c r="CF11" s="174"/>
      <c r="CG11" s="174"/>
      <c r="CH11" s="174"/>
      <c r="CI11" s="174"/>
      <c r="CJ11" s="174"/>
      <c r="CK11" s="174"/>
      <c r="CL11" s="168"/>
      <c r="CM11" s="174"/>
      <c r="CN11" s="168"/>
      <c r="CO11" s="168"/>
      <c r="CP11" s="174"/>
      <c r="CQ11" s="174"/>
      <c r="CR11" s="174"/>
      <c r="CS11" s="168"/>
      <c r="CT11" s="168"/>
      <c r="CU11" s="174"/>
      <c r="CV11" s="171"/>
      <c r="CW11" s="173"/>
      <c r="CX11" s="170"/>
      <c r="CY11" s="170"/>
      <c r="CZ11" s="173"/>
      <c r="DA11" s="170"/>
      <c r="DB11" s="170"/>
      <c r="DC11" s="170"/>
      <c r="DD11" s="170"/>
      <c r="DE11" s="173"/>
      <c r="DF11" s="170"/>
      <c r="DG11" s="170"/>
      <c r="DH11" s="173"/>
      <c r="DI11" s="170"/>
      <c r="DJ11" s="170"/>
      <c r="DK11" s="170"/>
      <c r="DL11" s="173"/>
      <c r="DM11" s="170"/>
      <c r="DN11" s="173"/>
      <c r="DO11" s="173"/>
      <c r="DP11" s="173"/>
      <c r="DQ11" s="173"/>
      <c r="DR11" s="170"/>
      <c r="DS11" s="170"/>
      <c r="DT11" s="173"/>
      <c r="DU11" s="173"/>
      <c r="DV11" s="173"/>
      <c r="DW11" s="171"/>
      <c r="DX11" s="170"/>
      <c r="DY11" s="171"/>
      <c r="DZ11" s="170"/>
      <c r="EA11" s="170"/>
      <c r="EB11" s="170"/>
      <c r="EC11" s="170"/>
      <c r="ED11" s="173"/>
      <c r="EE11" s="170"/>
      <c r="EF11" s="170"/>
      <c r="EG11" s="170"/>
      <c r="EH11" s="170"/>
      <c r="EI11" s="170"/>
      <c r="EJ11" s="170"/>
      <c r="EK11" s="170"/>
      <c r="EL11" s="170"/>
      <c r="EM11" s="170"/>
      <c r="EN11" s="170"/>
      <c r="EO11" s="170"/>
      <c r="EP11" s="170"/>
      <c r="EQ11" s="170"/>
      <c r="ER11" s="170"/>
      <c r="ES11" s="170"/>
      <c r="ET11" s="170"/>
      <c r="EU11" s="170"/>
      <c r="EV11" s="170"/>
      <c r="EW11" s="170"/>
      <c r="EX11" s="170"/>
      <c r="EY11" s="170"/>
      <c r="EZ11" s="170"/>
      <c r="FA11" s="170"/>
      <c r="FB11" s="170"/>
      <c r="FC11" s="170"/>
      <c r="FD11" s="170"/>
      <c r="FE11" s="170"/>
      <c r="FF11" s="177"/>
      <c r="FG11" s="177"/>
      <c r="FH11" s="176"/>
      <c r="FI11" s="177"/>
      <c r="FJ11" s="177"/>
      <c r="FK11" s="177"/>
      <c r="FL11" s="177"/>
      <c r="FM11" s="195"/>
      <c r="FN11" s="195"/>
      <c r="FO11" s="179"/>
      <c r="FP11" s="179"/>
      <c r="FQ11" s="179"/>
      <c r="FR11" s="179"/>
      <c r="FS11" s="179"/>
      <c r="FT11" s="179"/>
      <c r="FU11" s="179"/>
      <c r="FV11" s="196"/>
      <c r="FW11" s="196"/>
      <c r="FX11" s="176"/>
      <c r="FY11" s="176"/>
      <c r="FZ11" s="176"/>
      <c r="GA11" s="161"/>
      <c r="GB11" s="161"/>
      <c r="GC11" s="180"/>
      <c r="GD11" s="161"/>
      <c r="GE11" s="161"/>
      <c r="GF11" s="161"/>
      <c r="GG11" s="161"/>
      <c r="GH11" s="161"/>
      <c r="GI11" s="161"/>
      <c r="GJ11" s="161"/>
      <c r="GK11" s="161"/>
      <c r="GL11" s="161"/>
      <c r="GM11" s="161"/>
      <c r="GN11" s="161"/>
      <c r="GO11" s="161"/>
      <c r="GP11" s="161"/>
      <c r="GQ11" s="161"/>
      <c r="GR11" s="161"/>
      <c r="GS11" s="161"/>
      <c r="GT11" s="161"/>
      <c r="GU11" s="161"/>
      <c r="GV11" s="161"/>
      <c r="GW11" s="161"/>
      <c r="GX11" s="161"/>
      <c r="GY11" s="161"/>
      <c r="GZ11" s="161"/>
      <c r="HA11" s="161"/>
      <c r="HB11" s="161"/>
      <c r="HC11" s="161"/>
      <c r="HD11" s="161"/>
      <c r="HE11" s="161"/>
      <c r="HF11" s="161"/>
      <c r="HG11" s="161"/>
      <c r="HH11" s="161"/>
      <c r="HI11" s="161"/>
      <c r="HJ11" s="161"/>
      <c r="HK11" s="178"/>
      <c r="HL11" s="178"/>
      <c r="HM11" s="161"/>
      <c r="HN11" s="161"/>
      <c r="HO11" s="161"/>
      <c r="HP11" s="161"/>
      <c r="HQ11" s="161"/>
      <c r="HR11" s="161"/>
      <c r="HS11" s="161"/>
      <c r="HT11" s="161"/>
      <c r="HU11" s="161"/>
      <c r="HV11" s="161"/>
      <c r="HW11" s="161"/>
      <c r="HX11" s="180"/>
      <c r="HY11" s="180"/>
      <c r="HZ11" s="180"/>
      <c r="IA11" s="180"/>
      <c r="IB11" s="180"/>
      <c r="IC11" s="180"/>
      <c r="ID11" s="180"/>
      <c r="IE11" s="169"/>
      <c r="IF11" s="169"/>
      <c r="IG11" s="169"/>
      <c r="IH11" s="168"/>
      <c r="II11" s="169"/>
      <c r="IJ11" s="169"/>
      <c r="IK11" s="169"/>
      <c r="IL11" s="169"/>
      <c r="IM11" s="169"/>
      <c r="IN11" s="169"/>
      <c r="IO11" s="169"/>
      <c r="IP11" s="169"/>
      <c r="IQ11" s="169"/>
      <c r="IR11" s="169"/>
      <c r="IS11" s="169"/>
      <c r="IT11" s="169"/>
      <c r="IU11" s="169"/>
      <c r="IV11" s="170"/>
      <c r="IW11" s="169"/>
      <c r="IX11" s="169"/>
      <c r="IY11" s="169"/>
      <c r="IZ11" s="169"/>
      <c r="JA11" s="169"/>
      <c r="JB11" s="169"/>
      <c r="JC11" s="169"/>
      <c r="JD11" s="169"/>
      <c r="JE11" s="169"/>
      <c r="JF11" s="169"/>
      <c r="JG11" s="169"/>
      <c r="JH11" s="169"/>
      <c r="JI11" s="169"/>
      <c r="JJ11" s="169"/>
      <c r="JK11" s="169"/>
      <c r="JL11" s="169"/>
      <c r="JM11" s="169"/>
      <c r="JN11" s="169"/>
      <c r="JO11" s="169"/>
      <c r="JP11" s="169"/>
      <c r="JQ11" s="169"/>
      <c r="JR11" s="169"/>
      <c r="JS11" s="169"/>
      <c r="JT11" s="169"/>
      <c r="JU11" s="169"/>
      <c r="JV11" s="169"/>
      <c r="JW11" s="169"/>
      <c r="JX11" s="169"/>
      <c r="JY11" s="169"/>
      <c r="JZ11" s="169"/>
      <c r="KA11" s="169"/>
      <c r="KB11" s="169"/>
      <c r="KC11" s="169"/>
      <c r="KD11" s="169"/>
      <c r="KE11" s="169"/>
      <c r="KF11" s="169"/>
      <c r="KG11" s="169"/>
      <c r="KH11" s="169"/>
      <c r="KI11" s="169"/>
      <c r="KJ11" s="169"/>
      <c r="KK11" s="169"/>
      <c r="KL11" s="169"/>
      <c r="KM11" s="169"/>
      <c r="KN11" s="169"/>
      <c r="KO11" s="169"/>
      <c r="KP11" s="169"/>
      <c r="KQ11" s="169"/>
      <c r="KR11" s="169"/>
      <c r="KS11" s="169"/>
      <c r="KT11" s="181"/>
      <c r="KU11" s="164"/>
      <c r="KV11" s="164"/>
      <c r="KW11" s="164"/>
      <c r="KX11" s="164"/>
      <c r="KY11" s="164"/>
      <c r="KZ11" s="164"/>
      <c r="LA11" s="164"/>
      <c r="LB11" s="164"/>
      <c r="LC11" s="164"/>
      <c r="LD11" s="164"/>
      <c r="LE11" s="164"/>
      <c r="LF11" s="164"/>
      <c r="LG11" s="164"/>
      <c r="LH11" s="164"/>
      <c r="LI11" s="164"/>
      <c r="LJ11" s="164"/>
      <c r="LK11" s="164"/>
      <c r="LL11" s="164"/>
      <c r="LM11" s="164"/>
      <c r="LN11" s="164"/>
      <c r="LO11" s="164"/>
      <c r="LP11" s="164"/>
      <c r="LQ11" s="164"/>
      <c r="LR11" s="164"/>
      <c r="LS11" s="164"/>
      <c r="LT11" s="164"/>
      <c r="LU11" s="164"/>
      <c r="LV11" s="164"/>
      <c r="LW11" s="164"/>
      <c r="LX11" s="164"/>
      <c r="LY11" s="181"/>
      <c r="LZ11" s="164"/>
      <c r="MA11" s="164"/>
      <c r="MB11" s="164"/>
      <c r="MC11" s="164"/>
      <c r="MD11" s="164"/>
      <c r="ME11" s="164"/>
      <c r="MF11" s="164"/>
      <c r="MG11" s="166"/>
      <c r="MH11" s="166"/>
      <c r="MI11" s="167"/>
      <c r="MJ11" s="167"/>
      <c r="MK11" s="167" t="s">
        <v>482</v>
      </c>
      <c r="ML11" s="167"/>
      <c r="MM11" s="167"/>
      <c r="MN11" s="163"/>
      <c r="MO11" s="163"/>
      <c r="MP11" s="163"/>
      <c r="MQ11" s="166"/>
      <c r="MR11" s="167"/>
      <c r="MS11" s="162"/>
      <c r="MT11" s="162"/>
      <c r="MU11" s="199"/>
      <c r="MV11" s="114"/>
    </row>
    <row r="12" spans="1:367" ht="15" customHeight="1" x14ac:dyDescent="0.45">
      <c r="A12" s="2"/>
      <c r="B12" s="2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84"/>
      <c r="P12" s="184"/>
      <c r="Q12" s="184"/>
      <c r="R12" s="184"/>
      <c r="S12" s="184"/>
      <c r="T12" s="192"/>
      <c r="U12" s="184"/>
      <c r="V12" s="184"/>
      <c r="W12" s="184"/>
      <c r="X12" s="184"/>
      <c r="Y12" s="184"/>
      <c r="Z12" s="184"/>
      <c r="AA12" s="184"/>
      <c r="AB12" s="184"/>
      <c r="AC12" s="184"/>
      <c r="AD12" s="184"/>
      <c r="AE12" s="182"/>
      <c r="AF12" s="182"/>
      <c r="AG12" s="182"/>
      <c r="AH12" s="182"/>
      <c r="AI12" s="182"/>
      <c r="AJ12" s="182"/>
      <c r="AK12" s="177"/>
      <c r="AL12" s="177"/>
      <c r="AM12" s="177"/>
      <c r="AN12" s="177"/>
      <c r="AO12" s="176"/>
      <c r="AP12" s="178"/>
      <c r="AQ12" s="178"/>
      <c r="AR12" s="178"/>
      <c r="AS12" s="177"/>
      <c r="AT12" s="177"/>
      <c r="AU12" s="177"/>
      <c r="AV12" s="177"/>
      <c r="AW12" s="184"/>
      <c r="AX12" s="184"/>
      <c r="AY12" s="184"/>
      <c r="AZ12" s="184"/>
      <c r="BA12" s="184"/>
      <c r="BB12" s="184"/>
      <c r="BC12" s="182"/>
      <c r="BD12" s="182"/>
      <c r="BE12" s="182"/>
      <c r="BF12" s="183"/>
      <c r="BG12" s="183"/>
      <c r="BH12" s="183"/>
      <c r="BI12" s="172"/>
      <c r="BJ12" s="172"/>
      <c r="BK12" s="172"/>
      <c r="BL12" s="172"/>
      <c r="BM12" s="172"/>
      <c r="BN12" s="172"/>
      <c r="BO12" s="172"/>
      <c r="BP12" s="172"/>
      <c r="BQ12" s="172"/>
      <c r="BR12" s="174"/>
      <c r="BS12" s="172"/>
      <c r="BT12" s="172"/>
      <c r="BU12" s="172"/>
      <c r="BV12" s="172"/>
      <c r="BW12" s="172"/>
      <c r="BX12" s="172"/>
      <c r="BY12" s="172"/>
      <c r="BZ12" s="172"/>
      <c r="CA12" s="172"/>
      <c r="CB12" s="172"/>
      <c r="CC12" s="172"/>
      <c r="CD12" s="172"/>
      <c r="CE12" s="174"/>
      <c r="CF12" s="174"/>
      <c r="CG12" s="174"/>
      <c r="CH12" s="174"/>
      <c r="CI12" s="174"/>
      <c r="CJ12" s="174"/>
      <c r="CK12" s="174"/>
      <c r="CL12" s="168"/>
      <c r="CM12" s="174"/>
      <c r="CN12" s="168"/>
      <c r="CO12" s="168"/>
      <c r="CP12" s="174"/>
      <c r="CQ12" s="174"/>
      <c r="CR12" s="174"/>
      <c r="CS12" s="168"/>
      <c r="CT12" s="168"/>
      <c r="CU12" s="174"/>
      <c r="CV12" s="171"/>
      <c r="CW12" s="173"/>
      <c r="CX12" s="170"/>
      <c r="CY12" s="170"/>
      <c r="CZ12" s="173"/>
      <c r="DA12" s="170"/>
      <c r="DB12" s="170"/>
      <c r="DC12" s="170"/>
      <c r="DD12" s="170"/>
      <c r="DE12" s="173"/>
      <c r="DF12" s="170"/>
      <c r="DG12" s="170"/>
      <c r="DH12" s="173"/>
      <c r="DI12" s="170"/>
      <c r="DJ12" s="170"/>
      <c r="DK12" s="170"/>
      <c r="DL12" s="173"/>
      <c r="DM12" s="170"/>
      <c r="DN12" s="173"/>
      <c r="DO12" s="173"/>
      <c r="DP12" s="173"/>
      <c r="DQ12" s="173"/>
      <c r="DR12" s="170"/>
      <c r="DS12" s="170"/>
      <c r="DT12" s="173"/>
      <c r="DU12" s="173"/>
      <c r="DV12" s="173"/>
      <c r="DW12" s="171"/>
      <c r="DX12" s="170"/>
      <c r="DY12" s="171"/>
      <c r="DZ12" s="170"/>
      <c r="EA12" s="170"/>
      <c r="EB12" s="170"/>
      <c r="EC12" s="170"/>
      <c r="ED12" s="173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7"/>
      <c r="FG12" s="177"/>
      <c r="FH12" s="176"/>
      <c r="FI12" s="177"/>
      <c r="FJ12" s="177"/>
      <c r="FK12" s="177"/>
      <c r="FL12" s="177"/>
      <c r="FM12" s="195"/>
      <c r="FN12" s="195"/>
      <c r="FO12" s="179"/>
      <c r="FP12" s="179"/>
      <c r="FQ12" s="179"/>
      <c r="FR12" s="179"/>
      <c r="FS12" s="179"/>
      <c r="FT12" s="179"/>
      <c r="FU12" s="179"/>
      <c r="FV12" s="196"/>
      <c r="FW12" s="196"/>
      <c r="FX12" s="176"/>
      <c r="FY12" s="176"/>
      <c r="FZ12" s="176"/>
      <c r="GA12" s="161"/>
      <c r="GB12" s="161"/>
      <c r="GC12" s="180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78"/>
      <c r="HL12" s="178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80"/>
      <c r="HY12" s="180"/>
      <c r="HZ12" s="180"/>
      <c r="IA12" s="180"/>
      <c r="IB12" s="180"/>
      <c r="IC12" s="180"/>
      <c r="ID12" s="180"/>
      <c r="IE12" s="169"/>
      <c r="IF12" s="169"/>
      <c r="IG12" s="169"/>
      <c r="IH12" s="168"/>
      <c r="II12" s="169"/>
      <c r="IJ12" s="169"/>
      <c r="IK12" s="169"/>
      <c r="IL12" s="169"/>
      <c r="IM12" s="169"/>
      <c r="IN12" s="169"/>
      <c r="IO12" s="169"/>
      <c r="IP12" s="169"/>
      <c r="IQ12" s="169"/>
      <c r="IR12" s="169"/>
      <c r="IS12" s="169"/>
      <c r="IT12" s="169"/>
      <c r="IU12" s="169"/>
      <c r="IV12" s="170"/>
      <c r="IW12" s="169"/>
      <c r="IX12" s="169"/>
      <c r="IY12" s="169"/>
      <c r="IZ12" s="169"/>
      <c r="JA12" s="169"/>
      <c r="JB12" s="169"/>
      <c r="JC12" s="169"/>
      <c r="JD12" s="169"/>
      <c r="JE12" s="169"/>
      <c r="JF12" s="169"/>
      <c r="JG12" s="169"/>
      <c r="JH12" s="169"/>
      <c r="JI12" s="169"/>
      <c r="JJ12" s="169"/>
      <c r="JK12" s="169"/>
      <c r="JL12" s="169"/>
      <c r="JM12" s="169"/>
      <c r="JN12" s="169"/>
      <c r="JO12" s="169"/>
      <c r="JP12" s="169"/>
      <c r="JQ12" s="169"/>
      <c r="JR12" s="169"/>
      <c r="JS12" s="169"/>
      <c r="JT12" s="169"/>
      <c r="JU12" s="169"/>
      <c r="JV12" s="169"/>
      <c r="JW12" s="169"/>
      <c r="JX12" s="169"/>
      <c r="JY12" s="169"/>
      <c r="JZ12" s="169"/>
      <c r="KA12" s="169"/>
      <c r="KB12" s="169"/>
      <c r="KC12" s="169"/>
      <c r="KD12" s="169"/>
      <c r="KE12" s="169"/>
      <c r="KF12" s="169"/>
      <c r="KG12" s="169"/>
      <c r="KH12" s="169"/>
      <c r="KI12" s="169"/>
      <c r="KJ12" s="169"/>
      <c r="KK12" s="169"/>
      <c r="KL12" s="169"/>
      <c r="KM12" s="169"/>
      <c r="KN12" s="169"/>
      <c r="KO12" s="169"/>
      <c r="KP12" s="169"/>
      <c r="KQ12" s="169"/>
      <c r="KR12" s="169"/>
      <c r="KS12" s="169"/>
      <c r="KT12" s="181"/>
      <c r="KU12" s="164"/>
      <c r="KV12" s="164"/>
      <c r="KW12" s="164"/>
      <c r="KX12" s="164"/>
      <c r="KY12" s="164"/>
      <c r="KZ12" s="164"/>
      <c r="LA12" s="164"/>
      <c r="LB12" s="164"/>
      <c r="LC12" s="164"/>
      <c r="LD12" s="164"/>
      <c r="LE12" s="164"/>
      <c r="LF12" s="164"/>
      <c r="LG12" s="164"/>
      <c r="LH12" s="164"/>
      <c r="LI12" s="164"/>
      <c r="LJ12" s="164"/>
      <c r="LK12" s="164"/>
      <c r="LL12" s="164"/>
      <c r="LM12" s="164"/>
      <c r="LN12" s="164"/>
      <c r="LO12" s="164"/>
      <c r="LP12" s="164"/>
      <c r="LQ12" s="164"/>
      <c r="LR12" s="164"/>
      <c r="LS12" s="164"/>
      <c r="LT12" s="164"/>
      <c r="LU12" s="164"/>
      <c r="LV12" s="164"/>
      <c r="LW12" s="164"/>
      <c r="LX12" s="164"/>
      <c r="LY12" s="181"/>
      <c r="LZ12" s="164"/>
      <c r="MA12" s="164"/>
      <c r="MB12" s="164"/>
      <c r="MC12" s="164"/>
      <c r="MD12" s="164"/>
      <c r="ME12" s="164"/>
      <c r="MF12" s="164"/>
      <c r="MG12" s="166"/>
      <c r="MH12" s="166"/>
      <c r="MI12" s="167"/>
      <c r="MJ12" s="167"/>
      <c r="MK12" s="167" t="s">
        <v>482</v>
      </c>
      <c r="ML12" s="167"/>
      <c r="MM12" s="167"/>
      <c r="MN12" s="163"/>
      <c r="MO12" s="163"/>
      <c r="MP12" s="163"/>
      <c r="MQ12" s="166"/>
      <c r="MR12" s="167"/>
      <c r="MS12" s="162"/>
      <c r="MT12" s="162"/>
      <c r="MU12" s="199"/>
      <c r="MV12" s="114"/>
    </row>
    <row r="13" spans="1:367" ht="14.25" customHeight="1" x14ac:dyDescent="0.45">
      <c r="A13" s="2"/>
      <c r="B13" s="2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84"/>
      <c r="P13" s="184"/>
      <c r="Q13" s="184"/>
      <c r="R13" s="184"/>
      <c r="S13" s="184"/>
      <c r="T13" s="192"/>
      <c r="U13" s="184"/>
      <c r="V13" s="184"/>
      <c r="W13" s="184"/>
      <c r="X13" s="184"/>
      <c r="Y13" s="184"/>
      <c r="Z13" s="184"/>
      <c r="AA13" s="184"/>
      <c r="AB13" s="184"/>
      <c r="AC13" s="184"/>
      <c r="AD13" s="184"/>
      <c r="AE13" s="182"/>
      <c r="AF13" s="182"/>
      <c r="AG13" s="182"/>
      <c r="AH13" s="182"/>
      <c r="AI13" s="182"/>
      <c r="AJ13" s="182"/>
      <c r="AK13" s="177"/>
      <c r="AL13" s="177"/>
      <c r="AM13" s="177"/>
      <c r="AN13" s="177"/>
      <c r="AO13" s="176"/>
      <c r="AP13" s="178"/>
      <c r="AQ13" s="178"/>
      <c r="AR13" s="178"/>
      <c r="AS13" s="177"/>
      <c r="AT13" s="177"/>
      <c r="AU13" s="177"/>
      <c r="AV13" s="177"/>
      <c r="AW13" s="184"/>
      <c r="AX13" s="184"/>
      <c r="AY13" s="184"/>
      <c r="AZ13" s="184"/>
      <c r="BA13" s="184"/>
      <c r="BB13" s="184"/>
      <c r="BC13" s="182"/>
      <c r="BD13" s="182"/>
      <c r="BE13" s="182"/>
      <c r="BF13" s="183"/>
      <c r="BG13" s="183"/>
      <c r="BH13" s="183"/>
      <c r="BI13" s="172"/>
      <c r="BJ13" s="172"/>
      <c r="BK13" s="172"/>
      <c r="BL13" s="172"/>
      <c r="BM13" s="172"/>
      <c r="BN13" s="172"/>
      <c r="BO13" s="172"/>
      <c r="BP13" s="172"/>
      <c r="BQ13" s="172"/>
      <c r="BR13" s="174"/>
      <c r="BS13" s="172"/>
      <c r="BT13" s="172"/>
      <c r="BU13" s="172"/>
      <c r="BV13" s="172"/>
      <c r="BW13" s="172"/>
      <c r="BX13" s="172"/>
      <c r="BY13" s="172"/>
      <c r="BZ13" s="172"/>
      <c r="CA13" s="172"/>
      <c r="CB13" s="172"/>
      <c r="CC13" s="172"/>
      <c r="CD13" s="172"/>
      <c r="CE13" s="174"/>
      <c r="CF13" s="174"/>
      <c r="CG13" s="174"/>
      <c r="CH13" s="174"/>
      <c r="CI13" s="174"/>
      <c r="CJ13" s="174"/>
      <c r="CK13" s="174"/>
      <c r="CL13" s="168"/>
      <c r="CM13" s="174"/>
      <c r="CN13" s="168"/>
      <c r="CO13" s="168"/>
      <c r="CP13" s="174"/>
      <c r="CQ13" s="174"/>
      <c r="CR13" s="174"/>
      <c r="CS13" s="168"/>
      <c r="CT13" s="168"/>
      <c r="CU13" s="174"/>
      <c r="CV13" s="171"/>
      <c r="CW13" s="173"/>
      <c r="CX13" s="170"/>
      <c r="CY13" s="170"/>
      <c r="CZ13" s="173"/>
      <c r="DA13" s="170"/>
      <c r="DB13" s="170"/>
      <c r="DC13" s="170"/>
      <c r="DD13" s="170"/>
      <c r="DE13" s="173"/>
      <c r="DF13" s="170"/>
      <c r="DG13" s="170"/>
      <c r="DH13" s="173"/>
      <c r="DI13" s="170"/>
      <c r="DJ13" s="170"/>
      <c r="DK13" s="170"/>
      <c r="DL13" s="173"/>
      <c r="DM13" s="170"/>
      <c r="DN13" s="173"/>
      <c r="DO13" s="173"/>
      <c r="DP13" s="173"/>
      <c r="DQ13" s="173"/>
      <c r="DR13" s="170"/>
      <c r="DS13" s="170"/>
      <c r="DT13" s="173"/>
      <c r="DU13" s="173"/>
      <c r="DV13" s="173"/>
      <c r="DW13" s="171"/>
      <c r="DX13" s="170"/>
      <c r="DY13" s="171"/>
      <c r="DZ13" s="170"/>
      <c r="EA13" s="170"/>
      <c r="EB13" s="170"/>
      <c r="EC13" s="170"/>
      <c r="ED13" s="173"/>
      <c r="EE13" s="170"/>
      <c r="EF13" s="170"/>
      <c r="EG13" s="170"/>
      <c r="EH13" s="170"/>
      <c r="EI13" s="170"/>
      <c r="EJ13" s="170"/>
      <c r="EK13" s="170"/>
      <c r="EL13" s="170"/>
      <c r="EM13" s="170"/>
      <c r="EN13" s="170"/>
      <c r="EO13" s="170"/>
      <c r="EP13" s="170"/>
      <c r="EQ13" s="170"/>
      <c r="ER13" s="170"/>
      <c r="ES13" s="170"/>
      <c r="ET13" s="170"/>
      <c r="EU13" s="170"/>
      <c r="EV13" s="170"/>
      <c r="EW13" s="170"/>
      <c r="EX13" s="170"/>
      <c r="EY13" s="170"/>
      <c r="EZ13" s="170"/>
      <c r="FA13" s="170"/>
      <c r="FB13" s="170"/>
      <c r="FC13" s="170"/>
      <c r="FD13" s="170"/>
      <c r="FE13" s="170"/>
      <c r="FF13" s="177"/>
      <c r="FG13" s="177"/>
      <c r="FH13" s="176"/>
      <c r="FI13" s="177"/>
      <c r="FJ13" s="177"/>
      <c r="FK13" s="177"/>
      <c r="FL13" s="177"/>
      <c r="FM13" s="195"/>
      <c r="FN13" s="195"/>
      <c r="FO13" s="179"/>
      <c r="FP13" s="179"/>
      <c r="FQ13" s="179"/>
      <c r="FR13" s="179"/>
      <c r="FS13" s="179"/>
      <c r="FT13" s="179"/>
      <c r="FU13" s="179"/>
      <c r="FV13" s="196"/>
      <c r="FW13" s="196"/>
      <c r="FX13" s="176"/>
      <c r="FY13" s="176"/>
      <c r="FZ13" s="176"/>
      <c r="GA13" s="161"/>
      <c r="GB13" s="161"/>
      <c r="GC13" s="180"/>
      <c r="GD13" s="161"/>
      <c r="GE13" s="161"/>
      <c r="GF13" s="161"/>
      <c r="GG13" s="161"/>
      <c r="GH13" s="161"/>
      <c r="GI13" s="161"/>
      <c r="GJ13" s="161"/>
      <c r="GK13" s="161"/>
      <c r="GL13" s="161"/>
      <c r="GM13" s="161"/>
      <c r="GN13" s="161"/>
      <c r="GO13" s="161"/>
      <c r="GP13" s="161"/>
      <c r="GQ13" s="161"/>
      <c r="GR13" s="161"/>
      <c r="GS13" s="161"/>
      <c r="GT13" s="161"/>
      <c r="GU13" s="161"/>
      <c r="GV13" s="161"/>
      <c r="GW13" s="161"/>
      <c r="GX13" s="161"/>
      <c r="GY13" s="161"/>
      <c r="GZ13" s="161"/>
      <c r="HA13" s="161"/>
      <c r="HB13" s="161"/>
      <c r="HC13" s="161"/>
      <c r="HD13" s="161"/>
      <c r="HE13" s="161"/>
      <c r="HF13" s="161"/>
      <c r="HG13" s="161"/>
      <c r="HH13" s="161"/>
      <c r="HI13" s="161"/>
      <c r="HJ13" s="161"/>
      <c r="HK13" s="178"/>
      <c r="HL13" s="178"/>
      <c r="HM13" s="161"/>
      <c r="HN13" s="161"/>
      <c r="HO13" s="161"/>
      <c r="HP13" s="161"/>
      <c r="HQ13" s="161"/>
      <c r="HR13" s="161"/>
      <c r="HS13" s="161"/>
      <c r="HT13" s="161"/>
      <c r="HU13" s="161"/>
      <c r="HV13" s="161"/>
      <c r="HW13" s="161"/>
      <c r="HX13" s="180"/>
      <c r="HY13" s="180"/>
      <c r="HZ13" s="180"/>
      <c r="IA13" s="180"/>
      <c r="IB13" s="180"/>
      <c r="IC13" s="180"/>
      <c r="ID13" s="180"/>
      <c r="IE13" s="169"/>
      <c r="IF13" s="169"/>
      <c r="IG13" s="169"/>
      <c r="IH13" s="168"/>
      <c r="II13" s="169"/>
      <c r="IJ13" s="169"/>
      <c r="IK13" s="169"/>
      <c r="IL13" s="169"/>
      <c r="IM13" s="169"/>
      <c r="IN13" s="169"/>
      <c r="IO13" s="169"/>
      <c r="IP13" s="169"/>
      <c r="IQ13" s="169"/>
      <c r="IR13" s="169"/>
      <c r="IS13" s="169"/>
      <c r="IT13" s="169"/>
      <c r="IU13" s="169"/>
      <c r="IV13" s="170"/>
      <c r="IW13" s="169"/>
      <c r="IX13" s="169"/>
      <c r="IY13" s="169"/>
      <c r="IZ13" s="169"/>
      <c r="JA13" s="169"/>
      <c r="JB13" s="169"/>
      <c r="JC13" s="169"/>
      <c r="JD13" s="169"/>
      <c r="JE13" s="169"/>
      <c r="JF13" s="169"/>
      <c r="JG13" s="169"/>
      <c r="JH13" s="169"/>
      <c r="JI13" s="169"/>
      <c r="JJ13" s="169"/>
      <c r="JK13" s="169"/>
      <c r="JL13" s="169"/>
      <c r="JM13" s="169"/>
      <c r="JN13" s="169"/>
      <c r="JO13" s="169"/>
      <c r="JP13" s="169"/>
      <c r="JQ13" s="169"/>
      <c r="JR13" s="169"/>
      <c r="JS13" s="169"/>
      <c r="JT13" s="169"/>
      <c r="JU13" s="169"/>
      <c r="JV13" s="169"/>
      <c r="JW13" s="169"/>
      <c r="JX13" s="169"/>
      <c r="JY13" s="169"/>
      <c r="JZ13" s="169"/>
      <c r="KA13" s="169"/>
      <c r="KB13" s="169"/>
      <c r="KC13" s="169"/>
      <c r="KD13" s="169"/>
      <c r="KE13" s="169"/>
      <c r="KF13" s="169"/>
      <c r="KG13" s="169"/>
      <c r="KH13" s="169"/>
      <c r="KI13" s="169"/>
      <c r="KJ13" s="169"/>
      <c r="KK13" s="169"/>
      <c r="KL13" s="169"/>
      <c r="KM13" s="169"/>
      <c r="KN13" s="169"/>
      <c r="KO13" s="169"/>
      <c r="KP13" s="169"/>
      <c r="KQ13" s="169"/>
      <c r="KR13" s="169"/>
      <c r="KS13" s="169"/>
      <c r="KT13" s="181" t="s">
        <v>28</v>
      </c>
      <c r="KU13" s="164"/>
      <c r="KV13" s="164"/>
      <c r="KW13" s="164"/>
      <c r="KX13" s="164"/>
      <c r="KY13" s="164"/>
      <c r="KZ13" s="164"/>
      <c r="LA13" s="164"/>
      <c r="LB13" s="164"/>
      <c r="LC13" s="164"/>
      <c r="LD13" s="164"/>
      <c r="LE13" s="164"/>
      <c r="LF13" s="164"/>
      <c r="LG13" s="164"/>
      <c r="LH13" s="164"/>
      <c r="LI13" s="164"/>
      <c r="LJ13" s="164"/>
      <c r="LK13" s="164"/>
      <c r="LL13" s="164"/>
      <c r="LM13" s="164"/>
      <c r="LN13" s="164"/>
      <c r="LO13" s="164"/>
      <c r="LP13" s="164"/>
      <c r="LQ13" s="164"/>
      <c r="LR13" s="164"/>
      <c r="LS13" s="164"/>
      <c r="LT13" s="164"/>
      <c r="LU13" s="164"/>
      <c r="LV13" s="164"/>
      <c r="LW13" s="164"/>
      <c r="LX13" s="164"/>
      <c r="LY13" s="181" t="s">
        <v>28</v>
      </c>
      <c r="LZ13" s="164"/>
      <c r="MA13" s="164"/>
      <c r="MB13" s="164"/>
      <c r="MC13" s="164"/>
      <c r="MD13" s="164"/>
      <c r="ME13" s="164"/>
      <c r="MF13" s="164"/>
      <c r="MG13" s="166"/>
      <c r="MH13" s="166"/>
      <c r="MI13" s="167"/>
      <c r="MJ13" s="167"/>
      <c r="MK13" s="167" t="s">
        <v>482</v>
      </c>
      <c r="ML13" s="167"/>
      <c r="MM13" s="167"/>
      <c r="MN13" s="163" t="s">
        <v>28</v>
      </c>
      <c r="MO13" s="163" t="s">
        <v>28</v>
      </c>
      <c r="MP13" s="163" t="s">
        <v>28</v>
      </c>
      <c r="MQ13" s="166"/>
      <c r="MR13" s="167"/>
      <c r="MS13" s="162"/>
      <c r="MT13" s="162"/>
      <c r="MU13" s="199"/>
      <c r="MV13" s="114"/>
    </row>
    <row r="14" spans="1:367" ht="25.5" customHeight="1" x14ac:dyDescent="0.45">
      <c r="A14" s="3" t="s">
        <v>0</v>
      </c>
      <c r="B14" s="50" t="s">
        <v>191</v>
      </c>
      <c r="C14" s="9" t="s">
        <v>502</v>
      </c>
      <c r="D14" s="9" t="s">
        <v>502</v>
      </c>
      <c r="E14" s="9" t="s">
        <v>502</v>
      </c>
      <c r="F14" s="9" t="s">
        <v>502</v>
      </c>
      <c r="G14" s="9"/>
      <c r="H14" s="20" t="s">
        <v>80</v>
      </c>
      <c r="I14" s="21" t="s">
        <v>81</v>
      </c>
      <c r="J14" s="21" t="s">
        <v>81</v>
      </c>
      <c r="K14" s="21" t="s">
        <v>81</v>
      </c>
      <c r="L14" s="22" t="s">
        <v>82</v>
      </c>
      <c r="M14" s="22" t="s">
        <v>83</v>
      </c>
      <c r="N14" s="28" t="s">
        <v>60</v>
      </c>
      <c r="O14" s="9"/>
      <c r="P14" s="9"/>
      <c r="Q14" s="26" t="s">
        <v>63</v>
      </c>
      <c r="R14" s="9"/>
      <c r="S14" s="9"/>
      <c r="T14" s="9"/>
      <c r="U14" s="9"/>
      <c r="V14" s="61" t="s">
        <v>51</v>
      </c>
      <c r="W14" s="62" t="s">
        <v>211</v>
      </c>
      <c r="X14" s="62" t="s">
        <v>211</v>
      </c>
      <c r="Y14" s="62" t="s">
        <v>211</v>
      </c>
      <c r="Z14" s="30" t="s">
        <v>57</v>
      </c>
      <c r="AA14" s="30" t="s">
        <v>57</v>
      </c>
      <c r="AB14" s="21" t="s">
        <v>51</v>
      </c>
      <c r="AC14" s="21" t="s">
        <v>51</v>
      </c>
      <c r="AD14" s="21" t="s">
        <v>51</v>
      </c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63" t="s">
        <v>235</v>
      </c>
      <c r="BG14" s="63" t="s">
        <v>235</v>
      </c>
      <c r="BH14" s="63" t="s">
        <v>235</v>
      </c>
      <c r="FF14" s="9"/>
      <c r="FG14" s="9"/>
      <c r="FH14" s="9"/>
      <c r="FI14" s="58" t="s">
        <v>205</v>
      </c>
      <c r="FJ14" s="9"/>
      <c r="FK14" s="9"/>
      <c r="FL14" s="9"/>
      <c r="FM14" s="63" t="s">
        <v>190</v>
      </c>
      <c r="FN14" s="63" t="s">
        <v>190</v>
      </c>
      <c r="FV14" s="11" t="s">
        <v>190</v>
      </c>
      <c r="FW14" s="11" t="s">
        <v>190</v>
      </c>
      <c r="FX14" s="63" t="s">
        <v>235</v>
      </c>
      <c r="FY14" s="63" t="s">
        <v>235</v>
      </c>
      <c r="FZ14" s="63" t="s">
        <v>237</v>
      </c>
      <c r="GA14" s="66"/>
      <c r="GB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66"/>
      <c r="HK14" s="66" t="s">
        <v>496</v>
      </c>
      <c r="HL14" s="66" t="s">
        <v>496</v>
      </c>
      <c r="HM14" s="66"/>
      <c r="HN14" s="66"/>
      <c r="HO14" s="66"/>
      <c r="HP14" s="66"/>
      <c r="HQ14" s="66"/>
      <c r="HR14" s="66"/>
      <c r="HS14" s="66"/>
      <c r="HT14" s="66"/>
      <c r="HU14" s="66"/>
      <c r="HV14" s="66"/>
      <c r="HW14" s="66"/>
      <c r="IB14" s="53" t="s">
        <v>201</v>
      </c>
      <c r="KI14" s="63" t="s">
        <v>453</v>
      </c>
      <c r="KM14" s="63" t="s">
        <v>235</v>
      </c>
      <c r="KO14" s="63" t="s">
        <v>453</v>
      </c>
      <c r="KP14" s="63" t="s">
        <v>453</v>
      </c>
      <c r="KR14" s="53" t="s">
        <v>201</v>
      </c>
      <c r="KS14" s="63" t="s">
        <v>496</v>
      </c>
      <c r="MG14" s="73" t="s">
        <v>87</v>
      </c>
      <c r="MH14" s="74" t="s">
        <v>88</v>
      </c>
      <c r="MI14" s="73" t="s">
        <v>87</v>
      </c>
      <c r="MJ14" s="10" t="s">
        <v>105</v>
      </c>
      <c r="MK14" s="73"/>
      <c r="ML14" s="73"/>
      <c r="MM14" s="73"/>
      <c r="MQ14" s="73" t="s">
        <v>87</v>
      </c>
      <c r="MR14" s="73" t="s">
        <v>87</v>
      </c>
      <c r="MS14" s="98" t="s">
        <v>678</v>
      </c>
      <c r="MT14" s="98"/>
    </row>
    <row r="15" spans="1:367" ht="15" customHeight="1" x14ac:dyDescent="0.45">
      <c r="A15" s="64" t="s">
        <v>36</v>
      </c>
      <c r="B15" s="64"/>
      <c r="C15" s="65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5"/>
      <c r="BC15" s="65"/>
      <c r="BD15" s="65"/>
      <c r="BE15" s="65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  <c r="CE15" s="56"/>
      <c r="CF15" s="56"/>
      <c r="CG15" s="56"/>
      <c r="CH15" s="56"/>
      <c r="CI15" s="56"/>
      <c r="CJ15" s="56"/>
      <c r="CK15" s="56"/>
      <c r="CL15" s="56"/>
      <c r="CM15" s="56"/>
      <c r="CN15" s="56"/>
      <c r="CO15" s="56"/>
      <c r="CP15" s="56"/>
      <c r="CQ15" s="56"/>
      <c r="CR15" s="56"/>
      <c r="CS15" s="56"/>
      <c r="CT15" s="56"/>
      <c r="CU15" s="56"/>
      <c r="CV15" s="56"/>
      <c r="CW15" s="56"/>
      <c r="CX15" s="56"/>
      <c r="CY15" s="56"/>
      <c r="CZ15" s="56"/>
      <c r="DA15" s="56"/>
      <c r="DB15" s="56"/>
      <c r="DC15" s="56"/>
      <c r="DD15" s="56"/>
      <c r="DE15" s="56"/>
      <c r="DF15" s="56"/>
      <c r="DG15" s="56"/>
      <c r="DH15" s="56"/>
      <c r="DI15" s="56"/>
      <c r="DJ15" s="56"/>
      <c r="DK15" s="56"/>
      <c r="DL15" s="56"/>
      <c r="DM15" s="56"/>
      <c r="DN15" s="56"/>
      <c r="DO15" s="56"/>
      <c r="DP15" s="56"/>
      <c r="DQ15" s="56"/>
      <c r="DR15" s="56"/>
      <c r="DS15" s="56"/>
      <c r="DT15" s="56"/>
      <c r="DU15" s="56"/>
      <c r="DV15" s="56"/>
      <c r="DW15" s="56"/>
      <c r="DX15" s="56"/>
      <c r="DY15" s="56"/>
      <c r="DZ15" s="56"/>
      <c r="EA15" s="56"/>
      <c r="EB15" s="56"/>
      <c r="EC15" s="56"/>
      <c r="ED15" s="56"/>
      <c r="EE15" s="56"/>
      <c r="EF15" s="56"/>
      <c r="EG15" s="56"/>
      <c r="EH15" s="56"/>
      <c r="EI15" s="56"/>
      <c r="EJ15" s="56"/>
      <c r="EK15" s="56"/>
      <c r="EL15" s="56"/>
      <c r="EM15" s="56"/>
      <c r="EN15" s="56"/>
      <c r="EO15" s="56"/>
      <c r="EP15" s="56"/>
      <c r="EQ15" s="56"/>
      <c r="ER15" s="56"/>
      <c r="ES15" s="56"/>
      <c r="ET15" s="56"/>
      <c r="EU15" s="56"/>
      <c r="EV15" s="56"/>
      <c r="EW15" s="56"/>
      <c r="EX15" s="56"/>
      <c r="EY15" s="56"/>
      <c r="EZ15" s="56"/>
      <c r="FA15" s="56"/>
      <c r="FB15" s="56"/>
      <c r="FC15" s="56"/>
      <c r="FD15" s="56"/>
      <c r="FE15" s="56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56"/>
      <c r="FY15" s="56"/>
      <c r="FZ15" s="56"/>
      <c r="GA15" s="56"/>
      <c r="GB15" s="56"/>
      <c r="GC15" s="56"/>
      <c r="GD15" s="56"/>
      <c r="GE15" s="56"/>
      <c r="GF15" s="56"/>
      <c r="GG15" s="56"/>
      <c r="GH15" s="56"/>
      <c r="GI15" s="56"/>
      <c r="GJ15" s="56"/>
      <c r="GK15" s="56"/>
      <c r="GL15" s="56"/>
      <c r="GM15" s="56"/>
      <c r="GN15" s="56"/>
      <c r="GO15" s="56"/>
      <c r="GP15" s="56"/>
      <c r="GQ15" s="56"/>
      <c r="GR15" s="56"/>
      <c r="GS15" s="56"/>
      <c r="GT15" s="56"/>
      <c r="GU15" s="56"/>
      <c r="GV15" s="56"/>
      <c r="GW15" s="56"/>
      <c r="GX15" s="56"/>
      <c r="GY15" s="56"/>
      <c r="GZ15" s="56"/>
      <c r="HA15" s="56"/>
      <c r="HB15" s="56"/>
      <c r="HC15" s="56"/>
      <c r="HD15" s="56"/>
      <c r="HE15" s="56"/>
      <c r="HF15" s="56"/>
      <c r="HG15" s="56"/>
      <c r="HH15" s="56"/>
      <c r="HI15" s="56"/>
      <c r="HJ15" s="56"/>
      <c r="HK15" s="56"/>
      <c r="HL15" s="56"/>
      <c r="HM15" s="56"/>
      <c r="HN15" s="56"/>
      <c r="HO15" s="56"/>
      <c r="HP15" s="56"/>
      <c r="HQ15" s="56"/>
      <c r="HR15" s="56"/>
      <c r="HS15" s="56"/>
      <c r="HT15" s="56"/>
      <c r="HU15" s="56"/>
      <c r="HV15" s="56"/>
      <c r="HW15" s="56"/>
      <c r="HX15" s="56"/>
      <c r="HY15" s="56"/>
      <c r="HZ15" s="56"/>
      <c r="IA15" s="56"/>
      <c r="IB15" s="56"/>
      <c r="IC15" s="56"/>
      <c r="ID15" s="56"/>
      <c r="IE15" s="56"/>
      <c r="IF15" s="56"/>
      <c r="IG15" s="56"/>
      <c r="IH15" s="56"/>
      <c r="II15" s="56"/>
      <c r="IJ15" s="56"/>
      <c r="IK15" s="56"/>
      <c r="IL15" s="56"/>
      <c r="IM15" s="56"/>
      <c r="IN15" s="56"/>
      <c r="IO15" s="56"/>
      <c r="IP15" s="56"/>
      <c r="IQ15" s="56"/>
      <c r="IR15" s="56"/>
      <c r="IS15" s="56"/>
      <c r="IT15" s="56"/>
      <c r="IU15" s="56"/>
      <c r="IV15" s="56"/>
      <c r="IW15" s="56"/>
      <c r="IX15" s="56"/>
      <c r="IY15" s="56"/>
      <c r="IZ15" s="56"/>
      <c r="JA15" s="56"/>
      <c r="JB15" s="56"/>
      <c r="JC15" s="56"/>
      <c r="JD15" s="56"/>
      <c r="JE15" s="56"/>
      <c r="JF15" s="56"/>
      <c r="JG15" s="56"/>
      <c r="JH15" s="56"/>
      <c r="JI15" s="56"/>
      <c r="JJ15" s="56"/>
      <c r="JK15" s="56"/>
      <c r="JL15" s="56"/>
      <c r="JM15" s="56"/>
      <c r="JN15" s="56"/>
      <c r="JO15" s="56"/>
      <c r="JP15" s="56"/>
      <c r="JQ15" s="56"/>
      <c r="JR15" s="56"/>
      <c r="JS15" s="56"/>
      <c r="JT15" s="56"/>
      <c r="JU15" s="56"/>
      <c r="JV15" s="56"/>
      <c r="JW15" s="56"/>
      <c r="JX15" s="56"/>
      <c r="JY15" s="56"/>
      <c r="JZ15" s="56"/>
      <c r="KA15" s="56"/>
      <c r="KB15" s="56"/>
      <c r="KC15" s="56"/>
      <c r="KD15" s="56"/>
      <c r="KE15" s="56"/>
      <c r="KF15" s="56"/>
      <c r="KG15" s="56"/>
      <c r="KH15" s="56"/>
      <c r="KI15" s="56"/>
      <c r="KJ15" s="56"/>
      <c r="KK15" s="56"/>
      <c r="KL15" s="56"/>
      <c r="KM15" s="56"/>
      <c r="KN15" s="56"/>
      <c r="KO15" s="56"/>
      <c r="KP15" s="56"/>
      <c r="KQ15" s="56"/>
      <c r="KR15" s="56"/>
      <c r="KS15" s="56"/>
      <c r="KT15" s="56"/>
      <c r="KU15" s="56"/>
      <c r="KV15" s="56"/>
      <c r="KW15" s="56"/>
      <c r="KX15" s="56"/>
      <c r="KY15" s="56"/>
      <c r="KZ15" s="56"/>
      <c r="LA15" s="56"/>
      <c r="LB15" s="56"/>
      <c r="LC15" s="56"/>
      <c r="LD15" s="56"/>
      <c r="LE15" s="56"/>
      <c r="LF15" s="56"/>
      <c r="LG15" s="56"/>
      <c r="LH15" s="56"/>
      <c r="LI15" s="56"/>
      <c r="LJ15" s="56"/>
      <c r="LK15" s="56"/>
      <c r="LL15" s="56"/>
      <c r="LM15" s="56"/>
      <c r="LN15" s="56"/>
      <c r="LO15" s="56"/>
      <c r="LP15" s="56"/>
      <c r="LQ15" s="56"/>
      <c r="LR15" s="56"/>
      <c r="LS15" s="56"/>
      <c r="LT15" s="56"/>
      <c r="LU15" s="56"/>
      <c r="LV15" s="56"/>
      <c r="LW15" s="56"/>
      <c r="LX15" s="56"/>
      <c r="LY15" s="56"/>
      <c r="LZ15" s="56"/>
      <c r="MA15" s="56"/>
      <c r="MB15" s="56"/>
      <c r="MC15" s="56"/>
      <c r="MD15" s="56"/>
      <c r="ME15" s="56"/>
      <c r="MF15" s="56"/>
      <c r="MG15" s="56"/>
      <c r="MH15" s="56"/>
      <c r="MI15" s="56"/>
      <c r="MJ15" s="56"/>
      <c r="MK15" s="56"/>
      <c r="ML15" s="56"/>
      <c r="MM15" s="56"/>
      <c r="MN15" s="56"/>
      <c r="MO15" s="56"/>
      <c r="MP15" s="56"/>
      <c r="MQ15" s="56"/>
      <c r="MR15" s="56"/>
      <c r="MS15" s="56"/>
      <c r="MT15" s="56"/>
      <c r="MU15" s="56"/>
      <c r="MV15" s="85"/>
    </row>
    <row r="16" spans="1:367" x14ac:dyDescent="0.45">
      <c r="A16" s="63" t="s">
        <v>221</v>
      </c>
      <c r="B16" s="99">
        <v>146000000</v>
      </c>
      <c r="C16" s="63">
        <v>0</v>
      </c>
      <c r="D16" s="63">
        <v>0</v>
      </c>
      <c r="E16" s="63">
        <v>0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63">
        <v>0</v>
      </c>
      <c r="L16" s="63">
        <v>0</v>
      </c>
      <c r="M16" s="63">
        <v>0</v>
      </c>
      <c r="N16" s="63">
        <v>0</v>
      </c>
      <c r="O16" s="63">
        <v>0</v>
      </c>
      <c r="P16" s="63">
        <v>0</v>
      </c>
      <c r="Q16" s="63">
        <v>0</v>
      </c>
      <c r="R16" s="63">
        <v>0</v>
      </c>
      <c r="S16" s="63">
        <v>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0</v>
      </c>
      <c r="AV16" s="63">
        <v>0</v>
      </c>
      <c r="AW16" s="63">
        <v>0</v>
      </c>
      <c r="AX16" s="63">
        <v>0</v>
      </c>
      <c r="AY16" s="63">
        <v>0</v>
      </c>
      <c r="AZ16" s="63">
        <v>0</v>
      </c>
      <c r="BA16" s="63">
        <v>0</v>
      </c>
      <c r="BB16" s="63">
        <v>0</v>
      </c>
      <c r="BC16" s="63">
        <v>0</v>
      </c>
      <c r="BD16" s="63">
        <v>0</v>
      </c>
      <c r="BE16" s="63">
        <v>0</v>
      </c>
      <c r="BF16" s="63">
        <v>0</v>
      </c>
      <c r="BG16" s="63">
        <v>0</v>
      </c>
      <c r="BH16" s="63">
        <v>0</v>
      </c>
      <c r="BI16" s="63">
        <v>0</v>
      </c>
      <c r="BJ16" s="63">
        <v>0</v>
      </c>
      <c r="BK16" s="63">
        <v>0</v>
      </c>
      <c r="BL16" s="63">
        <v>0</v>
      </c>
      <c r="BM16" s="63">
        <v>0</v>
      </c>
      <c r="BN16" s="63">
        <v>0</v>
      </c>
      <c r="BO16" s="63">
        <v>0</v>
      </c>
      <c r="BP16" s="63">
        <v>0</v>
      </c>
      <c r="BQ16" s="63">
        <v>0</v>
      </c>
      <c r="BR16" s="63">
        <v>0</v>
      </c>
      <c r="BS16" s="63">
        <v>0</v>
      </c>
      <c r="BT16" s="63">
        <v>0</v>
      </c>
      <c r="BU16" s="63">
        <v>0</v>
      </c>
      <c r="BV16" s="63">
        <v>0</v>
      </c>
      <c r="BW16" s="63">
        <v>0</v>
      </c>
      <c r="BX16" s="63">
        <v>0</v>
      </c>
      <c r="BY16" s="63">
        <v>0</v>
      </c>
      <c r="BZ16" s="63">
        <v>0</v>
      </c>
      <c r="CA16" s="63">
        <v>0</v>
      </c>
      <c r="CB16" s="63">
        <v>0</v>
      </c>
      <c r="CC16" s="63">
        <v>0</v>
      </c>
      <c r="CD16" s="63">
        <v>0</v>
      </c>
      <c r="CE16" s="63">
        <v>0</v>
      </c>
      <c r="CF16" s="63">
        <v>0</v>
      </c>
      <c r="CG16" s="63">
        <v>0</v>
      </c>
      <c r="CH16" s="63">
        <v>0</v>
      </c>
      <c r="CI16" s="63">
        <v>0</v>
      </c>
      <c r="CJ16" s="63">
        <v>0</v>
      </c>
      <c r="CK16" s="63">
        <v>0</v>
      </c>
      <c r="CL16" s="63">
        <v>0</v>
      </c>
      <c r="CM16" s="63">
        <v>0</v>
      </c>
      <c r="CN16" s="63">
        <v>0</v>
      </c>
      <c r="CO16" s="63">
        <v>0</v>
      </c>
      <c r="CP16" s="63">
        <v>0</v>
      </c>
      <c r="CQ16" s="63">
        <v>0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3">
        <v>0</v>
      </c>
      <c r="CZ16" s="63">
        <v>0</v>
      </c>
      <c r="DA16" s="63">
        <v>0</v>
      </c>
      <c r="DB16" s="63">
        <v>0</v>
      </c>
      <c r="DC16" s="63">
        <v>0</v>
      </c>
      <c r="DD16" s="63">
        <v>0</v>
      </c>
      <c r="DE16" s="63">
        <v>0</v>
      </c>
      <c r="DF16" s="63">
        <v>0</v>
      </c>
      <c r="DG16" s="63">
        <v>0</v>
      </c>
      <c r="DH16" s="63">
        <v>0</v>
      </c>
      <c r="DI16" s="63">
        <v>0</v>
      </c>
      <c r="DJ16" s="63">
        <v>0</v>
      </c>
      <c r="DK16" s="63">
        <v>0</v>
      </c>
      <c r="DL16" s="63">
        <v>0</v>
      </c>
      <c r="DM16" s="63">
        <v>0</v>
      </c>
      <c r="DN16" s="63">
        <v>0</v>
      </c>
      <c r="DO16" s="63">
        <v>0</v>
      </c>
      <c r="DP16" s="63">
        <v>0</v>
      </c>
      <c r="DQ16" s="63">
        <v>0</v>
      </c>
      <c r="DR16" s="63">
        <v>0</v>
      </c>
      <c r="DS16" s="63">
        <v>0</v>
      </c>
      <c r="DT16" s="63">
        <v>0</v>
      </c>
      <c r="DU16" s="63">
        <v>0</v>
      </c>
      <c r="DV16" s="63">
        <v>0</v>
      </c>
      <c r="DW16" s="63">
        <v>0</v>
      </c>
      <c r="DX16" s="63">
        <v>0</v>
      </c>
      <c r="DY16" s="63">
        <v>0</v>
      </c>
      <c r="DZ16" s="63">
        <v>0</v>
      </c>
      <c r="EA16" s="63">
        <v>0</v>
      </c>
      <c r="EB16" s="63">
        <v>0</v>
      </c>
      <c r="EC16" s="63">
        <v>0</v>
      </c>
      <c r="ED16" s="63">
        <v>0</v>
      </c>
      <c r="EE16" s="63">
        <v>0</v>
      </c>
      <c r="EF16" s="63">
        <v>0</v>
      </c>
      <c r="EG16" s="63">
        <v>0</v>
      </c>
      <c r="EH16" s="63">
        <v>0</v>
      </c>
      <c r="EI16" s="63">
        <v>0</v>
      </c>
      <c r="EJ16" s="63">
        <v>0</v>
      </c>
      <c r="EK16" s="63">
        <v>0</v>
      </c>
      <c r="EL16" s="63">
        <v>0</v>
      </c>
      <c r="EM16" s="63">
        <v>0</v>
      </c>
      <c r="EN16" s="63">
        <v>0</v>
      </c>
      <c r="EO16" s="63">
        <v>0</v>
      </c>
      <c r="EP16" s="63">
        <v>0</v>
      </c>
      <c r="EQ16" s="63">
        <v>0</v>
      </c>
      <c r="ER16" s="63">
        <v>0</v>
      </c>
      <c r="ES16" s="63">
        <v>0</v>
      </c>
      <c r="ET16" s="63">
        <v>0</v>
      </c>
      <c r="EU16" s="63">
        <v>0</v>
      </c>
      <c r="EV16" s="63">
        <v>0</v>
      </c>
      <c r="EW16" s="63">
        <v>0</v>
      </c>
      <c r="EX16" s="63">
        <v>0</v>
      </c>
      <c r="EY16" s="63">
        <v>0</v>
      </c>
      <c r="EZ16" s="63">
        <v>0</v>
      </c>
      <c r="FA16" s="63">
        <v>0</v>
      </c>
      <c r="FB16" s="63">
        <v>0</v>
      </c>
      <c r="FC16" s="63">
        <v>0</v>
      </c>
      <c r="FD16" s="63">
        <v>0</v>
      </c>
      <c r="FE16" s="63">
        <v>0</v>
      </c>
      <c r="FF16" s="63">
        <v>0</v>
      </c>
      <c r="FG16" s="63">
        <v>0</v>
      </c>
      <c r="FH16" s="63">
        <v>0</v>
      </c>
      <c r="FI16" s="63">
        <v>0</v>
      </c>
      <c r="FJ16" s="63">
        <v>0</v>
      </c>
      <c r="FK16" s="63">
        <v>0</v>
      </c>
      <c r="FL16" s="63">
        <v>0</v>
      </c>
      <c r="FM16" s="63">
        <v>0</v>
      </c>
      <c r="FN16" s="63">
        <v>0</v>
      </c>
      <c r="FO16" s="63">
        <v>0</v>
      </c>
      <c r="FP16" s="63">
        <v>0</v>
      </c>
      <c r="FQ16" s="63">
        <v>0</v>
      </c>
      <c r="FR16" s="63">
        <v>0</v>
      </c>
      <c r="FS16" s="63">
        <v>0</v>
      </c>
      <c r="FT16" s="63">
        <v>0</v>
      </c>
      <c r="FU16" s="63">
        <v>0</v>
      </c>
      <c r="FV16" s="63">
        <v>0</v>
      </c>
      <c r="FW16" s="63">
        <v>0</v>
      </c>
      <c r="FX16" s="63">
        <v>0</v>
      </c>
      <c r="FY16" s="63">
        <v>0</v>
      </c>
      <c r="FZ16" s="63">
        <v>0</v>
      </c>
      <c r="GA16" s="63">
        <v>0</v>
      </c>
      <c r="GB16" s="63">
        <v>0</v>
      </c>
      <c r="GC16" s="63">
        <v>0</v>
      </c>
      <c r="GD16" s="63">
        <v>0</v>
      </c>
      <c r="GE16" s="63">
        <v>0</v>
      </c>
      <c r="GF16" s="63">
        <v>0</v>
      </c>
      <c r="GG16" s="63">
        <v>0</v>
      </c>
      <c r="GH16" s="63">
        <v>0</v>
      </c>
      <c r="GI16" s="63">
        <v>0</v>
      </c>
      <c r="GJ16" s="63">
        <v>3555524.0493793502</v>
      </c>
      <c r="GK16" s="63">
        <v>0</v>
      </c>
      <c r="GL16" s="63">
        <v>0</v>
      </c>
      <c r="GM16" s="63">
        <v>0</v>
      </c>
      <c r="GN16" s="63">
        <v>0</v>
      </c>
      <c r="GO16" s="63">
        <v>0</v>
      </c>
      <c r="GP16" s="63">
        <v>0</v>
      </c>
      <c r="GQ16" s="63">
        <v>0</v>
      </c>
      <c r="GR16" s="63">
        <v>0</v>
      </c>
      <c r="GS16" s="63">
        <v>0</v>
      </c>
      <c r="GT16" s="63">
        <v>0</v>
      </c>
      <c r="GU16" s="63">
        <v>0</v>
      </c>
      <c r="GV16" s="63">
        <v>0</v>
      </c>
      <c r="GW16" s="63">
        <v>0</v>
      </c>
      <c r="GX16" s="63">
        <v>0</v>
      </c>
      <c r="GY16" s="63">
        <v>0</v>
      </c>
      <c r="GZ16" s="63">
        <v>0</v>
      </c>
      <c r="HA16" s="63">
        <v>0</v>
      </c>
      <c r="HB16" s="63">
        <v>0</v>
      </c>
      <c r="HC16" s="63">
        <v>0</v>
      </c>
      <c r="HD16" s="63">
        <v>0</v>
      </c>
      <c r="HE16" s="63">
        <v>0</v>
      </c>
      <c r="HF16" s="63">
        <v>0</v>
      </c>
      <c r="HG16" s="63">
        <v>0</v>
      </c>
      <c r="HH16" s="63">
        <v>0</v>
      </c>
      <c r="HI16" s="63">
        <v>0</v>
      </c>
      <c r="HJ16" s="63">
        <v>0</v>
      </c>
      <c r="HK16" s="63">
        <v>0</v>
      </c>
      <c r="HL16" s="63">
        <v>0</v>
      </c>
      <c r="HM16" s="63">
        <v>0</v>
      </c>
      <c r="HN16" s="63">
        <v>0</v>
      </c>
      <c r="HO16" s="63">
        <v>0</v>
      </c>
      <c r="HP16" s="63">
        <v>0</v>
      </c>
      <c r="HQ16" s="63">
        <v>0</v>
      </c>
      <c r="HR16" s="63">
        <v>0</v>
      </c>
      <c r="HS16" s="63">
        <v>0</v>
      </c>
      <c r="HT16" s="63">
        <v>0</v>
      </c>
      <c r="HU16" s="63">
        <v>0</v>
      </c>
      <c r="HV16" s="63">
        <v>0</v>
      </c>
      <c r="HW16" s="63">
        <v>0</v>
      </c>
      <c r="HX16" s="63">
        <v>0</v>
      </c>
      <c r="HY16" s="63">
        <v>0</v>
      </c>
      <c r="HZ16" s="63">
        <v>0</v>
      </c>
      <c r="IA16" s="63">
        <v>0</v>
      </c>
      <c r="IB16" s="63">
        <v>0</v>
      </c>
      <c r="IC16" s="63">
        <v>0</v>
      </c>
      <c r="ID16" s="63">
        <v>0</v>
      </c>
      <c r="IE16" s="63">
        <v>0</v>
      </c>
      <c r="IF16" s="63">
        <v>0</v>
      </c>
      <c r="IG16" s="63">
        <v>0</v>
      </c>
      <c r="IH16" s="63">
        <v>0</v>
      </c>
      <c r="II16" s="63">
        <v>0</v>
      </c>
      <c r="IJ16" s="63">
        <v>0</v>
      </c>
      <c r="IK16" s="63">
        <v>0</v>
      </c>
      <c r="IL16" s="63">
        <v>0</v>
      </c>
      <c r="IM16" s="63">
        <v>0</v>
      </c>
      <c r="IN16" s="63">
        <v>0</v>
      </c>
      <c r="IO16" s="63">
        <v>0</v>
      </c>
      <c r="IP16" s="63">
        <v>0</v>
      </c>
      <c r="IQ16" s="63">
        <v>0</v>
      </c>
      <c r="IR16" s="63">
        <v>0</v>
      </c>
      <c r="IS16" s="63">
        <v>0</v>
      </c>
      <c r="IT16" s="63">
        <v>0</v>
      </c>
      <c r="IU16" s="63">
        <v>0</v>
      </c>
      <c r="IV16" s="63">
        <v>0</v>
      </c>
      <c r="IW16" s="63">
        <v>0</v>
      </c>
      <c r="IX16" s="63">
        <v>0</v>
      </c>
      <c r="IY16" s="63">
        <v>0</v>
      </c>
      <c r="IZ16" s="63">
        <v>0</v>
      </c>
      <c r="JA16" s="63">
        <v>0</v>
      </c>
      <c r="JB16" s="63">
        <v>0</v>
      </c>
      <c r="JC16" s="63">
        <v>0</v>
      </c>
      <c r="JD16" s="63">
        <v>0</v>
      </c>
      <c r="JE16" s="63">
        <v>0</v>
      </c>
      <c r="JF16" s="63">
        <v>0</v>
      </c>
      <c r="JG16" s="63">
        <v>0</v>
      </c>
      <c r="JH16" s="63">
        <v>0</v>
      </c>
      <c r="JI16" s="63">
        <v>0</v>
      </c>
      <c r="JJ16" s="63">
        <v>0</v>
      </c>
      <c r="JK16" s="63">
        <v>0</v>
      </c>
      <c r="JL16" s="63">
        <v>0</v>
      </c>
      <c r="JM16" s="63">
        <v>0</v>
      </c>
      <c r="JN16" s="63">
        <v>0</v>
      </c>
      <c r="JO16" s="63">
        <v>0</v>
      </c>
      <c r="JP16" s="63">
        <v>0</v>
      </c>
      <c r="JQ16" s="63">
        <v>0</v>
      </c>
      <c r="JR16" s="63">
        <v>0</v>
      </c>
      <c r="JS16" s="63">
        <v>0</v>
      </c>
      <c r="JT16" s="63">
        <v>0</v>
      </c>
      <c r="JU16" s="63">
        <v>0</v>
      </c>
      <c r="JV16" s="63">
        <v>0</v>
      </c>
      <c r="JW16" s="63">
        <v>0</v>
      </c>
      <c r="JX16" s="63">
        <v>0</v>
      </c>
      <c r="JY16" s="63">
        <v>0</v>
      </c>
      <c r="JZ16" s="63">
        <v>0</v>
      </c>
      <c r="KA16" s="63">
        <v>0</v>
      </c>
      <c r="KB16" s="63">
        <v>0</v>
      </c>
      <c r="KC16" s="63">
        <v>0</v>
      </c>
      <c r="KD16" s="63">
        <v>0</v>
      </c>
      <c r="KE16" s="63">
        <v>0</v>
      </c>
      <c r="KF16" s="63">
        <v>0</v>
      </c>
      <c r="KG16" s="63">
        <v>0</v>
      </c>
      <c r="KH16" s="63">
        <v>0</v>
      </c>
      <c r="KI16" s="63">
        <v>0</v>
      </c>
      <c r="KJ16" s="63">
        <v>0</v>
      </c>
      <c r="KK16" s="63">
        <v>0</v>
      </c>
      <c r="KL16" s="63">
        <v>0</v>
      </c>
      <c r="KM16" s="63">
        <v>0</v>
      </c>
      <c r="KN16" s="63">
        <v>0</v>
      </c>
      <c r="KO16" s="63">
        <v>0</v>
      </c>
      <c r="KP16" s="63">
        <v>0</v>
      </c>
      <c r="KQ16" s="63">
        <v>0</v>
      </c>
      <c r="KR16" s="63">
        <v>0</v>
      </c>
      <c r="KS16" s="63">
        <v>0</v>
      </c>
      <c r="KT16" s="63">
        <v>0</v>
      </c>
      <c r="KU16" s="63">
        <v>0</v>
      </c>
      <c r="KV16" s="63">
        <v>0</v>
      </c>
      <c r="KW16" s="63">
        <v>0</v>
      </c>
      <c r="KX16" s="63">
        <v>0</v>
      </c>
      <c r="KY16" s="63">
        <v>0</v>
      </c>
      <c r="KZ16" s="63">
        <v>0</v>
      </c>
      <c r="LA16" s="63">
        <v>0</v>
      </c>
      <c r="LB16" s="63">
        <v>0</v>
      </c>
      <c r="LC16" s="63">
        <v>0</v>
      </c>
      <c r="LD16" s="63">
        <v>0</v>
      </c>
      <c r="LE16" s="63">
        <v>0</v>
      </c>
      <c r="LF16" s="63">
        <v>0</v>
      </c>
      <c r="LG16" s="63">
        <v>0</v>
      </c>
      <c r="LH16" s="63">
        <v>0</v>
      </c>
      <c r="LI16" s="63">
        <v>0</v>
      </c>
      <c r="LJ16" s="63">
        <v>0</v>
      </c>
      <c r="LK16" s="63">
        <v>0</v>
      </c>
      <c r="LL16" s="63">
        <v>0</v>
      </c>
      <c r="LM16" s="63">
        <v>0</v>
      </c>
      <c r="LN16" s="63">
        <v>0</v>
      </c>
      <c r="LO16" s="63">
        <v>0</v>
      </c>
      <c r="LP16" s="63">
        <v>0</v>
      </c>
      <c r="LQ16" s="63">
        <v>0</v>
      </c>
      <c r="LR16" s="63">
        <v>0</v>
      </c>
      <c r="LS16" s="63">
        <v>0</v>
      </c>
      <c r="LT16" s="63">
        <v>0</v>
      </c>
      <c r="LU16" s="63">
        <v>0</v>
      </c>
      <c r="LV16" s="63">
        <v>0</v>
      </c>
      <c r="LW16" s="63">
        <v>0</v>
      </c>
      <c r="LX16" s="63">
        <v>0</v>
      </c>
      <c r="LY16" s="63">
        <v>0</v>
      </c>
      <c r="LZ16" s="63">
        <v>0</v>
      </c>
      <c r="MA16" s="63">
        <v>0</v>
      </c>
      <c r="MB16" s="63">
        <v>0</v>
      </c>
      <c r="MC16" s="63">
        <v>0</v>
      </c>
      <c r="MD16" s="63">
        <v>0</v>
      </c>
      <c r="ME16" s="63">
        <v>0</v>
      </c>
      <c r="MF16" s="63">
        <v>0</v>
      </c>
      <c r="MG16" s="63">
        <v>0</v>
      </c>
      <c r="MH16" s="63">
        <v>0</v>
      </c>
      <c r="MI16" s="63">
        <v>0</v>
      </c>
      <c r="MJ16" s="63">
        <v>0</v>
      </c>
      <c r="MK16" s="63">
        <v>0</v>
      </c>
      <c r="ML16" s="63">
        <v>0</v>
      </c>
      <c r="MM16" s="63">
        <v>0</v>
      </c>
      <c r="MN16" s="63">
        <v>0</v>
      </c>
      <c r="MO16" s="63">
        <v>0</v>
      </c>
      <c r="MP16" s="63">
        <v>0</v>
      </c>
      <c r="MQ16" s="63">
        <v>0</v>
      </c>
      <c r="MR16" s="63">
        <v>0</v>
      </c>
      <c r="MS16" s="63">
        <v>0</v>
      </c>
      <c r="MT16" s="63">
        <v>0</v>
      </c>
      <c r="MU16" s="63">
        <v>0</v>
      </c>
      <c r="MW16" s="63">
        <v>1</v>
      </c>
      <c r="MY16" s="63">
        <f>SUM(C16:MU16)</f>
        <v>3555524.0493793502</v>
      </c>
      <c r="NC16" s="63">
        <f t="shared" ref="NC16:NC36" si="0">FO16+FP16+MT16</f>
        <v>0</v>
      </c>
    </row>
    <row r="17" spans="1:367" x14ac:dyDescent="0.45">
      <c r="A17" s="63" t="s">
        <v>222</v>
      </c>
      <c r="B17" s="99">
        <v>2000000000</v>
      </c>
      <c r="C17" s="63">
        <v>0</v>
      </c>
      <c r="D17" s="63">
        <v>0</v>
      </c>
      <c r="E17" s="63">
        <v>0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>
        <v>0</v>
      </c>
      <c r="N17" s="63">
        <v>0</v>
      </c>
      <c r="O17" s="63">
        <v>0</v>
      </c>
      <c r="P17" s="63">
        <v>0</v>
      </c>
      <c r="Q17" s="63">
        <v>0</v>
      </c>
      <c r="R17" s="63">
        <v>0</v>
      </c>
      <c r="S17" s="63">
        <v>0</v>
      </c>
      <c r="T17" s="63">
        <v>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>
        <v>0</v>
      </c>
      <c r="AZ17" s="63">
        <v>0</v>
      </c>
      <c r="BA17" s="63">
        <v>0</v>
      </c>
      <c r="BB17" s="63">
        <v>0</v>
      </c>
      <c r="BC17" s="63">
        <v>0</v>
      </c>
      <c r="BD17" s="63">
        <v>0</v>
      </c>
      <c r="BE17" s="63">
        <v>0</v>
      </c>
      <c r="BF17" s="63">
        <v>0</v>
      </c>
      <c r="BG17" s="63">
        <v>0</v>
      </c>
      <c r="BH17" s="63">
        <v>0</v>
      </c>
      <c r="BI17" s="63">
        <v>0</v>
      </c>
      <c r="BJ17" s="63">
        <v>0</v>
      </c>
      <c r="BK17" s="63">
        <v>0</v>
      </c>
      <c r="BL17" s="63">
        <v>0</v>
      </c>
      <c r="BM17" s="63">
        <v>0</v>
      </c>
      <c r="BN17" s="63">
        <v>0</v>
      </c>
      <c r="BO17" s="63">
        <v>0</v>
      </c>
      <c r="BP17" s="63">
        <v>0</v>
      </c>
      <c r="BQ17" s="63">
        <v>0</v>
      </c>
      <c r="BR17" s="63">
        <v>0</v>
      </c>
      <c r="BS17" s="63">
        <v>0</v>
      </c>
      <c r="BT17" s="63">
        <v>0</v>
      </c>
      <c r="BU17" s="63">
        <v>0</v>
      </c>
      <c r="BV17" s="63">
        <v>0</v>
      </c>
      <c r="BW17" s="63">
        <v>0</v>
      </c>
      <c r="BX17" s="63">
        <v>0</v>
      </c>
      <c r="BY17" s="63">
        <v>0</v>
      </c>
      <c r="BZ17" s="63">
        <v>0</v>
      </c>
      <c r="CA17" s="63">
        <v>0</v>
      </c>
      <c r="CB17" s="63">
        <v>0</v>
      </c>
      <c r="CC17" s="63">
        <v>0</v>
      </c>
      <c r="CD17" s="63">
        <v>0</v>
      </c>
      <c r="CE17" s="63">
        <v>0</v>
      </c>
      <c r="CF17" s="63">
        <v>0</v>
      </c>
      <c r="CG17" s="63">
        <v>0</v>
      </c>
      <c r="CH17" s="63">
        <v>0</v>
      </c>
      <c r="CI17" s="63">
        <v>0</v>
      </c>
      <c r="CJ17" s="63">
        <v>0</v>
      </c>
      <c r="CK17" s="63">
        <v>0</v>
      </c>
      <c r="CL17" s="63">
        <v>0</v>
      </c>
      <c r="CM17" s="63">
        <v>0</v>
      </c>
      <c r="CN17" s="63">
        <v>0</v>
      </c>
      <c r="CO17" s="63">
        <v>0</v>
      </c>
      <c r="CP17" s="63">
        <v>0</v>
      </c>
      <c r="CQ17" s="63">
        <v>0</v>
      </c>
      <c r="CR17" s="63">
        <v>0</v>
      </c>
      <c r="CS17" s="63">
        <v>0</v>
      </c>
      <c r="CT17" s="63">
        <v>0</v>
      </c>
      <c r="CU17" s="63">
        <v>0</v>
      </c>
      <c r="CV17" s="63">
        <v>0</v>
      </c>
      <c r="CW17" s="63">
        <v>0</v>
      </c>
      <c r="CX17" s="63">
        <v>0</v>
      </c>
      <c r="CY17" s="63">
        <v>0</v>
      </c>
      <c r="CZ17" s="63">
        <v>0</v>
      </c>
      <c r="DA17" s="63">
        <v>0</v>
      </c>
      <c r="DB17" s="63">
        <v>0</v>
      </c>
      <c r="DC17" s="63">
        <v>0</v>
      </c>
      <c r="DD17" s="63">
        <v>0</v>
      </c>
      <c r="DE17" s="63">
        <v>0</v>
      </c>
      <c r="DF17" s="63">
        <v>0</v>
      </c>
      <c r="DG17" s="63">
        <v>0</v>
      </c>
      <c r="DH17" s="63">
        <v>0</v>
      </c>
      <c r="DI17" s="63">
        <v>0</v>
      </c>
      <c r="DJ17" s="63">
        <v>0</v>
      </c>
      <c r="DK17" s="63">
        <v>0</v>
      </c>
      <c r="DL17" s="63">
        <v>0</v>
      </c>
      <c r="DM17" s="63">
        <v>0</v>
      </c>
      <c r="DN17" s="63">
        <v>0</v>
      </c>
      <c r="DO17" s="63">
        <v>0</v>
      </c>
      <c r="DP17" s="63">
        <v>0</v>
      </c>
      <c r="DQ17" s="63">
        <v>0</v>
      </c>
      <c r="DR17" s="63">
        <v>0</v>
      </c>
      <c r="DS17" s="63">
        <v>0</v>
      </c>
      <c r="DT17" s="63">
        <v>0</v>
      </c>
      <c r="DU17" s="63">
        <v>0</v>
      </c>
      <c r="DV17" s="63">
        <v>0</v>
      </c>
      <c r="DW17" s="63">
        <v>0</v>
      </c>
      <c r="DX17" s="63">
        <v>0</v>
      </c>
      <c r="DY17" s="63">
        <v>0</v>
      </c>
      <c r="DZ17" s="63">
        <v>0</v>
      </c>
      <c r="EA17" s="63">
        <v>0</v>
      </c>
      <c r="EB17" s="63">
        <v>0</v>
      </c>
      <c r="EC17" s="63">
        <v>0</v>
      </c>
      <c r="ED17" s="63">
        <v>0</v>
      </c>
      <c r="EE17" s="63">
        <v>0</v>
      </c>
      <c r="EF17" s="63">
        <v>0</v>
      </c>
      <c r="EG17" s="63">
        <v>0</v>
      </c>
      <c r="EH17" s="63">
        <v>0</v>
      </c>
      <c r="EI17" s="63">
        <v>0</v>
      </c>
      <c r="EJ17" s="63">
        <v>0</v>
      </c>
      <c r="EK17" s="63">
        <v>0</v>
      </c>
      <c r="EL17" s="63">
        <v>0</v>
      </c>
      <c r="EM17" s="63">
        <v>0</v>
      </c>
      <c r="EN17" s="63">
        <v>0</v>
      </c>
      <c r="EO17" s="63">
        <v>0</v>
      </c>
      <c r="EP17" s="63">
        <v>0</v>
      </c>
      <c r="EQ17" s="63">
        <v>0</v>
      </c>
      <c r="ER17" s="63">
        <v>0</v>
      </c>
      <c r="ES17" s="63">
        <v>0</v>
      </c>
      <c r="ET17" s="63">
        <v>0</v>
      </c>
      <c r="EU17" s="63">
        <v>0</v>
      </c>
      <c r="EV17" s="63">
        <v>0</v>
      </c>
      <c r="EW17" s="63">
        <v>0</v>
      </c>
      <c r="EX17" s="63">
        <v>0</v>
      </c>
      <c r="EY17" s="63">
        <v>0</v>
      </c>
      <c r="EZ17" s="63">
        <v>0</v>
      </c>
      <c r="FA17" s="63">
        <v>0</v>
      </c>
      <c r="FB17" s="63">
        <v>0</v>
      </c>
      <c r="FC17" s="63">
        <v>0</v>
      </c>
      <c r="FD17" s="63">
        <v>0</v>
      </c>
      <c r="FE17" s="63">
        <v>0</v>
      </c>
      <c r="FF17" s="63">
        <v>0</v>
      </c>
      <c r="FG17" s="63">
        <v>0</v>
      </c>
      <c r="FH17" s="63">
        <v>0</v>
      </c>
      <c r="FI17" s="63">
        <v>0</v>
      </c>
      <c r="FJ17" s="63">
        <v>0</v>
      </c>
      <c r="FK17" s="63">
        <v>0</v>
      </c>
      <c r="FL17" s="63">
        <v>0</v>
      </c>
      <c r="FM17" s="63">
        <v>0</v>
      </c>
      <c r="FN17" s="63">
        <v>0</v>
      </c>
      <c r="FO17" s="63">
        <v>0</v>
      </c>
      <c r="FP17" s="63">
        <v>0</v>
      </c>
      <c r="FQ17" s="63">
        <v>0</v>
      </c>
      <c r="FR17" s="63">
        <v>0</v>
      </c>
      <c r="FS17" s="63">
        <v>0</v>
      </c>
      <c r="FT17" s="63">
        <v>0</v>
      </c>
      <c r="FU17" s="63">
        <v>0</v>
      </c>
      <c r="FV17" s="63">
        <v>0</v>
      </c>
      <c r="FW17" s="63">
        <v>0</v>
      </c>
      <c r="FX17" s="63">
        <v>0</v>
      </c>
      <c r="FY17" s="63">
        <v>0</v>
      </c>
      <c r="FZ17" s="63">
        <v>0</v>
      </c>
      <c r="GA17" s="63">
        <v>0</v>
      </c>
      <c r="GB17" s="63">
        <v>0</v>
      </c>
      <c r="GC17" s="63">
        <v>0</v>
      </c>
      <c r="GD17" s="63">
        <v>0</v>
      </c>
      <c r="GE17" s="63">
        <v>0</v>
      </c>
      <c r="GF17" s="63">
        <v>0</v>
      </c>
      <c r="GG17" s="63">
        <v>0</v>
      </c>
      <c r="GH17" s="63">
        <v>0</v>
      </c>
      <c r="GI17" s="63">
        <v>0</v>
      </c>
      <c r="GJ17" s="63">
        <v>0</v>
      </c>
      <c r="GK17" s="63">
        <v>0</v>
      </c>
      <c r="GL17" s="63">
        <v>0</v>
      </c>
      <c r="GM17" s="63">
        <v>0</v>
      </c>
      <c r="GN17" s="63">
        <v>0</v>
      </c>
      <c r="GO17" s="63">
        <v>0</v>
      </c>
      <c r="GP17" s="63">
        <v>0</v>
      </c>
      <c r="GQ17" s="63">
        <v>0</v>
      </c>
      <c r="GR17" s="63">
        <v>0</v>
      </c>
      <c r="GS17" s="63">
        <v>0</v>
      </c>
      <c r="GT17" s="63">
        <v>0</v>
      </c>
      <c r="GU17" s="63">
        <v>0</v>
      </c>
      <c r="GV17" s="63">
        <v>0</v>
      </c>
      <c r="GW17" s="63">
        <v>0</v>
      </c>
      <c r="GX17" s="63">
        <v>0</v>
      </c>
      <c r="GY17" s="63">
        <v>0</v>
      </c>
      <c r="GZ17" s="63">
        <v>0</v>
      </c>
      <c r="HA17" s="63">
        <v>0</v>
      </c>
      <c r="HB17" s="63">
        <v>0</v>
      </c>
      <c r="HC17" s="63">
        <v>0</v>
      </c>
      <c r="HD17" s="63">
        <v>0</v>
      </c>
      <c r="HE17" s="63">
        <v>0</v>
      </c>
      <c r="HF17" s="63">
        <v>0</v>
      </c>
      <c r="HG17" s="63">
        <v>0</v>
      </c>
      <c r="HH17" s="63">
        <v>0</v>
      </c>
      <c r="HI17" s="63">
        <v>0</v>
      </c>
      <c r="HJ17" s="63">
        <v>0</v>
      </c>
      <c r="HK17" s="63">
        <v>0</v>
      </c>
      <c r="HL17" s="63">
        <v>0</v>
      </c>
      <c r="HM17" s="63">
        <v>0</v>
      </c>
      <c r="HN17" s="63">
        <v>0</v>
      </c>
      <c r="HO17" s="63">
        <v>0</v>
      </c>
      <c r="HP17" s="63">
        <v>0</v>
      </c>
      <c r="HQ17" s="63">
        <v>0</v>
      </c>
      <c r="HR17" s="63">
        <v>0</v>
      </c>
      <c r="HS17" s="63">
        <v>0</v>
      </c>
      <c r="HT17" s="63">
        <v>0</v>
      </c>
      <c r="HU17" s="63">
        <v>0</v>
      </c>
      <c r="HV17" s="63">
        <v>0</v>
      </c>
      <c r="HW17" s="63">
        <v>0</v>
      </c>
      <c r="HX17" s="63">
        <v>0</v>
      </c>
      <c r="HY17" s="63">
        <v>0</v>
      </c>
      <c r="HZ17" s="63">
        <v>0</v>
      </c>
      <c r="IA17" s="63">
        <v>0</v>
      </c>
      <c r="IB17" s="63">
        <v>0</v>
      </c>
      <c r="IC17" s="63">
        <v>0</v>
      </c>
      <c r="ID17" s="63">
        <v>0</v>
      </c>
      <c r="IE17" s="63">
        <v>0</v>
      </c>
      <c r="IF17" s="63">
        <v>0</v>
      </c>
      <c r="IG17" s="63">
        <v>0</v>
      </c>
      <c r="IH17" s="63">
        <v>0</v>
      </c>
      <c r="II17" s="63">
        <v>0</v>
      </c>
      <c r="IJ17" s="63">
        <v>0</v>
      </c>
      <c r="IK17" s="63">
        <v>0</v>
      </c>
      <c r="IL17" s="63">
        <v>0</v>
      </c>
      <c r="IM17" s="63">
        <v>0</v>
      </c>
      <c r="IN17" s="63">
        <v>0</v>
      </c>
      <c r="IO17" s="63">
        <v>0</v>
      </c>
      <c r="IP17" s="63">
        <v>0</v>
      </c>
      <c r="IQ17" s="63">
        <v>0</v>
      </c>
      <c r="IR17" s="63">
        <v>0</v>
      </c>
      <c r="IS17" s="63">
        <v>0</v>
      </c>
      <c r="IT17" s="63">
        <v>0</v>
      </c>
      <c r="IU17" s="63">
        <v>0</v>
      </c>
      <c r="IV17" s="63">
        <v>0</v>
      </c>
      <c r="IW17" s="63">
        <v>0</v>
      </c>
      <c r="IX17" s="63">
        <v>0</v>
      </c>
      <c r="IY17" s="63">
        <v>0</v>
      </c>
      <c r="IZ17" s="63">
        <v>0</v>
      </c>
      <c r="JA17" s="63">
        <v>0</v>
      </c>
      <c r="JB17" s="63">
        <v>0</v>
      </c>
      <c r="JC17" s="63">
        <v>0</v>
      </c>
      <c r="JD17" s="63">
        <v>0</v>
      </c>
      <c r="JE17" s="63">
        <v>0</v>
      </c>
      <c r="JF17" s="63">
        <v>0</v>
      </c>
      <c r="JG17" s="63">
        <v>0</v>
      </c>
      <c r="JH17" s="63">
        <v>0</v>
      </c>
      <c r="JI17" s="63">
        <v>0</v>
      </c>
      <c r="JJ17" s="63">
        <v>0</v>
      </c>
      <c r="JK17" s="63">
        <v>0</v>
      </c>
      <c r="JL17" s="63">
        <v>0</v>
      </c>
      <c r="JM17" s="63">
        <v>0</v>
      </c>
      <c r="JN17" s="63">
        <v>0</v>
      </c>
      <c r="JO17" s="63">
        <v>0</v>
      </c>
      <c r="JP17" s="63">
        <v>0</v>
      </c>
      <c r="JQ17" s="63">
        <v>0</v>
      </c>
      <c r="JR17" s="63">
        <v>0</v>
      </c>
      <c r="JS17" s="63">
        <v>0</v>
      </c>
      <c r="JT17" s="63">
        <v>0</v>
      </c>
      <c r="JU17" s="63">
        <v>0</v>
      </c>
      <c r="JV17" s="63">
        <v>0</v>
      </c>
      <c r="JW17" s="63">
        <v>0</v>
      </c>
      <c r="JX17" s="63">
        <v>0</v>
      </c>
      <c r="JY17" s="63">
        <v>0</v>
      </c>
      <c r="JZ17" s="63">
        <v>0</v>
      </c>
      <c r="KA17" s="63">
        <v>0</v>
      </c>
      <c r="KB17" s="63">
        <v>0</v>
      </c>
      <c r="KC17" s="63">
        <v>0</v>
      </c>
      <c r="KD17" s="63">
        <v>0</v>
      </c>
      <c r="KE17" s="63">
        <v>0</v>
      </c>
      <c r="KF17" s="63">
        <v>0</v>
      </c>
      <c r="KG17" s="63">
        <v>0</v>
      </c>
      <c r="KH17" s="63">
        <v>0</v>
      </c>
      <c r="KI17" s="63">
        <v>0</v>
      </c>
      <c r="KJ17" s="63">
        <v>0</v>
      </c>
      <c r="KK17" s="63">
        <v>0</v>
      </c>
      <c r="KL17" s="63">
        <v>0</v>
      </c>
      <c r="KM17" s="63">
        <v>0</v>
      </c>
      <c r="KN17" s="63">
        <v>0</v>
      </c>
      <c r="KO17" s="63">
        <v>0</v>
      </c>
      <c r="KP17" s="63">
        <v>0</v>
      </c>
      <c r="KQ17" s="63">
        <v>0</v>
      </c>
      <c r="KR17" s="63">
        <v>0</v>
      </c>
      <c r="KS17" s="63">
        <v>0</v>
      </c>
      <c r="KT17" s="63">
        <v>0</v>
      </c>
      <c r="KU17" s="63">
        <v>0</v>
      </c>
      <c r="KV17" s="63">
        <v>0</v>
      </c>
      <c r="KW17" s="63">
        <v>0</v>
      </c>
      <c r="KX17" s="63">
        <v>0</v>
      </c>
      <c r="KY17" s="63">
        <v>0</v>
      </c>
      <c r="KZ17" s="63">
        <v>0</v>
      </c>
      <c r="LA17" s="63">
        <v>0</v>
      </c>
      <c r="LB17" s="63">
        <v>0</v>
      </c>
      <c r="LC17" s="63">
        <v>0</v>
      </c>
      <c r="LD17" s="63">
        <v>0</v>
      </c>
      <c r="LE17" s="63">
        <v>0</v>
      </c>
      <c r="LF17" s="63">
        <v>0</v>
      </c>
      <c r="LG17" s="63">
        <v>0</v>
      </c>
      <c r="LH17" s="63">
        <v>0</v>
      </c>
      <c r="LI17" s="63">
        <v>0</v>
      </c>
      <c r="LJ17" s="63">
        <v>0</v>
      </c>
      <c r="LK17" s="63">
        <v>0</v>
      </c>
      <c r="LL17" s="63">
        <v>0</v>
      </c>
      <c r="LM17" s="63">
        <v>0</v>
      </c>
      <c r="LN17" s="63">
        <v>0</v>
      </c>
      <c r="LO17" s="63">
        <v>0</v>
      </c>
      <c r="LP17" s="63">
        <v>0</v>
      </c>
      <c r="LQ17" s="63">
        <v>0</v>
      </c>
      <c r="LR17" s="63">
        <v>0</v>
      </c>
      <c r="LS17" s="63">
        <v>0</v>
      </c>
      <c r="LT17" s="63">
        <v>0</v>
      </c>
      <c r="LU17" s="63">
        <v>0</v>
      </c>
      <c r="LV17" s="63">
        <v>0</v>
      </c>
      <c r="LW17" s="63">
        <v>0</v>
      </c>
      <c r="LX17" s="63">
        <v>0</v>
      </c>
      <c r="LY17" s="63">
        <v>0</v>
      </c>
      <c r="LZ17" s="63">
        <v>0</v>
      </c>
      <c r="MA17" s="63">
        <v>0</v>
      </c>
      <c r="MB17" s="63">
        <v>0</v>
      </c>
      <c r="MC17" s="63">
        <v>0</v>
      </c>
      <c r="MD17" s="63">
        <v>0</v>
      </c>
      <c r="ME17" s="63">
        <v>0</v>
      </c>
      <c r="MF17" s="63">
        <v>0</v>
      </c>
      <c r="MG17" s="63">
        <v>0</v>
      </c>
      <c r="MH17" s="63">
        <v>0</v>
      </c>
      <c r="MI17" s="63">
        <v>0</v>
      </c>
      <c r="MJ17" s="63">
        <v>0</v>
      </c>
      <c r="MK17" s="63">
        <v>0</v>
      </c>
      <c r="ML17" s="63">
        <v>0</v>
      </c>
      <c r="MM17" s="63">
        <v>0</v>
      </c>
      <c r="MN17" s="63">
        <v>0</v>
      </c>
      <c r="MO17" s="63">
        <v>0</v>
      </c>
      <c r="MP17" s="63">
        <v>0</v>
      </c>
      <c r="MQ17" s="63">
        <v>0</v>
      </c>
      <c r="MR17" s="63">
        <v>0</v>
      </c>
      <c r="MS17" s="63">
        <v>0</v>
      </c>
      <c r="MT17" s="63">
        <v>0</v>
      </c>
      <c r="MU17" s="63">
        <v>0</v>
      </c>
      <c r="MW17" s="63">
        <v>2</v>
      </c>
      <c r="MY17" s="63">
        <f t="shared" ref="MY17:MY80" si="1">SUM(C17:MU17)</f>
        <v>0</v>
      </c>
      <c r="NC17" s="63">
        <f t="shared" si="0"/>
        <v>0</v>
      </c>
    </row>
    <row r="18" spans="1:367" ht="15" customHeight="1" x14ac:dyDescent="0.45">
      <c r="A18" s="63" t="s">
        <v>223</v>
      </c>
      <c r="B18" s="16">
        <v>0</v>
      </c>
      <c r="C18" s="63">
        <v>0</v>
      </c>
      <c r="D18" s="63">
        <v>0</v>
      </c>
      <c r="E18" s="63">
        <v>0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63">
        <v>0</v>
      </c>
      <c r="L18" s="63">
        <v>0</v>
      </c>
      <c r="M18" s="63">
        <v>0</v>
      </c>
      <c r="N18" s="63">
        <v>0</v>
      </c>
      <c r="O18" s="63">
        <v>0</v>
      </c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>
        <v>0</v>
      </c>
      <c r="AZ18" s="63">
        <v>0</v>
      </c>
      <c r="BA18" s="63">
        <v>0</v>
      </c>
      <c r="BB18" s="63">
        <v>0</v>
      </c>
      <c r="BC18" s="63">
        <v>0</v>
      </c>
      <c r="BD18" s="63">
        <v>0</v>
      </c>
      <c r="BE18" s="63">
        <v>0</v>
      </c>
      <c r="BF18" s="63">
        <v>0</v>
      </c>
      <c r="BG18" s="63">
        <v>0</v>
      </c>
      <c r="BH18" s="63">
        <v>0</v>
      </c>
      <c r="BI18" s="63">
        <v>0</v>
      </c>
      <c r="BJ18" s="63">
        <v>0</v>
      </c>
      <c r="BK18" s="63">
        <v>0</v>
      </c>
      <c r="BL18" s="63">
        <v>0</v>
      </c>
      <c r="BM18" s="63">
        <v>0</v>
      </c>
      <c r="BN18" s="63">
        <v>0</v>
      </c>
      <c r="BO18" s="63">
        <v>0</v>
      </c>
      <c r="BP18" s="63">
        <v>0</v>
      </c>
      <c r="BQ18" s="63">
        <v>0</v>
      </c>
      <c r="BR18" s="63">
        <v>0</v>
      </c>
      <c r="BS18" s="63">
        <v>0</v>
      </c>
      <c r="BT18" s="63">
        <v>0</v>
      </c>
      <c r="BU18" s="63">
        <v>0</v>
      </c>
      <c r="BV18" s="63">
        <v>0</v>
      </c>
      <c r="BW18" s="63">
        <v>0</v>
      </c>
      <c r="BX18" s="63">
        <v>0</v>
      </c>
      <c r="BY18" s="63">
        <v>0</v>
      </c>
      <c r="BZ18" s="63">
        <v>0</v>
      </c>
      <c r="CA18" s="63">
        <v>0</v>
      </c>
      <c r="CB18" s="63">
        <v>0</v>
      </c>
      <c r="CC18" s="63">
        <v>0</v>
      </c>
      <c r="CD18" s="63">
        <v>0</v>
      </c>
      <c r="CE18" s="63">
        <v>0</v>
      </c>
      <c r="CF18" s="63">
        <v>0</v>
      </c>
      <c r="CG18" s="63">
        <v>0</v>
      </c>
      <c r="CH18" s="63">
        <v>0</v>
      </c>
      <c r="CI18" s="63">
        <v>0</v>
      </c>
      <c r="CJ18" s="63">
        <v>0</v>
      </c>
      <c r="CK18" s="63">
        <v>0</v>
      </c>
      <c r="CL18" s="63">
        <v>0</v>
      </c>
      <c r="CM18" s="63">
        <v>0</v>
      </c>
      <c r="CN18" s="63">
        <v>0</v>
      </c>
      <c r="CO18" s="63">
        <v>0</v>
      </c>
      <c r="CP18" s="63">
        <v>0</v>
      </c>
      <c r="CQ18" s="63">
        <v>0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3">
        <v>0</v>
      </c>
      <c r="CZ18" s="63">
        <v>0</v>
      </c>
      <c r="DA18" s="63">
        <v>0</v>
      </c>
      <c r="DB18" s="63">
        <v>0</v>
      </c>
      <c r="DC18" s="63">
        <v>0</v>
      </c>
      <c r="DD18" s="63">
        <v>0</v>
      </c>
      <c r="DE18" s="63">
        <v>0</v>
      </c>
      <c r="DF18" s="63">
        <v>0</v>
      </c>
      <c r="DG18" s="63">
        <v>0</v>
      </c>
      <c r="DH18" s="63">
        <v>0</v>
      </c>
      <c r="DI18" s="63">
        <v>0</v>
      </c>
      <c r="DJ18" s="63">
        <v>0</v>
      </c>
      <c r="DK18" s="63">
        <v>0</v>
      </c>
      <c r="DL18" s="63">
        <v>0</v>
      </c>
      <c r="DM18" s="63">
        <v>0</v>
      </c>
      <c r="DN18" s="63">
        <v>0</v>
      </c>
      <c r="DO18" s="63">
        <v>0</v>
      </c>
      <c r="DP18" s="63">
        <v>0</v>
      </c>
      <c r="DQ18" s="63">
        <v>0</v>
      </c>
      <c r="DR18" s="63">
        <v>0</v>
      </c>
      <c r="DS18" s="63">
        <v>0</v>
      </c>
      <c r="DT18" s="63">
        <v>0</v>
      </c>
      <c r="DU18" s="63">
        <v>0</v>
      </c>
      <c r="DV18" s="63">
        <v>0</v>
      </c>
      <c r="DW18" s="63">
        <v>0</v>
      </c>
      <c r="DX18" s="63">
        <v>0</v>
      </c>
      <c r="DY18" s="63">
        <v>0</v>
      </c>
      <c r="DZ18" s="63">
        <v>0</v>
      </c>
      <c r="EA18" s="63">
        <v>0</v>
      </c>
      <c r="EB18" s="63">
        <v>0</v>
      </c>
      <c r="EC18" s="63">
        <v>0</v>
      </c>
      <c r="ED18" s="63">
        <v>0</v>
      </c>
      <c r="EE18" s="63">
        <v>0</v>
      </c>
      <c r="EF18" s="63">
        <v>0</v>
      </c>
      <c r="EG18" s="63">
        <v>0</v>
      </c>
      <c r="EH18" s="63">
        <v>0</v>
      </c>
      <c r="EI18" s="63">
        <v>0</v>
      </c>
      <c r="EJ18" s="63">
        <v>0</v>
      </c>
      <c r="EK18" s="63">
        <v>0</v>
      </c>
      <c r="EL18" s="63">
        <v>0</v>
      </c>
      <c r="EM18" s="63">
        <v>0</v>
      </c>
      <c r="EN18" s="63">
        <v>0</v>
      </c>
      <c r="EO18" s="63">
        <v>0</v>
      </c>
      <c r="EP18" s="63">
        <v>0</v>
      </c>
      <c r="EQ18" s="63">
        <v>0</v>
      </c>
      <c r="ER18" s="63">
        <v>0</v>
      </c>
      <c r="ES18" s="63">
        <v>0</v>
      </c>
      <c r="ET18" s="63">
        <v>0</v>
      </c>
      <c r="EU18" s="63">
        <v>0</v>
      </c>
      <c r="EV18" s="63">
        <v>0</v>
      </c>
      <c r="EW18" s="63">
        <v>0</v>
      </c>
      <c r="EX18" s="63">
        <v>0</v>
      </c>
      <c r="EY18" s="63">
        <v>0</v>
      </c>
      <c r="EZ18" s="63">
        <v>0</v>
      </c>
      <c r="FA18" s="63">
        <v>0</v>
      </c>
      <c r="FB18" s="63">
        <v>0</v>
      </c>
      <c r="FC18" s="63">
        <v>0</v>
      </c>
      <c r="FD18" s="63">
        <v>0</v>
      </c>
      <c r="FE18" s="63">
        <v>0</v>
      </c>
      <c r="FF18" s="63">
        <v>0</v>
      </c>
      <c r="FG18" s="63">
        <v>0</v>
      </c>
      <c r="FH18" s="63">
        <v>0</v>
      </c>
      <c r="FI18" s="63">
        <v>0</v>
      </c>
      <c r="FJ18" s="63">
        <v>0</v>
      </c>
      <c r="FK18" s="63">
        <v>0</v>
      </c>
      <c r="FL18" s="63">
        <v>0</v>
      </c>
      <c r="FM18" s="63">
        <v>0</v>
      </c>
      <c r="FN18" s="63">
        <v>0</v>
      </c>
      <c r="FO18" s="63">
        <v>0</v>
      </c>
      <c r="FP18" s="63">
        <v>0</v>
      </c>
      <c r="FQ18" s="63">
        <v>0</v>
      </c>
      <c r="FR18" s="63">
        <v>0</v>
      </c>
      <c r="FS18" s="63">
        <v>0</v>
      </c>
      <c r="FT18" s="63">
        <v>0</v>
      </c>
      <c r="FU18" s="63">
        <v>0</v>
      </c>
      <c r="FV18" s="63">
        <v>0</v>
      </c>
      <c r="FW18" s="63">
        <v>0</v>
      </c>
      <c r="FX18" s="63">
        <v>0</v>
      </c>
      <c r="FY18" s="63">
        <v>0</v>
      </c>
      <c r="FZ18" s="63">
        <v>0</v>
      </c>
      <c r="GA18" s="63">
        <v>0</v>
      </c>
      <c r="GB18" s="63">
        <v>0</v>
      </c>
      <c r="GC18" s="63">
        <v>0</v>
      </c>
      <c r="GD18" s="63">
        <v>0</v>
      </c>
      <c r="GE18" s="63">
        <v>0</v>
      </c>
      <c r="GF18" s="63">
        <v>0</v>
      </c>
      <c r="GG18" s="63">
        <v>0</v>
      </c>
      <c r="GH18" s="63">
        <v>0</v>
      </c>
      <c r="GI18" s="63">
        <v>0</v>
      </c>
      <c r="GJ18" s="63">
        <v>0</v>
      </c>
      <c r="GK18" s="63">
        <v>0</v>
      </c>
      <c r="GL18" s="63">
        <v>0</v>
      </c>
      <c r="GM18" s="63">
        <v>0</v>
      </c>
      <c r="GN18" s="63">
        <v>0</v>
      </c>
      <c r="GO18" s="63">
        <v>0</v>
      </c>
      <c r="GP18" s="63">
        <v>0</v>
      </c>
      <c r="GQ18" s="63">
        <v>0</v>
      </c>
      <c r="GR18" s="63">
        <v>0</v>
      </c>
      <c r="GS18" s="63">
        <v>0</v>
      </c>
      <c r="GT18" s="63">
        <v>0</v>
      </c>
      <c r="GU18" s="63">
        <v>0</v>
      </c>
      <c r="GV18" s="63">
        <v>0</v>
      </c>
      <c r="GW18" s="63">
        <v>0</v>
      </c>
      <c r="GX18" s="63">
        <v>0</v>
      </c>
      <c r="GY18" s="63">
        <v>0</v>
      </c>
      <c r="GZ18" s="63">
        <v>0</v>
      </c>
      <c r="HA18" s="63">
        <v>0</v>
      </c>
      <c r="HB18" s="63">
        <v>0</v>
      </c>
      <c r="HC18" s="63">
        <v>0</v>
      </c>
      <c r="HD18" s="63">
        <v>0</v>
      </c>
      <c r="HE18" s="63">
        <v>0</v>
      </c>
      <c r="HF18" s="63">
        <v>0</v>
      </c>
      <c r="HG18" s="63">
        <v>0</v>
      </c>
      <c r="HH18" s="63">
        <v>0</v>
      </c>
      <c r="HI18" s="63">
        <v>0</v>
      </c>
      <c r="HJ18" s="63">
        <v>0</v>
      </c>
      <c r="HK18" s="63">
        <v>0</v>
      </c>
      <c r="HL18" s="63">
        <v>0</v>
      </c>
      <c r="HM18" s="63">
        <v>0</v>
      </c>
      <c r="HN18" s="63">
        <v>0</v>
      </c>
      <c r="HO18" s="63">
        <v>0</v>
      </c>
      <c r="HP18" s="63">
        <v>0</v>
      </c>
      <c r="HQ18" s="63">
        <v>0</v>
      </c>
      <c r="HR18" s="63">
        <v>0</v>
      </c>
      <c r="HS18" s="63">
        <v>0</v>
      </c>
      <c r="HT18" s="63">
        <v>0</v>
      </c>
      <c r="HU18" s="63">
        <v>0</v>
      </c>
      <c r="HV18" s="63">
        <v>0</v>
      </c>
      <c r="HW18" s="63">
        <v>0</v>
      </c>
      <c r="HX18" s="63">
        <v>0</v>
      </c>
      <c r="HY18" s="63">
        <v>0</v>
      </c>
      <c r="HZ18" s="63">
        <v>0</v>
      </c>
      <c r="IA18" s="63">
        <v>0</v>
      </c>
      <c r="IB18" s="63">
        <v>0</v>
      </c>
      <c r="IC18" s="63">
        <v>0</v>
      </c>
      <c r="ID18" s="63">
        <v>0</v>
      </c>
      <c r="IE18" s="63">
        <v>0</v>
      </c>
      <c r="IF18" s="63">
        <v>0</v>
      </c>
      <c r="IG18" s="63">
        <v>0</v>
      </c>
      <c r="IH18" s="63">
        <v>0</v>
      </c>
      <c r="II18" s="63">
        <v>0</v>
      </c>
      <c r="IJ18" s="63">
        <v>0</v>
      </c>
      <c r="IK18" s="63">
        <v>0</v>
      </c>
      <c r="IL18" s="63">
        <v>0</v>
      </c>
      <c r="IM18" s="63">
        <v>0</v>
      </c>
      <c r="IN18" s="63">
        <v>0</v>
      </c>
      <c r="IO18" s="63">
        <v>0</v>
      </c>
      <c r="IP18" s="63">
        <v>0</v>
      </c>
      <c r="IQ18" s="63">
        <v>0</v>
      </c>
      <c r="IR18" s="63">
        <v>0</v>
      </c>
      <c r="IS18" s="63">
        <v>0</v>
      </c>
      <c r="IT18" s="63">
        <v>0</v>
      </c>
      <c r="IU18" s="63">
        <v>0</v>
      </c>
      <c r="IV18" s="63">
        <v>0</v>
      </c>
      <c r="IW18" s="63">
        <v>0</v>
      </c>
      <c r="IX18" s="63">
        <v>0</v>
      </c>
      <c r="IY18" s="63">
        <v>0</v>
      </c>
      <c r="IZ18" s="63">
        <v>0</v>
      </c>
      <c r="JA18" s="63">
        <v>0</v>
      </c>
      <c r="JB18" s="63">
        <v>0</v>
      </c>
      <c r="JC18" s="63">
        <v>0</v>
      </c>
      <c r="JD18" s="63">
        <v>0</v>
      </c>
      <c r="JE18" s="63">
        <v>0</v>
      </c>
      <c r="JF18" s="63">
        <v>0</v>
      </c>
      <c r="JG18" s="63">
        <v>0</v>
      </c>
      <c r="JH18" s="63">
        <v>0</v>
      </c>
      <c r="JI18" s="63">
        <v>0</v>
      </c>
      <c r="JJ18" s="63">
        <v>0</v>
      </c>
      <c r="JK18" s="63">
        <v>0</v>
      </c>
      <c r="JL18" s="63">
        <v>0</v>
      </c>
      <c r="JM18" s="63">
        <v>0</v>
      </c>
      <c r="JN18" s="63">
        <v>0</v>
      </c>
      <c r="JO18" s="63">
        <v>0</v>
      </c>
      <c r="JP18" s="63">
        <v>0</v>
      </c>
      <c r="JQ18" s="63">
        <v>0</v>
      </c>
      <c r="JR18" s="63">
        <v>0</v>
      </c>
      <c r="JS18" s="63">
        <v>0</v>
      </c>
      <c r="JT18" s="63">
        <v>0</v>
      </c>
      <c r="JU18" s="63">
        <v>0</v>
      </c>
      <c r="JV18" s="63">
        <v>0</v>
      </c>
      <c r="JW18" s="63">
        <v>0</v>
      </c>
      <c r="JX18" s="63">
        <v>0</v>
      </c>
      <c r="JY18" s="63">
        <v>0</v>
      </c>
      <c r="JZ18" s="63">
        <v>0</v>
      </c>
      <c r="KA18" s="63">
        <v>0</v>
      </c>
      <c r="KB18" s="63">
        <v>0</v>
      </c>
      <c r="KC18" s="63">
        <v>0</v>
      </c>
      <c r="KD18" s="63">
        <v>0</v>
      </c>
      <c r="KE18" s="63">
        <v>0</v>
      </c>
      <c r="KF18" s="63">
        <v>0</v>
      </c>
      <c r="KG18" s="63">
        <v>0</v>
      </c>
      <c r="KH18" s="63">
        <v>0</v>
      </c>
      <c r="KI18" s="63">
        <v>0</v>
      </c>
      <c r="KJ18" s="63">
        <v>0</v>
      </c>
      <c r="KK18" s="63">
        <v>0</v>
      </c>
      <c r="KL18" s="63">
        <v>0</v>
      </c>
      <c r="KM18" s="63">
        <v>0</v>
      </c>
      <c r="KN18" s="63">
        <v>0</v>
      </c>
      <c r="KO18" s="63">
        <v>0</v>
      </c>
      <c r="KP18" s="63">
        <v>0</v>
      </c>
      <c r="KQ18" s="63">
        <v>0</v>
      </c>
      <c r="KR18" s="63">
        <v>0</v>
      </c>
      <c r="KS18" s="63">
        <v>0</v>
      </c>
      <c r="KT18" s="63">
        <v>0</v>
      </c>
      <c r="KU18" s="63">
        <v>0</v>
      </c>
      <c r="KV18" s="63">
        <v>0</v>
      </c>
      <c r="KW18" s="63">
        <v>0</v>
      </c>
      <c r="KX18" s="63">
        <v>0</v>
      </c>
      <c r="KY18" s="63">
        <v>0</v>
      </c>
      <c r="KZ18" s="63">
        <v>0</v>
      </c>
      <c r="LA18" s="63">
        <v>0</v>
      </c>
      <c r="LB18" s="63">
        <v>0</v>
      </c>
      <c r="LC18" s="63">
        <v>0</v>
      </c>
      <c r="LD18" s="63">
        <v>0</v>
      </c>
      <c r="LE18" s="63">
        <v>0</v>
      </c>
      <c r="LF18" s="63">
        <v>0</v>
      </c>
      <c r="LG18" s="63">
        <v>0</v>
      </c>
      <c r="LH18" s="63">
        <v>0</v>
      </c>
      <c r="LI18" s="63">
        <v>0</v>
      </c>
      <c r="LJ18" s="63">
        <v>0</v>
      </c>
      <c r="LK18" s="63">
        <v>0</v>
      </c>
      <c r="LL18" s="63">
        <v>0</v>
      </c>
      <c r="LM18" s="63">
        <v>0</v>
      </c>
      <c r="LN18" s="63">
        <v>0</v>
      </c>
      <c r="LO18" s="63">
        <v>0</v>
      </c>
      <c r="LP18" s="63">
        <v>0</v>
      </c>
      <c r="LQ18" s="63">
        <v>0</v>
      </c>
      <c r="LR18" s="63">
        <v>0</v>
      </c>
      <c r="LS18" s="63">
        <v>0</v>
      </c>
      <c r="LT18" s="63">
        <v>0</v>
      </c>
      <c r="LU18" s="63">
        <v>0</v>
      </c>
      <c r="LV18" s="63">
        <v>0</v>
      </c>
      <c r="LW18" s="63">
        <v>0</v>
      </c>
      <c r="LX18" s="63">
        <v>0</v>
      </c>
      <c r="LY18" s="63">
        <v>0</v>
      </c>
      <c r="LZ18" s="63">
        <v>0</v>
      </c>
      <c r="MA18" s="63">
        <v>0</v>
      </c>
      <c r="MB18" s="63">
        <v>0</v>
      </c>
      <c r="MC18" s="63">
        <v>0</v>
      </c>
      <c r="MD18" s="63">
        <v>0</v>
      </c>
      <c r="ME18" s="63">
        <v>0</v>
      </c>
      <c r="MF18" s="63">
        <v>0</v>
      </c>
      <c r="MG18" s="63">
        <v>0</v>
      </c>
      <c r="MH18" s="63">
        <v>0</v>
      </c>
      <c r="MI18" s="63">
        <v>0</v>
      </c>
      <c r="MJ18" s="63">
        <v>0</v>
      </c>
      <c r="MK18" s="63">
        <v>0</v>
      </c>
      <c r="ML18" s="63">
        <v>0</v>
      </c>
      <c r="MM18" s="63">
        <v>0</v>
      </c>
      <c r="MN18" s="63">
        <v>0</v>
      </c>
      <c r="MO18" s="63">
        <v>0</v>
      </c>
      <c r="MP18" s="63">
        <v>0</v>
      </c>
      <c r="MQ18" s="63">
        <v>0</v>
      </c>
      <c r="MR18" s="63">
        <v>0</v>
      </c>
      <c r="MS18" s="63">
        <v>0</v>
      </c>
      <c r="MT18" s="63">
        <v>0</v>
      </c>
      <c r="MU18" s="63">
        <v>0</v>
      </c>
      <c r="MW18" s="63">
        <v>3</v>
      </c>
      <c r="MY18" s="63">
        <f t="shared" si="1"/>
        <v>0</v>
      </c>
      <c r="NC18" s="63">
        <f t="shared" si="0"/>
        <v>0</v>
      </c>
    </row>
    <row r="19" spans="1:367" x14ac:dyDescent="0.45">
      <c r="A19" s="63" t="s">
        <v>224</v>
      </c>
      <c r="B19" s="99">
        <v>4434000</v>
      </c>
      <c r="C19" s="63">
        <v>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0</v>
      </c>
      <c r="M19" s="63">
        <v>0</v>
      </c>
      <c r="N19" s="63">
        <v>0</v>
      </c>
      <c r="O19" s="63">
        <v>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0</v>
      </c>
      <c r="AV19" s="63">
        <v>0</v>
      </c>
      <c r="AW19" s="63">
        <v>0</v>
      </c>
      <c r="AX19" s="63">
        <v>0</v>
      </c>
      <c r="AY19" s="63">
        <v>0</v>
      </c>
      <c r="AZ19" s="63">
        <v>0</v>
      </c>
      <c r="BA19" s="63">
        <v>0</v>
      </c>
      <c r="BB19" s="63">
        <v>0</v>
      </c>
      <c r="BC19" s="63">
        <v>0</v>
      </c>
      <c r="BD19" s="63">
        <v>0</v>
      </c>
      <c r="BE19" s="63">
        <v>0</v>
      </c>
      <c r="BF19" s="63">
        <v>0</v>
      </c>
      <c r="BG19" s="63">
        <v>0</v>
      </c>
      <c r="BH19" s="63">
        <v>0</v>
      </c>
      <c r="BI19" s="63">
        <v>0</v>
      </c>
      <c r="BJ19" s="63">
        <v>0</v>
      </c>
      <c r="BK19" s="63">
        <v>0</v>
      </c>
      <c r="BL19" s="63">
        <v>0</v>
      </c>
      <c r="BM19" s="63">
        <v>0</v>
      </c>
      <c r="BN19" s="63">
        <v>0</v>
      </c>
      <c r="BO19" s="63">
        <v>0</v>
      </c>
      <c r="BP19" s="63">
        <v>0</v>
      </c>
      <c r="BQ19" s="63">
        <v>0</v>
      </c>
      <c r="BR19" s="63">
        <v>0</v>
      </c>
      <c r="BS19" s="63">
        <v>0</v>
      </c>
      <c r="BT19" s="63">
        <v>0</v>
      </c>
      <c r="BU19" s="63">
        <v>0</v>
      </c>
      <c r="BV19" s="63">
        <v>0</v>
      </c>
      <c r="BW19" s="63">
        <v>0</v>
      </c>
      <c r="BX19" s="63">
        <v>0</v>
      </c>
      <c r="BY19" s="63">
        <v>0</v>
      </c>
      <c r="BZ19" s="63">
        <v>0</v>
      </c>
      <c r="CA19" s="63">
        <v>0</v>
      </c>
      <c r="CB19" s="63">
        <v>0</v>
      </c>
      <c r="CC19" s="63">
        <v>0</v>
      </c>
      <c r="CD19" s="63">
        <v>0</v>
      </c>
      <c r="CE19" s="63">
        <v>0</v>
      </c>
      <c r="CF19" s="63">
        <v>0</v>
      </c>
      <c r="CG19" s="63">
        <v>0</v>
      </c>
      <c r="CH19" s="63">
        <v>0</v>
      </c>
      <c r="CI19" s="63">
        <v>0</v>
      </c>
      <c r="CJ19" s="63">
        <v>0</v>
      </c>
      <c r="CK19" s="63">
        <v>0</v>
      </c>
      <c r="CL19" s="63">
        <v>0</v>
      </c>
      <c r="CM19" s="63">
        <v>0</v>
      </c>
      <c r="CN19" s="63">
        <v>0</v>
      </c>
      <c r="CO19" s="63">
        <v>0</v>
      </c>
      <c r="CP19" s="63">
        <v>0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3">
        <v>0</v>
      </c>
      <c r="CZ19" s="63">
        <v>0</v>
      </c>
      <c r="DA19" s="63">
        <v>0</v>
      </c>
      <c r="DB19" s="63">
        <v>0</v>
      </c>
      <c r="DC19" s="63">
        <v>0</v>
      </c>
      <c r="DD19" s="63">
        <v>0</v>
      </c>
      <c r="DE19" s="63">
        <v>0</v>
      </c>
      <c r="DF19" s="63">
        <v>0</v>
      </c>
      <c r="DG19" s="63">
        <v>0</v>
      </c>
      <c r="DH19" s="63">
        <v>0</v>
      </c>
      <c r="DI19" s="63">
        <v>0</v>
      </c>
      <c r="DJ19" s="63">
        <v>0</v>
      </c>
      <c r="DK19" s="63">
        <v>0</v>
      </c>
      <c r="DL19" s="63">
        <v>0</v>
      </c>
      <c r="DM19" s="63">
        <v>0</v>
      </c>
      <c r="DN19" s="63">
        <v>0</v>
      </c>
      <c r="DO19" s="63">
        <v>0</v>
      </c>
      <c r="DP19" s="63">
        <v>0</v>
      </c>
      <c r="DQ19" s="63">
        <v>0</v>
      </c>
      <c r="DR19" s="63">
        <v>0</v>
      </c>
      <c r="DS19" s="63">
        <v>0</v>
      </c>
      <c r="DT19" s="63">
        <v>0</v>
      </c>
      <c r="DU19" s="63">
        <v>0</v>
      </c>
      <c r="DV19" s="63">
        <v>0</v>
      </c>
      <c r="DW19" s="63">
        <v>0</v>
      </c>
      <c r="DX19" s="63">
        <v>0</v>
      </c>
      <c r="DY19" s="63">
        <v>0</v>
      </c>
      <c r="DZ19" s="63">
        <v>0</v>
      </c>
      <c r="EA19" s="63">
        <v>0</v>
      </c>
      <c r="EB19" s="63">
        <v>0</v>
      </c>
      <c r="EC19" s="63">
        <v>0</v>
      </c>
      <c r="ED19" s="63">
        <v>0</v>
      </c>
      <c r="EE19" s="63">
        <v>0</v>
      </c>
      <c r="EF19" s="63">
        <v>0</v>
      </c>
      <c r="EG19" s="63">
        <v>0</v>
      </c>
      <c r="EH19" s="63">
        <v>0</v>
      </c>
      <c r="EI19" s="63">
        <v>0</v>
      </c>
      <c r="EJ19" s="63">
        <v>0</v>
      </c>
      <c r="EK19" s="63">
        <v>0</v>
      </c>
      <c r="EL19" s="63">
        <v>0</v>
      </c>
      <c r="EM19" s="63">
        <v>0</v>
      </c>
      <c r="EN19" s="63">
        <v>0</v>
      </c>
      <c r="EO19" s="63">
        <v>0</v>
      </c>
      <c r="EP19" s="63">
        <v>0</v>
      </c>
      <c r="EQ19" s="63">
        <v>0</v>
      </c>
      <c r="ER19" s="63">
        <v>0</v>
      </c>
      <c r="ES19" s="63">
        <v>0</v>
      </c>
      <c r="ET19" s="63">
        <v>0</v>
      </c>
      <c r="EU19" s="63">
        <v>0</v>
      </c>
      <c r="EV19" s="63">
        <v>0</v>
      </c>
      <c r="EW19" s="63">
        <v>0</v>
      </c>
      <c r="EX19" s="63">
        <v>0</v>
      </c>
      <c r="EY19" s="63">
        <v>0</v>
      </c>
      <c r="EZ19" s="63">
        <v>0</v>
      </c>
      <c r="FA19" s="63">
        <v>0</v>
      </c>
      <c r="FB19" s="63">
        <v>0</v>
      </c>
      <c r="FC19" s="63">
        <v>0</v>
      </c>
      <c r="FD19" s="63">
        <v>0</v>
      </c>
      <c r="FE19" s="63">
        <v>0</v>
      </c>
      <c r="FF19" s="63">
        <v>0</v>
      </c>
      <c r="FG19" s="63">
        <v>0</v>
      </c>
      <c r="FH19" s="63">
        <v>0</v>
      </c>
      <c r="FI19" s="63">
        <v>0</v>
      </c>
      <c r="FJ19" s="63">
        <v>0</v>
      </c>
      <c r="FK19" s="63">
        <v>0</v>
      </c>
      <c r="FL19" s="63">
        <v>0</v>
      </c>
      <c r="FM19" s="63">
        <v>0</v>
      </c>
      <c r="FN19" s="63">
        <v>0</v>
      </c>
      <c r="FO19" s="63">
        <v>0</v>
      </c>
      <c r="FP19" s="63">
        <v>0</v>
      </c>
      <c r="FQ19" s="63">
        <v>0</v>
      </c>
      <c r="FR19" s="63">
        <v>0</v>
      </c>
      <c r="FS19" s="63">
        <v>0</v>
      </c>
      <c r="FT19" s="63">
        <v>0</v>
      </c>
      <c r="FU19" s="63">
        <v>0</v>
      </c>
      <c r="FV19" s="63">
        <v>0</v>
      </c>
      <c r="FW19" s="63">
        <v>0</v>
      </c>
      <c r="FX19" s="63">
        <v>0</v>
      </c>
      <c r="FY19" s="63">
        <v>0</v>
      </c>
      <c r="FZ19" s="63">
        <v>0</v>
      </c>
      <c r="GA19" s="63">
        <v>0</v>
      </c>
      <c r="GB19" s="63">
        <v>0</v>
      </c>
      <c r="GC19" s="63">
        <v>0</v>
      </c>
      <c r="GD19" s="63">
        <v>0</v>
      </c>
      <c r="GE19" s="63">
        <v>0</v>
      </c>
      <c r="GF19" s="63">
        <v>0</v>
      </c>
      <c r="GG19" s="63">
        <v>0</v>
      </c>
      <c r="GH19" s="63">
        <v>0</v>
      </c>
      <c r="GI19" s="63">
        <v>0</v>
      </c>
      <c r="GJ19" s="63">
        <v>0</v>
      </c>
      <c r="GK19" s="63">
        <v>0</v>
      </c>
      <c r="GL19" s="63">
        <v>0</v>
      </c>
      <c r="GM19" s="63">
        <v>0</v>
      </c>
      <c r="GN19" s="63">
        <v>0</v>
      </c>
      <c r="GO19" s="63">
        <v>0</v>
      </c>
      <c r="GP19" s="63">
        <v>0</v>
      </c>
      <c r="GQ19" s="63">
        <v>0</v>
      </c>
      <c r="GR19" s="63">
        <v>0</v>
      </c>
      <c r="GS19" s="63">
        <v>0</v>
      </c>
      <c r="GT19" s="63">
        <v>0</v>
      </c>
      <c r="GU19" s="63">
        <v>0</v>
      </c>
      <c r="GV19" s="63">
        <v>0</v>
      </c>
      <c r="GW19" s="63">
        <v>0</v>
      </c>
      <c r="GX19" s="63">
        <v>0</v>
      </c>
      <c r="GY19" s="63">
        <v>0</v>
      </c>
      <c r="GZ19" s="63">
        <v>0</v>
      </c>
      <c r="HA19" s="63">
        <v>0</v>
      </c>
      <c r="HB19" s="63">
        <v>0</v>
      </c>
      <c r="HC19" s="63">
        <v>0</v>
      </c>
      <c r="HD19" s="63">
        <v>0</v>
      </c>
      <c r="HE19" s="63">
        <v>0</v>
      </c>
      <c r="HF19" s="63">
        <v>0</v>
      </c>
      <c r="HG19" s="63">
        <v>0</v>
      </c>
      <c r="HH19" s="63">
        <v>0</v>
      </c>
      <c r="HI19" s="63">
        <v>0</v>
      </c>
      <c r="HJ19" s="63">
        <v>0</v>
      </c>
      <c r="HK19" s="63">
        <v>0</v>
      </c>
      <c r="HL19" s="63">
        <v>0</v>
      </c>
      <c r="HM19" s="63">
        <v>0</v>
      </c>
      <c r="HN19" s="63">
        <v>0</v>
      </c>
      <c r="HO19" s="63">
        <v>0</v>
      </c>
      <c r="HP19" s="63">
        <v>0</v>
      </c>
      <c r="HQ19" s="63">
        <v>0</v>
      </c>
      <c r="HR19" s="63">
        <v>0</v>
      </c>
      <c r="HS19" s="63">
        <v>0</v>
      </c>
      <c r="HT19" s="63">
        <v>0</v>
      </c>
      <c r="HU19" s="63">
        <v>0</v>
      </c>
      <c r="HV19" s="63">
        <v>0</v>
      </c>
      <c r="HW19" s="63">
        <v>0</v>
      </c>
      <c r="HX19" s="63">
        <v>0</v>
      </c>
      <c r="HY19" s="63">
        <v>0</v>
      </c>
      <c r="HZ19" s="63">
        <v>0</v>
      </c>
      <c r="IA19" s="63">
        <v>0</v>
      </c>
      <c r="IB19" s="63">
        <v>0</v>
      </c>
      <c r="IC19" s="63">
        <v>0</v>
      </c>
      <c r="ID19" s="63">
        <v>0</v>
      </c>
      <c r="IE19" s="63">
        <v>0</v>
      </c>
      <c r="IF19" s="63">
        <v>0</v>
      </c>
      <c r="IG19" s="63">
        <v>0</v>
      </c>
      <c r="IH19" s="63">
        <v>0</v>
      </c>
      <c r="II19" s="63">
        <v>0</v>
      </c>
      <c r="IJ19" s="63">
        <v>0</v>
      </c>
      <c r="IK19" s="63">
        <v>0</v>
      </c>
      <c r="IL19" s="63">
        <v>0</v>
      </c>
      <c r="IM19" s="63">
        <v>0</v>
      </c>
      <c r="IN19" s="63">
        <v>0</v>
      </c>
      <c r="IO19" s="63">
        <v>0</v>
      </c>
      <c r="IP19" s="63">
        <v>0</v>
      </c>
      <c r="IQ19" s="63">
        <v>0</v>
      </c>
      <c r="IR19" s="63">
        <v>0</v>
      </c>
      <c r="IS19" s="63">
        <v>0</v>
      </c>
      <c r="IT19" s="63">
        <v>0</v>
      </c>
      <c r="IU19" s="63">
        <v>0</v>
      </c>
      <c r="IV19" s="63">
        <v>0</v>
      </c>
      <c r="IW19" s="63">
        <v>0</v>
      </c>
      <c r="IX19" s="63">
        <v>0</v>
      </c>
      <c r="IY19" s="63">
        <v>0</v>
      </c>
      <c r="IZ19" s="63">
        <v>0</v>
      </c>
      <c r="JA19" s="63">
        <v>0</v>
      </c>
      <c r="JB19" s="63">
        <v>0</v>
      </c>
      <c r="JC19" s="63">
        <v>0</v>
      </c>
      <c r="JD19" s="63">
        <v>0</v>
      </c>
      <c r="JE19" s="63">
        <v>0</v>
      </c>
      <c r="JF19" s="63">
        <v>0</v>
      </c>
      <c r="JG19" s="63">
        <v>0</v>
      </c>
      <c r="JH19" s="63">
        <v>0</v>
      </c>
      <c r="JI19" s="63">
        <v>0</v>
      </c>
      <c r="JJ19" s="63">
        <v>0</v>
      </c>
      <c r="JK19" s="63">
        <v>0</v>
      </c>
      <c r="JL19" s="63">
        <v>0</v>
      </c>
      <c r="JM19" s="63">
        <v>0</v>
      </c>
      <c r="JN19" s="63">
        <v>0</v>
      </c>
      <c r="JO19" s="63">
        <v>0</v>
      </c>
      <c r="JP19" s="63">
        <v>0</v>
      </c>
      <c r="JQ19" s="63">
        <v>0</v>
      </c>
      <c r="JR19" s="63">
        <v>0</v>
      </c>
      <c r="JS19" s="63">
        <v>0</v>
      </c>
      <c r="JT19" s="63">
        <v>0</v>
      </c>
      <c r="JU19" s="63">
        <v>0</v>
      </c>
      <c r="JV19" s="63">
        <v>0</v>
      </c>
      <c r="JW19" s="63">
        <v>0</v>
      </c>
      <c r="JX19" s="63">
        <v>0</v>
      </c>
      <c r="JY19" s="63">
        <v>0</v>
      </c>
      <c r="JZ19" s="63">
        <v>0</v>
      </c>
      <c r="KA19" s="63">
        <v>0</v>
      </c>
      <c r="KB19" s="63">
        <v>0</v>
      </c>
      <c r="KC19" s="63">
        <v>0</v>
      </c>
      <c r="KD19" s="63">
        <v>0</v>
      </c>
      <c r="KE19" s="63">
        <v>0</v>
      </c>
      <c r="KF19" s="63">
        <v>0</v>
      </c>
      <c r="KG19" s="63">
        <v>0</v>
      </c>
      <c r="KH19" s="63">
        <v>0</v>
      </c>
      <c r="KI19" s="63">
        <v>0</v>
      </c>
      <c r="KJ19" s="63">
        <v>0</v>
      </c>
      <c r="KK19" s="63">
        <v>0</v>
      </c>
      <c r="KL19" s="63">
        <v>0</v>
      </c>
      <c r="KM19" s="63">
        <v>0</v>
      </c>
      <c r="KN19" s="63">
        <v>0</v>
      </c>
      <c r="KO19" s="63">
        <v>0</v>
      </c>
      <c r="KP19" s="63">
        <v>0</v>
      </c>
      <c r="KQ19" s="63">
        <v>0</v>
      </c>
      <c r="KR19" s="63">
        <v>0</v>
      </c>
      <c r="KS19" s="63">
        <v>0</v>
      </c>
      <c r="KT19" s="63">
        <v>0</v>
      </c>
      <c r="KU19" s="63">
        <v>0</v>
      </c>
      <c r="KV19" s="63">
        <v>0</v>
      </c>
      <c r="KW19" s="63">
        <v>0</v>
      </c>
      <c r="KX19" s="63">
        <v>0</v>
      </c>
      <c r="KY19" s="63">
        <v>0</v>
      </c>
      <c r="KZ19" s="63">
        <v>0</v>
      </c>
      <c r="LA19" s="63">
        <v>0</v>
      </c>
      <c r="LB19" s="63">
        <v>0</v>
      </c>
      <c r="LC19" s="63">
        <v>0</v>
      </c>
      <c r="LD19" s="63">
        <v>0</v>
      </c>
      <c r="LE19" s="63">
        <v>0</v>
      </c>
      <c r="LF19" s="63">
        <v>0</v>
      </c>
      <c r="LG19" s="63">
        <v>0</v>
      </c>
      <c r="LH19" s="63">
        <v>0</v>
      </c>
      <c r="LI19" s="63">
        <v>0</v>
      </c>
      <c r="LJ19" s="63">
        <v>0</v>
      </c>
      <c r="LK19" s="63">
        <v>0</v>
      </c>
      <c r="LL19" s="63">
        <v>0</v>
      </c>
      <c r="LM19" s="63">
        <v>0</v>
      </c>
      <c r="LN19" s="63">
        <v>0</v>
      </c>
      <c r="LO19" s="63">
        <v>0</v>
      </c>
      <c r="LP19" s="63">
        <v>0</v>
      </c>
      <c r="LQ19" s="63">
        <v>0</v>
      </c>
      <c r="LR19" s="63">
        <v>0</v>
      </c>
      <c r="LS19" s="63">
        <v>0</v>
      </c>
      <c r="LT19" s="63">
        <v>0</v>
      </c>
      <c r="LU19" s="63">
        <v>0</v>
      </c>
      <c r="LV19" s="63">
        <v>0</v>
      </c>
      <c r="LW19" s="63">
        <v>0</v>
      </c>
      <c r="LX19" s="63">
        <v>0</v>
      </c>
      <c r="LY19" s="63">
        <v>0</v>
      </c>
      <c r="LZ19" s="63">
        <v>0</v>
      </c>
      <c r="MA19" s="63">
        <v>0</v>
      </c>
      <c r="MB19" s="63">
        <v>0</v>
      </c>
      <c r="MC19" s="63">
        <v>0</v>
      </c>
      <c r="MD19" s="63">
        <v>0</v>
      </c>
      <c r="ME19" s="63">
        <v>0</v>
      </c>
      <c r="MF19" s="63">
        <v>0</v>
      </c>
      <c r="MG19" s="63">
        <v>0</v>
      </c>
      <c r="MH19" s="63">
        <v>0</v>
      </c>
      <c r="MI19" s="63">
        <v>0</v>
      </c>
      <c r="MJ19" s="63">
        <v>0</v>
      </c>
      <c r="MK19" s="63">
        <v>0</v>
      </c>
      <c r="ML19" s="63">
        <v>0</v>
      </c>
      <c r="MM19" s="63">
        <v>0</v>
      </c>
      <c r="MN19" s="63">
        <v>0</v>
      </c>
      <c r="MO19" s="63">
        <v>0</v>
      </c>
      <c r="MP19" s="63">
        <v>0</v>
      </c>
      <c r="MQ19" s="63">
        <v>0</v>
      </c>
      <c r="MR19" s="63">
        <v>0</v>
      </c>
      <c r="MS19" s="63">
        <v>0</v>
      </c>
      <c r="MT19" s="63">
        <v>0</v>
      </c>
      <c r="MU19" s="63">
        <v>0</v>
      </c>
      <c r="MW19" s="63">
        <v>4</v>
      </c>
      <c r="MY19" s="63">
        <f t="shared" si="1"/>
        <v>0</v>
      </c>
      <c r="NC19" s="63">
        <f t="shared" si="0"/>
        <v>0</v>
      </c>
    </row>
    <row r="20" spans="1:367" x14ac:dyDescent="0.45">
      <c r="A20" s="63" t="s">
        <v>433</v>
      </c>
      <c r="B20" s="16">
        <v>0</v>
      </c>
      <c r="C20" s="63">
        <v>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0</v>
      </c>
      <c r="M20" s="63">
        <v>0</v>
      </c>
      <c r="N20" s="63">
        <v>0</v>
      </c>
      <c r="O20" s="63">
        <v>0</v>
      </c>
      <c r="P20" s="63">
        <v>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>
        <v>0</v>
      </c>
      <c r="AZ20" s="63">
        <v>0</v>
      </c>
      <c r="BA20" s="63">
        <v>0</v>
      </c>
      <c r="BB20" s="63">
        <v>0</v>
      </c>
      <c r="BC20" s="63">
        <v>0</v>
      </c>
      <c r="BD20" s="63">
        <v>0</v>
      </c>
      <c r="BE20" s="63">
        <v>0</v>
      </c>
      <c r="BF20" s="63">
        <v>0</v>
      </c>
      <c r="BG20" s="63">
        <v>0</v>
      </c>
      <c r="BH20" s="63">
        <v>0</v>
      </c>
      <c r="BI20" s="63">
        <v>0</v>
      </c>
      <c r="BJ20" s="63">
        <v>0</v>
      </c>
      <c r="BK20" s="63">
        <v>0</v>
      </c>
      <c r="BL20" s="63">
        <v>0</v>
      </c>
      <c r="BM20" s="63">
        <v>0</v>
      </c>
      <c r="BN20" s="63">
        <v>0</v>
      </c>
      <c r="BO20" s="63">
        <v>0</v>
      </c>
      <c r="BP20" s="63">
        <v>0</v>
      </c>
      <c r="BQ20" s="63">
        <v>0</v>
      </c>
      <c r="BR20" s="63">
        <v>0</v>
      </c>
      <c r="BS20" s="63">
        <v>0</v>
      </c>
      <c r="BT20" s="63">
        <v>0</v>
      </c>
      <c r="BU20" s="63">
        <v>0</v>
      </c>
      <c r="BV20" s="63">
        <v>0</v>
      </c>
      <c r="BW20" s="63">
        <v>0</v>
      </c>
      <c r="BX20" s="63">
        <v>0</v>
      </c>
      <c r="BY20" s="63">
        <v>0</v>
      </c>
      <c r="BZ20" s="63">
        <v>0</v>
      </c>
      <c r="CA20" s="63">
        <v>0</v>
      </c>
      <c r="CB20" s="63">
        <v>0</v>
      </c>
      <c r="CC20" s="63">
        <v>0</v>
      </c>
      <c r="CD20" s="63">
        <v>0</v>
      </c>
      <c r="CE20" s="63">
        <v>0</v>
      </c>
      <c r="CF20" s="63">
        <v>0</v>
      </c>
      <c r="CG20" s="63">
        <v>0</v>
      </c>
      <c r="CH20" s="63">
        <v>0</v>
      </c>
      <c r="CI20" s="63">
        <v>0</v>
      </c>
      <c r="CJ20" s="63">
        <v>0</v>
      </c>
      <c r="CK20" s="63">
        <v>0</v>
      </c>
      <c r="CL20" s="63">
        <v>0</v>
      </c>
      <c r="CM20" s="63">
        <v>0</v>
      </c>
      <c r="CN20" s="63">
        <v>0</v>
      </c>
      <c r="CO20" s="63">
        <v>0</v>
      </c>
      <c r="CP20" s="63">
        <v>0</v>
      </c>
      <c r="CQ20" s="63">
        <v>0</v>
      </c>
      <c r="CR20" s="63">
        <v>0</v>
      </c>
      <c r="CS20" s="63">
        <v>0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D20" s="63">
        <v>0</v>
      </c>
      <c r="EE20" s="63">
        <v>0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  <c r="EK20" s="63">
        <v>0</v>
      </c>
      <c r="EL20" s="63">
        <v>0</v>
      </c>
      <c r="EM20" s="63">
        <v>0</v>
      </c>
      <c r="EN20" s="63">
        <v>0</v>
      </c>
      <c r="EO20" s="63">
        <v>0</v>
      </c>
      <c r="EP20" s="63">
        <v>0</v>
      </c>
      <c r="EQ20" s="63">
        <v>0</v>
      </c>
      <c r="ER20" s="63">
        <v>0</v>
      </c>
      <c r="ES20" s="63">
        <v>0</v>
      </c>
      <c r="ET20" s="63">
        <v>0</v>
      </c>
      <c r="EU20" s="63">
        <v>0</v>
      </c>
      <c r="EV20" s="63">
        <v>0</v>
      </c>
      <c r="EW20" s="63">
        <v>0</v>
      </c>
      <c r="EX20" s="63">
        <v>0</v>
      </c>
      <c r="EY20" s="63">
        <v>0</v>
      </c>
      <c r="EZ20" s="63">
        <v>0</v>
      </c>
      <c r="FA20" s="63">
        <v>0</v>
      </c>
      <c r="FB20" s="63">
        <v>0</v>
      </c>
      <c r="FC20" s="63">
        <v>0</v>
      </c>
      <c r="FD20" s="63">
        <v>0</v>
      </c>
      <c r="FE20" s="63">
        <v>0</v>
      </c>
      <c r="FF20" s="63">
        <v>0</v>
      </c>
      <c r="FG20" s="63">
        <v>0</v>
      </c>
      <c r="FH20" s="63">
        <v>0</v>
      </c>
      <c r="FI20" s="63">
        <v>0</v>
      </c>
      <c r="FJ20" s="63">
        <v>0</v>
      </c>
      <c r="FK20" s="63">
        <v>0</v>
      </c>
      <c r="FL20" s="63">
        <v>0</v>
      </c>
      <c r="FM20" s="63">
        <v>0</v>
      </c>
      <c r="FN20" s="63">
        <v>0</v>
      </c>
      <c r="FO20" s="63">
        <v>0</v>
      </c>
      <c r="FP20" s="63">
        <v>0</v>
      </c>
      <c r="FQ20" s="63">
        <v>0</v>
      </c>
      <c r="FR20" s="63">
        <v>0</v>
      </c>
      <c r="FS20" s="63">
        <v>0</v>
      </c>
      <c r="FT20" s="63">
        <v>0</v>
      </c>
      <c r="FU20" s="63">
        <v>0</v>
      </c>
      <c r="FV20" s="63">
        <v>0</v>
      </c>
      <c r="FW20" s="63">
        <v>0</v>
      </c>
      <c r="FX20" s="63">
        <v>0</v>
      </c>
      <c r="FY20" s="63">
        <v>0</v>
      </c>
      <c r="FZ20" s="63">
        <v>0</v>
      </c>
      <c r="GA20" s="63">
        <v>0</v>
      </c>
      <c r="GB20" s="63">
        <v>0</v>
      </c>
      <c r="GC20" s="63">
        <v>0</v>
      </c>
      <c r="GD20" s="63">
        <v>0</v>
      </c>
      <c r="GE20" s="63">
        <v>0</v>
      </c>
      <c r="GF20" s="63">
        <v>0</v>
      </c>
      <c r="GG20" s="63">
        <v>0</v>
      </c>
      <c r="GH20" s="63">
        <v>0</v>
      </c>
      <c r="GI20" s="63">
        <v>0</v>
      </c>
      <c r="GJ20" s="63">
        <v>0</v>
      </c>
      <c r="GK20" s="63">
        <v>0</v>
      </c>
      <c r="GL20" s="63">
        <v>0</v>
      </c>
      <c r="GM20" s="63">
        <v>0</v>
      </c>
      <c r="GN20" s="63">
        <v>0</v>
      </c>
      <c r="GO20" s="63">
        <v>0</v>
      </c>
      <c r="GP20" s="63">
        <v>0</v>
      </c>
      <c r="GQ20" s="63">
        <v>0</v>
      </c>
      <c r="GR20" s="63">
        <v>0</v>
      </c>
      <c r="GS20" s="63">
        <v>0</v>
      </c>
      <c r="GT20" s="63">
        <v>0</v>
      </c>
      <c r="GU20" s="63">
        <v>0</v>
      </c>
      <c r="GV20" s="63">
        <v>0</v>
      </c>
      <c r="GW20" s="63">
        <v>0</v>
      </c>
      <c r="GX20" s="63">
        <v>0</v>
      </c>
      <c r="GY20" s="63">
        <v>0</v>
      </c>
      <c r="GZ20" s="63">
        <v>0</v>
      </c>
      <c r="HA20" s="63">
        <v>0</v>
      </c>
      <c r="HB20" s="63">
        <v>0</v>
      </c>
      <c r="HC20" s="63">
        <v>0</v>
      </c>
      <c r="HD20" s="63">
        <v>0</v>
      </c>
      <c r="HE20" s="63">
        <v>0</v>
      </c>
      <c r="HF20" s="63">
        <v>0</v>
      </c>
      <c r="HG20" s="63">
        <v>0</v>
      </c>
      <c r="HH20" s="63">
        <v>0</v>
      </c>
      <c r="HI20" s="63">
        <v>0</v>
      </c>
      <c r="HJ20" s="63">
        <v>0</v>
      </c>
      <c r="HK20" s="63">
        <v>0</v>
      </c>
      <c r="HL20" s="63">
        <v>0</v>
      </c>
      <c r="HM20" s="63">
        <v>0</v>
      </c>
      <c r="HN20" s="63">
        <v>0</v>
      </c>
      <c r="HO20" s="63">
        <v>0</v>
      </c>
      <c r="HP20" s="63">
        <v>0</v>
      </c>
      <c r="HQ20" s="63">
        <v>0</v>
      </c>
      <c r="HR20" s="63">
        <v>0</v>
      </c>
      <c r="HS20" s="63">
        <v>0</v>
      </c>
      <c r="HT20" s="63">
        <v>0</v>
      </c>
      <c r="HU20" s="63">
        <v>0</v>
      </c>
      <c r="HV20" s="63">
        <v>0</v>
      </c>
      <c r="HW20" s="63">
        <v>0</v>
      </c>
      <c r="HX20" s="63">
        <v>0</v>
      </c>
      <c r="HY20" s="63">
        <v>0</v>
      </c>
      <c r="HZ20" s="63">
        <v>0</v>
      </c>
      <c r="IA20" s="63">
        <v>0</v>
      </c>
      <c r="IB20" s="63">
        <v>0</v>
      </c>
      <c r="IC20" s="63">
        <v>0</v>
      </c>
      <c r="ID20" s="63">
        <v>0</v>
      </c>
      <c r="IE20" s="63">
        <v>0</v>
      </c>
      <c r="IF20" s="63">
        <v>0</v>
      </c>
      <c r="IG20" s="63">
        <v>0</v>
      </c>
      <c r="IH20" s="63">
        <v>0</v>
      </c>
      <c r="II20" s="63">
        <v>0</v>
      </c>
      <c r="IJ20" s="63">
        <v>0</v>
      </c>
      <c r="IK20" s="63">
        <v>0</v>
      </c>
      <c r="IL20" s="63">
        <v>0</v>
      </c>
      <c r="IM20" s="63">
        <v>0</v>
      </c>
      <c r="IN20" s="63">
        <v>0</v>
      </c>
      <c r="IO20" s="63">
        <v>0</v>
      </c>
      <c r="IP20" s="63">
        <v>0</v>
      </c>
      <c r="IQ20" s="63">
        <v>0</v>
      </c>
      <c r="IR20" s="63">
        <v>0</v>
      </c>
      <c r="IS20" s="63">
        <v>0</v>
      </c>
      <c r="IT20" s="63">
        <v>0</v>
      </c>
      <c r="IU20" s="63">
        <v>0</v>
      </c>
      <c r="IV20" s="63">
        <v>0</v>
      </c>
      <c r="IW20" s="63">
        <v>0</v>
      </c>
      <c r="IX20" s="63">
        <v>0</v>
      </c>
      <c r="IY20" s="63">
        <v>0</v>
      </c>
      <c r="IZ20" s="63">
        <v>0</v>
      </c>
      <c r="JA20" s="63">
        <v>0</v>
      </c>
      <c r="JB20" s="63">
        <v>0</v>
      </c>
      <c r="JC20" s="63">
        <v>0</v>
      </c>
      <c r="JD20" s="63">
        <v>0</v>
      </c>
      <c r="JE20" s="63">
        <v>0</v>
      </c>
      <c r="JF20" s="63">
        <v>0</v>
      </c>
      <c r="JG20" s="63">
        <v>0</v>
      </c>
      <c r="JH20" s="63">
        <v>0</v>
      </c>
      <c r="JI20" s="63">
        <v>0</v>
      </c>
      <c r="JJ20" s="63">
        <v>0</v>
      </c>
      <c r="JK20" s="63">
        <v>0</v>
      </c>
      <c r="JL20" s="63">
        <v>0</v>
      </c>
      <c r="JM20" s="63">
        <v>0</v>
      </c>
      <c r="JN20" s="63">
        <v>0</v>
      </c>
      <c r="JO20" s="63">
        <v>0</v>
      </c>
      <c r="JP20" s="63">
        <v>0</v>
      </c>
      <c r="JQ20" s="63">
        <v>0</v>
      </c>
      <c r="JR20" s="63">
        <v>0</v>
      </c>
      <c r="JS20" s="63">
        <v>0</v>
      </c>
      <c r="JT20" s="63">
        <v>0</v>
      </c>
      <c r="JU20" s="63">
        <v>0</v>
      </c>
      <c r="JV20" s="63">
        <v>0</v>
      </c>
      <c r="JW20" s="63">
        <v>0</v>
      </c>
      <c r="JX20" s="63">
        <v>0</v>
      </c>
      <c r="JY20" s="63">
        <v>0</v>
      </c>
      <c r="JZ20" s="63">
        <v>0</v>
      </c>
      <c r="KA20" s="63">
        <v>0</v>
      </c>
      <c r="KB20" s="63">
        <v>0</v>
      </c>
      <c r="KC20" s="63">
        <v>0</v>
      </c>
      <c r="KD20" s="63">
        <v>0</v>
      </c>
      <c r="KE20" s="63">
        <v>0</v>
      </c>
      <c r="KF20" s="63">
        <v>0</v>
      </c>
      <c r="KG20" s="63">
        <v>0</v>
      </c>
      <c r="KH20" s="63">
        <v>0</v>
      </c>
      <c r="KI20" s="63">
        <v>0</v>
      </c>
      <c r="KJ20" s="63">
        <v>0</v>
      </c>
      <c r="KK20" s="63">
        <v>0</v>
      </c>
      <c r="KL20" s="63">
        <v>0</v>
      </c>
      <c r="KM20" s="63">
        <v>0</v>
      </c>
      <c r="KN20" s="63">
        <v>0</v>
      </c>
      <c r="KO20" s="63">
        <v>0</v>
      </c>
      <c r="KP20" s="63">
        <v>0</v>
      </c>
      <c r="KQ20" s="63">
        <v>0</v>
      </c>
      <c r="KR20" s="63">
        <v>0</v>
      </c>
      <c r="KS20" s="63">
        <v>0</v>
      </c>
      <c r="KT20" s="63">
        <v>0</v>
      </c>
      <c r="KU20" s="63">
        <v>0</v>
      </c>
      <c r="KV20" s="63">
        <v>0</v>
      </c>
      <c r="KW20" s="63">
        <v>0</v>
      </c>
      <c r="KX20" s="63">
        <v>0</v>
      </c>
      <c r="KY20" s="63">
        <v>0</v>
      </c>
      <c r="KZ20" s="63">
        <v>0</v>
      </c>
      <c r="LA20" s="63">
        <v>0</v>
      </c>
      <c r="LB20" s="63">
        <v>0</v>
      </c>
      <c r="LC20" s="63">
        <v>0</v>
      </c>
      <c r="LD20" s="63">
        <v>0</v>
      </c>
      <c r="LE20" s="63">
        <v>0</v>
      </c>
      <c r="LF20" s="63">
        <v>0</v>
      </c>
      <c r="LG20" s="63">
        <v>0</v>
      </c>
      <c r="LH20" s="63">
        <v>0</v>
      </c>
      <c r="LI20" s="63">
        <v>0</v>
      </c>
      <c r="LJ20" s="63">
        <v>0</v>
      </c>
      <c r="LK20" s="63">
        <v>0</v>
      </c>
      <c r="LL20" s="63">
        <v>0</v>
      </c>
      <c r="LM20" s="63">
        <v>0</v>
      </c>
      <c r="LN20" s="63">
        <v>0</v>
      </c>
      <c r="LO20" s="63">
        <v>0</v>
      </c>
      <c r="LP20" s="63">
        <v>0</v>
      </c>
      <c r="LQ20" s="63">
        <v>0</v>
      </c>
      <c r="LR20" s="63">
        <v>0</v>
      </c>
      <c r="LS20" s="63">
        <v>0</v>
      </c>
      <c r="LT20" s="63">
        <v>0</v>
      </c>
      <c r="LU20" s="63">
        <v>0</v>
      </c>
      <c r="LV20" s="63">
        <v>0</v>
      </c>
      <c r="LW20" s="63">
        <v>0</v>
      </c>
      <c r="LX20" s="63">
        <v>0</v>
      </c>
      <c r="LY20" s="63">
        <v>0</v>
      </c>
      <c r="LZ20" s="63">
        <v>0</v>
      </c>
      <c r="MA20" s="63">
        <v>0</v>
      </c>
      <c r="MB20" s="63">
        <v>0</v>
      </c>
      <c r="MC20" s="63">
        <v>0</v>
      </c>
      <c r="MD20" s="63">
        <v>0</v>
      </c>
      <c r="ME20" s="63">
        <v>0</v>
      </c>
      <c r="MF20" s="63">
        <v>0</v>
      </c>
      <c r="MG20" s="63">
        <v>0</v>
      </c>
      <c r="MH20" s="63">
        <v>0</v>
      </c>
      <c r="MI20" s="63">
        <v>0</v>
      </c>
      <c r="MJ20" s="63">
        <v>0</v>
      </c>
      <c r="MK20" s="63">
        <v>0</v>
      </c>
      <c r="ML20" s="63">
        <v>0</v>
      </c>
      <c r="MM20" s="63">
        <v>0</v>
      </c>
      <c r="MN20" s="63">
        <v>0</v>
      </c>
      <c r="MO20" s="63">
        <v>0</v>
      </c>
      <c r="MP20" s="63">
        <v>0</v>
      </c>
      <c r="MQ20" s="63">
        <v>0</v>
      </c>
      <c r="MR20" s="63">
        <v>0</v>
      </c>
      <c r="MS20" s="63">
        <v>0</v>
      </c>
      <c r="MT20" s="63">
        <v>0</v>
      </c>
      <c r="MU20" s="63">
        <v>0</v>
      </c>
      <c r="MW20" s="63">
        <v>5</v>
      </c>
      <c r="MY20" s="63">
        <f t="shared" si="1"/>
        <v>0</v>
      </c>
      <c r="NC20" s="63">
        <f t="shared" si="0"/>
        <v>0</v>
      </c>
    </row>
    <row r="21" spans="1:367" x14ac:dyDescent="0.45">
      <c r="A21" s="63" t="s">
        <v>109</v>
      </c>
      <c r="B21" s="99">
        <v>13000000000</v>
      </c>
      <c r="C21" s="63">
        <v>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63">
        <v>0</v>
      </c>
      <c r="N21" s="63">
        <v>0</v>
      </c>
      <c r="O21" s="63">
        <v>0</v>
      </c>
      <c r="P21" s="63">
        <v>0</v>
      </c>
      <c r="Q21" s="63">
        <v>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>
        <v>0</v>
      </c>
      <c r="AZ21" s="63">
        <v>0</v>
      </c>
      <c r="BA21" s="63">
        <v>0</v>
      </c>
      <c r="BB21" s="63">
        <v>0</v>
      </c>
      <c r="BC21" s="63">
        <v>0</v>
      </c>
      <c r="BD21" s="63">
        <v>0</v>
      </c>
      <c r="BE21" s="63">
        <v>0</v>
      </c>
      <c r="BF21" s="63">
        <v>0</v>
      </c>
      <c r="BG21" s="63">
        <v>0</v>
      </c>
      <c r="BH21" s="63">
        <v>0</v>
      </c>
      <c r="BI21" s="63">
        <v>0</v>
      </c>
      <c r="BJ21" s="63">
        <v>0</v>
      </c>
      <c r="BK21" s="63">
        <v>0</v>
      </c>
      <c r="BL21" s="63">
        <v>0</v>
      </c>
      <c r="BM21" s="63">
        <v>0</v>
      </c>
      <c r="BN21" s="63">
        <v>0</v>
      </c>
      <c r="BO21" s="63">
        <v>0</v>
      </c>
      <c r="BP21" s="63">
        <v>0</v>
      </c>
      <c r="BQ21" s="63">
        <v>0</v>
      </c>
      <c r="BR21" s="63">
        <v>0</v>
      </c>
      <c r="BS21" s="63">
        <v>0</v>
      </c>
      <c r="BT21" s="63">
        <v>0</v>
      </c>
      <c r="BU21" s="63">
        <v>0</v>
      </c>
      <c r="BV21" s="63">
        <v>0</v>
      </c>
      <c r="BW21" s="63">
        <v>0</v>
      </c>
      <c r="BX21" s="63">
        <v>0</v>
      </c>
      <c r="BY21" s="63">
        <v>0</v>
      </c>
      <c r="BZ21" s="63">
        <v>0</v>
      </c>
      <c r="CA21" s="63">
        <v>0</v>
      </c>
      <c r="CB21" s="63">
        <v>0</v>
      </c>
      <c r="CC21" s="63">
        <v>0</v>
      </c>
      <c r="CD21" s="63">
        <v>0</v>
      </c>
      <c r="CE21" s="63">
        <v>0</v>
      </c>
      <c r="CF21" s="63">
        <v>0</v>
      </c>
      <c r="CG21" s="63">
        <v>0</v>
      </c>
      <c r="CH21" s="63">
        <v>0</v>
      </c>
      <c r="CI21" s="63">
        <v>0</v>
      </c>
      <c r="CJ21" s="63">
        <v>0</v>
      </c>
      <c r="CK21" s="63">
        <v>0</v>
      </c>
      <c r="CL21" s="63">
        <v>0</v>
      </c>
      <c r="CM21" s="63">
        <v>0</v>
      </c>
      <c r="CN21" s="63">
        <v>0</v>
      </c>
      <c r="CO21" s="63">
        <v>0</v>
      </c>
      <c r="CP21" s="63">
        <v>0</v>
      </c>
      <c r="CQ21" s="63">
        <v>0</v>
      </c>
      <c r="CR21" s="63">
        <v>0</v>
      </c>
      <c r="CS21" s="63">
        <v>0</v>
      </c>
      <c r="CT21" s="63">
        <v>0</v>
      </c>
      <c r="CU21" s="63">
        <v>0</v>
      </c>
      <c r="CV21" s="63">
        <v>0</v>
      </c>
      <c r="CW21" s="63">
        <v>0</v>
      </c>
      <c r="CX21" s="63">
        <v>0</v>
      </c>
      <c r="CY21" s="63">
        <v>0</v>
      </c>
      <c r="CZ21" s="63">
        <v>0</v>
      </c>
      <c r="DA21" s="63">
        <v>0</v>
      </c>
      <c r="DB21" s="63">
        <v>0</v>
      </c>
      <c r="DC21" s="63">
        <v>0</v>
      </c>
      <c r="DD21" s="63">
        <v>0</v>
      </c>
      <c r="DE21" s="63">
        <v>0</v>
      </c>
      <c r="DF21" s="63">
        <v>0</v>
      </c>
      <c r="DG21" s="63">
        <v>0</v>
      </c>
      <c r="DH21" s="63">
        <v>0</v>
      </c>
      <c r="DI21" s="63">
        <v>0</v>
      </c>
      <c r="DJ21" s="63">
        <v>0</v>
      </c>
      <c r="DK21" s="63">
        <v>0</v>
      </c>
      <c r="DL21" s="63">
        <v>0</v>
      </c>
      <c r="DM21" s="63">
        <v>0</v>
      </c>
      <c r="DN21" s="63">
        <v>0</v>
      </c>
      <c r="DO21" s="63">
        <v>0</v>
      </c>
      <c r="DP21" s="63">
        <v>0</v>
      </c>
      <c r="DQ21" s="63">
        <v>0</v>
      </c>
      <c r="DR21" s="63">
        <v>0</v>
      </c>
      <c r="DS21" s="63">
        <v>0</v>
      </c>
      <c r="DT21" s="63">
        <v>0</v>
      </c>
      <c r="DU21" s="63">
        <v>0</v>
      </c>
      <c r="DV21" s="63">
        <v>0</v>
      </c>
      <c r="DW21" s="63">
        <v>0</v>
      </c>
      <c r="DX21" s="63">
        <v>0</v>
      </c>
      <c r="DY21" s="63">
        <v>0</v>
      </c>
      <c r="DZ21" s="63">
        <v>0</v>
      </c>
      <c r="EA21" s="63">
        <v>0</v>
      </c>
      <c r="EB21" s="63">
        <v>0</v>
      </c>
      <c r="EC21" s="63">
        <v>0</v>
      </c>
      <c r="ED21" s="63">
        <v>0</v>
      </c>
      <c r="EE21" s="63">
        <v>0</v>
      </c>
      <c r="EF21" s="63">
        <v>0</v>
      </c>
      <c r="EG21" s="63">
        <v>0</v>
      </c>
      <c r="EH21" s="63">
        <v>0</v>
      </c>
      <c r="EI21" s="63">
        <v>0</v>
      </c>
      <c r="EJ21" s="63">
        <v>0</v>
      </c>
      <c r="EK21" s="63">
        <v>0</v>
      </c>
      <c r="EL21" s="63">
        <v>0</v>
      </c>
      <c r="EM21" s="63">
        <v>0</v>
      </c>
      <c r="EN21" s="63">
        <v>0</v>
      </c>
      <c r="EO21" s="63">
        <v>0</v>
      </c>
      <c r="EP21" s="63">
        <v>0</v>
      </c>
      <c r="EQ21" s="63">
        <v>0</v>
      </c>
      <c r="ER21" s="63">
        <v>0</v>
      </c>
      <c r="ES21" s="63">
        <v>0</v>
      </c>
      <c r="ET21" s="63">
        <v>0</v>
      </c>
      <c r="EU21" s="63">
        <v>0</v>
      </c>
      <c r="EV21" s="63">
        <v>0</v>
      </c>
      <c r="EW21" s="63">
        <v>0</v>
      </c>
      <c r="EX21" s="63">
        <v>0</v>
      </c>
      <c r="EY21" s="63">
        <v>0</v>
      </c>
      <c r="EZ21" s="63">
        <v>0</v>
      </c>
      <c r="FA21" s="63">
        <v>0</v>
      </c>
      <c r="FB21" s="63">
        <v>0</v>
      </c>
      <c r="FC21" s="63">
        <v>0</v>
      </c>
      <c r="FD21" s="63">
        <v>0</v>
      </c>
      <c r="FE21" s="63">
        <v>0</v>
      </c>
      <c r="FF21" s="63">
        <v>0</v>
      </c>
      <c r="FG21" s="63">
        <v>0</v>
      </c>
      <c r="FH21" s="63">
        <v>0</v>
      </c>
      <c r="FI21" s="63">
        <v>0</v>
      </c>
      <c r="FJ21" s="63">
        <v>0</v>
      </c>
      <c r="FK21" s="63">
        <v>0</v>
      </c>
      <c r="FL21" s="63">
        <v>0</v>
      </c>
      <c r="FM21" s="63">
        <v>0</v>
      </c>
      <c r="FN21" s="63">
        <v>0</v>
      </c>
      <c r="FO21" s="63">
        <v>0</v>
      </c>
      <c r="FP21" s="63">
        <v>0</v>
      </c>
      <c r="FQ21" s="63">
        <v>0</v>
      </c>
      <c r="FR21" s="63">
        <v>0</v>
      </c>
      <c r="FS21" s="63">
        <v>0</v>
      </c>
      <c r="FT21" s="63">
        <v>0</v>
      </c>
      <c r="FU21" s="63">
        <v>0</v>
      </c>
      <c r="FV21" s="63">
        <v>0</v>
      </c>
      <c r="FW21" s="63">
        <v>0</v>
      </c>
      <c r="FX21" s="63">
        <v>0</v>
      </c>
      <c r="FY21" s="63">
        <v>0</v>
      </c>
      <c r="FZ21" s="63">
        <v>0</v>
      </c>
      <c r="GA21" s="63">
        <v>0</v>
      </c>
      <c r="GB21" s="63">
        <v>0</v>
      </c>
      <c r="GC21" s="63">
        <v>0</v>
      </c>
      <c r="GD21" s="63">
        <v>0</v>
      </c>
      <c r="GE21" s="63">
        <v>0</v>
      </c>
      <c r="GF21" s="63">
        <v>0</v>
      </c>
      <c r="GG21" s="63">
        <v>0</v>
      </c>
      <c r="GH21" s="63">
        <v>0</v>
      </c>
      <c r="GI21" s="63">
        <v>0</v>
      </c>
      <c r="GJ21" s="63">
        <v>0</v>
      </c>
      <c r="GK21" s="63">
        <v>0</v>
      </c>
      <c r="GL21" s="63">
        <v>0</v>
      </c>
      <c r="GM21" s="63">
        <v>0</v>
      </c>
      <c r="GN21" s="63">
        <v>0</v>
      </c>
      <c r="GO21" s="63">
        <v>0</v>
      </c>
      <c r="GP21" s="63">
        <v>0</v>
      </c>
      <c r="GQ21" s="63">
        <v>0</v>
      </c>
      <c r="GR21" s="63">
        <v>0</v>
      </c>
      <c r="GS21" s="63">
        <v>0</v>
      </c>
      <c r="GT21" s="63">
        <v>0</v>
      </c>
      <c r="GU21" s="63">
        <v>0</v>
      </c>
      <c r="GV21" s="63">
        <v>0</v>
      </c>
      <c r="GW21" s="63">
        <v>0</v>
      </c>
      <c r="GX21" s="63">
        <v>0</v>
      </c>
      <c r="GY21" s="63">
        <v>0</v>
      </c>
      <c r="GZ21" s="63">
        <v>0</v>
      </c>
      <c r="HA21" s="63">
        <v>0</v>
      </c>
      <c r="HB21" s="63">
        <v>0</v>
      </c>
      <c r="HC21" s="63">
        <v>0</v>
      </c>
      <c r="HD21" s="63">
        <v>0</v>
      </c>
      <c r="HE21" s="63">
        <v>0</v>
      </c>
      <c r="HF21" s="63">
        <v>0</v>
      </c>
      <c r="HG21" s="63">
        <v>0</v>
      </c>
      <c r="HH21" s="63">
        <v>0</v>
      </c>
      <c r="HI21" s="63">
        <v>0</v>
      </c>
      <c r="HJ21" s="63">
        <v>0</v>
      </c>
      <c r="HK21" s="63">
        <v>0</v>
      </c>
      <c r="HL21" s="63">
        <v>0</v>
      </c>
      <c r="HM21" s="63">
        <v>0</v>
      </c>
      <c r="HN21" s="63">
        <v>0</v>
      </c>
      <c r="HO21" s="63">
        <v>0</v>
      </c>
      <c r="HP21" s="63">
        <v>0</v>
      </c>
      <c r="HQ21" s="63">
        <v>0</v>
      </c>
      <c r="HR21" s="63">
        <v>0</v>
      </c>
      <c r="HS21" s="63">
        <v>0</v>
      </c>
      <c r="HT21" s="63">
        <v>0</v>
      </c>
      <c r="HU21" s="63">
        <v>0</v>
      </c>
      <c r="HV21" s="63">
        <v>0</v>
      </c>
      <c r="HW21" s="63">
        <v>0</v>
      </c>
      <c r="HX21" s="63">
        <v>0</v>
      </c>
      <c r="HY21" s="63">
        <v>0</v>
      </c>
      <c r="HZ21" s="63">
        <v>0</v>
      </c>
      <c r="IA21" s="63">
        <v>0</v>
      </c>
      <c r="IB21" s="63">
        <v>0</v>
      </c>
      <c r="IC21" s="63">
        <v>0</v>
      </c>
      <c r="ID21" s="63">
        <v>0</v>
      </c>
      <c r="IE21" s="63">
        <v>0</v>
      </c>
      <c r="IF21" s="63">
        <v>0</v>
      </c>
      <c r="IG21" s="63">
        <v>0</v>
      </c>
      <c r="IH21" s="63">
        <v>0</v>
      </c>
      <c r="II21" s="63">
        <v>0</v>
      </c>
      <c r="IJ21" s="63">
        <v>0</v>
      </c>
      <c r="IK21" s="63">
        <v>0</v>
      </c>
      <c r="IL21" s="63">
        <v>0</v>
      </c>
      <c r="IM21" s="63">
        <v>0</v>
      </c>
      <c r="IN21" s="63">
        <v>0</v>
      </c>
      <c r="IO21" s="63">
        <v>0</v>
      </c>
      <c r="IP21" s="63">
        <v>0</v>
      </c>
      <c r="IQ21" s="63">
        <v>0</v>
      </c>
      <c r="IR21" s="63">
        <v>0</v>
      </c>
      <c r="IS21" s="63">
        <v>0</v>
      </c>
      <c r="IT21" s="63">
        <v>0</v>
      </c>
      <c r="IU21" s="63">
        <v>0</v>
      </c>
      <c r="IV21" s="63">
        <v>0</v>
      </c>
      <c r="IW21" s="63">
        <v>0</v>
      </c>
      <c r="IX21" s="63">
        <v>0</v>
      </c>
      <c r="IY21" s="63">
        <v>0</v>
      </c>
      <c r="IZ21" s="63">
        <v>0</v>
      </c>
      <c r="JA21" s="63">
        <v>0</v>
      </c>
      <c r="JB21" s="63">
        <v>0</v>
      </c>
      <c r="JC21" s="63">
        <v>0</v>
      </c>
      <c r="JD21" s="63">
        <v>0</v>
      </c>
      <c r="JE21" s="63">
        <v>0</v>
      </c>
      <c r="JF21" s="63">
        <v>0</v>
      </c>
      <c r="JG21" s="63">
        <v>0</v>
      </c>
      <c r="JH21" s="63">
        <v>0</v>
      </c>
      <c r="JI21" s="63">
        <v>0</v>
      </c>
      <c r="JJ21" s="63">
        <v>0</v>
      </c>
      <c r="JK21" s="63">
        <v>0</v>
      </c>
      <c r="JL21" s="63">
        <v>0</v>
      </c>
      <c r="JM21" s="63">
        <v>0</v>
      </c>
      <c r="JN21" s="63">
        <v>0</v>
      </c>
      <c r="JO21" s="63">
        <v>0</v>
      </c>
      <c r="JP21" s="63">
        <v>0</v>
      </c>
      <c r="JQ21" s="63">
        <v>0</v>
      </c>
      <c r="JR21" s="63">
        <v>0</v>
      </c>
      <c r="JS21" s="63">
        <v>0</v>
      </c>
      <c r="JT21" s="63">
        <v>0</v>
      </c>
      <c r="JU21" s="63">
        <v>0</v>
      </c>
      <c r="JV21" s="63">
        <v>0</v>
      </c>
      <c r="JW21" s="63">
        <v>0</v>
      </c>
      <c r="JX21" s="63">
        <v>0</v>
      </c>
      <c r="JY21" s="63">
        <v>0</v>
      </c>
      <c r="JZ21" s="63">
        <v>0</v>
      </c>
      <c r="KA21" s="63">
        <v>0</v>
      </c>
      <c r="KB21" s="63">
        <v>0</v>
      </c>
      <c r="KC21" s="63">
        <v>0</v>
      </c>
      <c r="KD21" s="63">
        <v>0</v>
      </c>
      <c r="KE21" s="63">
        <v>0</v>
      </c>
      <c r="KF21" s="63">
        <v>0</v>
      </c>
      <c r="KG21" s="63">
        <v>0</v>
      </c>
      <c r="KH21" s="63">
        <v>0</v>
      </c>
      <c r="KI21" s="63">
        <v>0</v>
      </c>
      <c r="KJ21" s="63">
        <v>0</v>
      </c>
      <c r="KK21" s="63">
        <v>0</v>
      </c>
      <c r="KL21" s="63">
        <v>0</v>
      </c>
      <c r="KM21" s="63">
        <v>0</v>
      </c>
      <c r="KN21" s="63">
        <v>0</v>
      </c>
      <c r="KO21" s="63">
        <v>0</v>
      </c>
      <c r="KP21" s="63">
        <v>0</v>
      </c>
      <c r="KQ21" s="63">
        <v>0</v>
      </c>
      <c r="KR21" s="63">
        <v>0</v>
      </c>
      <c r="KS21" s="63">
        <v>0</v>
      </c>
      <c r="KT21" s="63">
        <v>0</v>
      </c>
      <c r="KU21" s="63">
        <v>0</v>
      </c>
      <c r="KV21" s="63">
        <v>0</v>
      </c>
      <c r="KW21" s="63">
        <v>0</v>
      </c>
      <c r="KX21" s="63">
        <v>0</v>
      </c>
      <c r="KY21" s="63">
        <v>0</v>
      </c>
      <c r="KZ21" s="63">
        <v>0</v>
      </c>
      <c r="LA21" s="63">
        <v>0</v>
      </c>
      <c r="LB21" s="63">
        <v>0</v>
      </c>
      <c r="LC21" s="63">
        <v>0</v>
      </c>
      <c r="LD21" s="63">
        <v>0</v>
      </c>
      <c r="LE21" s="63">
        <v>0</v>
      </c>
      <c r="LF21" s="63">
        <v>0</v>
      </c>
      <c r="LG21" s="63">
        <v>0</v>
      </c>
      <c r="LH21" s="63">
        <v>0</v>
      </c>
      <c r="LI21" s="63">
        <v>0</v>
      </c>
      <c r="LJ21" s="63">
        <v>0</v>
      </c>
      <c r="LK21" s="63">
        <v>0</v>
      </c>
      <c r="LL21" s="63">
        <v>0</v>
      </c>
      <c r="LM21" s="63">
        <v>0</v>
      </c>
      <c r="LN21" s="63">
        <v>0</v>
      </c>
      <c r="LO21" s="63">
        <v>0</v>
      </c>
      <c r="LP21" s="63">
        <v>0</v>
      </c>
      <c r="LQ21" s="63">
        <v>0</v>
      </c>
      <c r="LR21" s="63">
        <v>0</v>
      </c>
      <c r="LS21" s="63">
        <v>0</v>
      </c>
      <c r="LT21" s="63">
        <v>0</v>
      </c>
      <c r="LU21" s="63">
        <v>0</v>
      </c>
      <c r="LV21" s="63">
        <v>0</v>
      </c>
      <c r="LW21" s="63">
        <v>0</v>
      </c>
      <c r="LX21" s="63">
        <v>0</v>
      </c>
      <c r="LY21" s="63">
        <v>0</v>
      </c>
      <c r="LZ21" s="63">
        <v>0</v>
      </c>
      <c r="MA21" s="63">
        <v>0</v>
      </c>
      <c r="MB21" s="63">
        <v>0</v>
      </c>
      <c r="MC21" s="63">
        <v>0</v>
      </c>
      <c r="MD21" s="63">
        <v>0</v>
      </c>
      <c r="ME21" s="63">
        <v>0</v>
      </c>
      <c r="MF21" s="63">
        <v>0</v>
      </c>
      <c r="MG21" s="63">
        <v>0</v>
      </c>
      <c r="MH21" s="63">
        <v>0</v>
      </c>
      <c r="MI21" s="63">
        <v>0</v>
      </c>
      <c r="MJ21" s="63">
        <v>0</v>
      </c>
      <c r="MK21" s="63">
        <v>0</v>
      </c>
      <c r="ML21" s="63">
        <v>0</v>
      </c>
      <c r="MM21" s="63">
        <v>0</v>
      </c>
      <c r="MN21" s="63">
        <v>0</v>
      </c>
      <c r="MO21" s="63">
        <v>0</v>
      </c>
      <c r="MP21" s="63">
        <v>0</v>
      </c>
      <c r="MQ21" s="2">
        <v>0</v>
      </c>
      <c r="MR21" s="63">
        <v>0</v>
      </c>
      <c r="MS21" s="63">
        <v>0</v>
      </c>
      <c r="MT21" s="63">
        <v>0</v>
      </c>
      <c r="MU21" s="63">
        <v>0</v>
      </c>
      <c r="MW21" s="63">
        <v>6</v>
      </c>
      <c r="MY21" s="63">
        <f t="shared" si="1"/>
        <v>0</v>
      </c>
      <c r="NC21" s="63">
        <f t="shared" si="0"/>
        <v>0</v>
      </c>
    </row>
    <row r="22" spans="1:367" x14ac:dyDescent="0.45">
      <c r="A22" s="63" t="s">
        <v>110</v>
      </c>
      <c r="B22" s="99">
        <v>6700000000</v>
      </c>
      <c r="C22" s="63">
        <v>0</v>
      </c>
      <c r="D22" s="63">
        <v>0</v>
      </c>
      <c r="E22" s="63">
        <v>0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63">
        <v>0</v>
      </c>
      <c r="L22" s="63">
        <v>0</v>
      </c>
      <c r="M22" s="63">
        <v>0</v>
      </c>
      <c r="N22" s="63">
        <v>0</v>
      </c>
      <c r="O22" s="63">
        <v>0</v>
      </c>
      <c r="P22" s="63">
        <v>0</v>
      </c>
      <c r="Q22" s="63">
        <v>0</v>
      </c>
      <c r="R22" s="63">
        <v>0</v>
      </c>
      <c r="S22" s="63">
        <v>0</v>
      </c>
      <c r="T22" s="63">
        <v>0</v>
      </c>
      <c r="U22" s="63">
        <v>0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>
        <v>0</v>
      </c>
      <c r="AZ22" s="63">
        <v>0</v>
      </c>
      <c r="BA22" s="63">
        <v>0</v>
      </c>
      <c r="BB22" s="63">
        <v>0</v>
      </c>
      <c r="BC22" s="63">
        <v>0</v>
      </c>
      <c r="BD22" s="63">
        <v>0</v>
      </c>
      <c r="BE22" s="63">
        <v>0</v>
      </c>
      <c r="BF22" s="63">
        <v>0</v>
      </c>
      <c r="BG22" s="63">
        <v>0</v>
      </c>
      <c r="BH22" s="63">
        <v>0</v>
      </c>
      <c r="BI22" s="63">
        <v>0</v>
      </c>
      <c r="BJ22" s="63">
        <v>0</v>
      </c>
      <c r="BK22" s="63">
        <v>0</v>
      </c>
      <c r="BL22" s="63">
        <v>0</v>
      </c>
      <c r="BM22" s="63">
        <v>0</v>
      </c>
      <c r="BN22" s="63">
        <v>0</v>
      </c>
      <c r="BO22" s="63">
        <v>0</v>
      </c>
      <c r="BP22" s="63">
        <v>0</v>
      </c>
      <c r="BQ22" s="63">
        <v>0</v>
      </c>
      <c r="BR22" s="63">
        <v>0</v>
      </c>
      <c r="BS22" s="63">
        <v>0</v>
      </c>
      <c r="BT22" s="63">
        <v>0</v>
      </c>
      <c r="BU22" s="63">
        <v>0</v>
      </c>
      <c r="BV22" s="63">
        <v>0</v>
      </c>
      <c r="BW22" s="63">
        <v>0</v>
      </c>
      <c r="BX22" s="63">
        <v>0</v>
      </c>
      <c r="BY22" s="63">
        <v>0</v>
      </c>
      <c r="BZ22" s="63">
        <v>0</v>
      </c>
      <c r="CA22" s="63">
        <v>0</v>
      </c>
      <c r="CB22" s="63">
        <v>0</v>
      </c>
      <c r="CC22" s="63">
        <v>0</v>
      </c>
      <c r="CD22" s="63">
        <v>0</v>
      </c>
      <c r="CE22" s="63">
        <v>0</v>
      </c>
      <c r="CF22" s="63">
        <v>0</v>
      </c>
      <c r="CG22" s="63">
        <v>0</v>
      </c>
      <c r="CH22" s="63">
        <v>0</v>
      </c>
      <c r="CI22" s="63">
        <v>0</v>
      </c>
      <c r="CJ22" s="63">
        <v>0</v>
      </c>
      <c r="CK22" s="63">
        <v>0</v>
      </c>
      <c r="CL22" s="63">
        <v>0</v>
      </c>
      <c r="CM22" s="63">
        <v>0</v>
      </c>
      <c r="CN22" s="63">
        <v>0</v>
      </c>
      <c r="CO22" s="63">
        <v>0</v>
      </c>
      <c r="CP22" s="63">
        <v>0</v>
      </c>
      <c r="CQ22" s="63">
        <v>0</v>
      </c>
      <c r="CR22" s="63">
        <v>0</v>
      </c>
      <c r="CS22" s="63">
        <v>0</v>
      </c>
      <c r="CT22" s="63">
        <v>0</v>
      </c>
      <c r="CU22" s="63">
        <v>0</v>
      </c>
      <c r="CV22" s="63">
        <v>0</v>
      </c>
      <c r="CW22" s="63">
        <v>0</v>
      </c>
      <c r="CX22" s="63">
        <v>0</v>
      </c>
      <c r="CY22" s="63">
        <v>0</v>
      </c>
      <c r="CZ22" s="63">
        <v>0</v>
      </c>
      <c r="DA22" s="63">
        <v>0</v>
      </c>
      <c r="DB22" s="63">
        <v>0</v>
      </c>
      <c r="DC22" s="63">
        <v>0</v>
      </c>
      <c r="DD22" s="63">
        <v>0</v>
      </c>
      <c r="DE22" s="63">
        <v>0</v>
      </c>
      <c r="DF22" s="63">
        <v>0</v>
      </c>
      <c r="DG22" s="63">
        <v>0</v>
      </c>
      <c r="DH22" s="63">
        <v>0</v>
      </c>
      <c r="DI22" s="63">
        <v>0</v>
      </c>
      <c r="DJ22" s="63">
        <v>0</v>
      </c>
      <c r="DK22" s="63">
        <v>0</v>
      </c>
      <c r="DL22" s="63">
        <v>0</v>
      </c>
      <c r="DM22" s="63">
        <v>0</v>
      </c>
      <c r="DN22" s="63">
        <v>0</v>
      </c>
      <c r="DO22" s="63">
        <v>0</v>
      </c>
      <c r="DP22" s="63">
        <v>0</v>
      </c>
      <c r="DQ22" s="63">
        <v>0</v>
      </c>
      <c r="DR22" s="63">
        <v>0</v>
      </c>
      <c r="DS22" s="63">
        <v>0</v>
      </c>
      <c r="DT22" s="63">
        <v>0</v>
      </c>
      <c r="DU22" s="63">
        <v>0</v>
      </c>
      <c r="DV22" s="63">
        <v>0</v>
      </c>
      <c r="DW22" s="63">
        <v>0</v>
      </c>
      <c r="DX22" s="63">
        <v>0</v>
      </c>
      <c r="DY22" s="63">
        <v>0</v>
      </c>
      <c r="DZ22" s="63">
        <v>0</v>
      </c>
      <c r="EA22" s="63">
        <v>0</v>
      </c>
      <c r="EB22" s="63">
        <v>0</v>
      </c>
      <c r="EC22" s="63">
        <v>0</v>
      </c>
      <c r="ED22" s="63">
        <v>0</v>
      </c>
      <c r="EE22" s="63">
        <v>0</v>
      </c>
      <c r="EF22" s="63">
        <v>0</v>
      </c>
      <c r="EG22" s="63">
        <v>0</v>
      </c>
      <c r="EH22" s="63">
        <v>0</v>
      </c>
      <c r="EI22" s="63">
        <v>0</v>
      </c>
      <c r="EJ22" s="63">
        <v>0</v>
      </c>
      <c r="EK22" s="63">
        <v>0</v>
      </c>
      <c r="EL22" s="63">
        <v>0</v>
      </c>
      <c r="EM22" s="63">
        <v>0</v>
      </c>
      <c r="EN22" s="63">
        <v>0</v>
      </c>
      <c r="EO22" s="63">
        <v>0</v>
      </c>
      <c r="EP22" s="63">
        <v>0</v>
      </c>
      <c r="EQ22" s="63">
        <v>0</v>
      </c>
      <c r="ER22" s="63">
        <v>0</v>
      </c>
      <c r="ES22" s="63">
        <v>0</v>
      </c>
      <c r="ET22" s="63">
        <v>0</v>
      </c>
      <c r="EU22" s="63">
        <v>0</v>
      </c>
      <c r="EV22" s="63">
        <v>0</v>
      </c>
      <c r="EW22" s="63">
        <v>0</v>
      </c>
      <c r="EX22" s="63">
        <v>0</v>
      </c>
      <c r="EY22" s="63">
        <v>0</v>
      </c>
      <c r="EZ22" s="63">
        <v>0</v>
      </c>
      <c r="FA22" s="63">
        <v>0</v>
      </c>
      <c r="FB22" s="63">
        <v>0</v>
      </c>
      <c r="FC22" s="63">
        <v>0</v>
      </c>
      <c r="FD22" s="63">
        <v>0</v>
      </c>
      <c r="FE22" s="63">
        <v>0</v>
      </c>
      <c r="FF22" s="63">
        <v>0</v>
      </c>
      <c r="FG22" s="63">
        <v>0</v>
      </c>
      <c r="FH22" s="63">
        <v>0</v>
      </c>
      <c r="FI22" s="63">
        <v>0</v>
      </c>
      <c r="FJ22" s="63">
        <v>0</v>
      </c>
      <c r="FK22" s="63">
        <v>0</v>
      </c>
      <c r="FL22" s="63">
        <v>0</v>
      </c>
      <c r="FM22" s="63">
        <v>0</v>
      </c>
      <c r="FN22" s="63">
        <v>0</v>
      </c>
      <c r="FO22" s="63">
        <v>0</v>
      </c>
      <c r="FP22" s="63">
        <v>0</v>
      </c>
      <c r="FQ22" s="63">
        <v>0</v>
      </c>
      <c r="FR22" s="63">
        <v>0</v>
      </c>
      <c r="FS22" s="63">
        <v>0</v>
      </c>
      <c r="FT22" s="63">
        <v>0</v>
      </c>
      <c r="FU22" s="63">
        <v>0</v>
      </c>
      <c r="FV22" s="63">
        <v>0</v>
      </c>
      <c r="FW22" s="63">
        <v>0</v>
      </c>
      <c r="FX22" s="63">
        <v>0</v>
      </c>
      <c r="FY22" s="63">
        <v>0</v>
      </c>
      <c r="FZ22" s="63">
        <v>0</v>
      </c>
      <c r="GA22" s="63">
        <v>0</v>
      </c>
      <c r="GB22" s="63">
        <v>0</v>
      </c>
      <c r="GC22" s="63">
        <v>0</v>
      </c>
      <c r="GD22" s="63">
        <v>0</v>
      </c>
      <c r="GE22" s="63">
        <v>0</v>
      </c>
      <c r="GF22" s="63">
        <v>0</v>
      </c>
      <c r="GG22" s="63">
        <v>0</v>
      </c>
      <c r="GH22" s="63">
        <v>0</v>
      </c>
      <c r="GI22" s="63">
        <v>0</v>
      </c>
      <c r="GJ22" s="63">
        <v>0</v>
      </c>
      <c r="GK22" s="63">
        <v>0</v>
      </c>
      <c r="GL22" s="63">
        <v>0</v>
      </c>
      <c r="GM22" s="63">
        <v>0</v>
      </c>
      <c r="GN22" s="63">
        <v>0</v>
      </c>
      <c r="GO22" s="63">
        <v>0</v>
      </c>
      <c r="GP22" s="63">
        <v>0</v>
      </c>
      <c r="GQ22" s="63">
        <v>0</v>
      </c>
      <c r="GR22" s="63">
        <v>0</v>
      </c>
      <c r="GS22" s="63">
        <v>0</v>
      </c>
      <c r="GT22" s="63">
        <v>0</v>
      </c>
      <c r="GU22" s="63">
        <v>0</v>
      </c>
      <c r="GV22" s="63">
        <v>0</v>
      </c>
      <c r="GW22" s="63">
        <v>0</v>
      </c>
      <c r="GX22" s="63">
        <v>0</v>
      </c>
      <c r="GY22" s="63">
        <v>0</v>
      </c>
      <c r="GZ22" s="63">
        <v>0</v>
      </c>
      <c r="HA22" s="63">
        <v>0</v>
      </c>
      <c r="HB22" s="63">
        <v>0</v>
      </c>
      <c r="HC22" s="63">
        <v>0</v>
      </c>
      <c r="HD22" s="63">
        <v>0</v>
      </c>
      <c r="HE22" s="63">
        <v>0</v>
      </c>
      <c r="HF22" s="63">
        <v>0</v>
      </c>
      <c r="HG22" s="63">
        <v>0</v>
      </c>
      <c r="HH22" s="63">
        <v>0</v>
      </c>
      <c r="HI22" s="63">
        <v>0</v>
      </c>
      <c r="HJ22" s="63">
        <v>0</v>
      </c>
      <c r="HK22" s="63">
        <v>0</v>
      </c>
      <c r="HL22" s="63">
        <v>0</v>
      </c>
      <c r="HM22" s="63">
        <v>0</v>
      </c>
      <c r="HN22" s="63">
        <v>0</v>
      </c>
      <c r="HO22" s="63">
        <v>0</v>
      </c>
      <c r="HP22" s="63">
        <v>0</v>
      </c>
      <c r="HQ22" s="63">
        <v>0</v>
      </c>
      <c r="HR22" s="63">
        <v>0</v>
      </c>
      <c r="HS22" s="63">
        <v>0</v>
      </c>
      <c r="HT22" s="63">
        <v>0</v>
      </c>
      <c r="HU22" s="63">
        <v>0</v>
      </c>
      <c r="HV22" s="63">
        <v>0</v>
      </c>
      <c r="HW22" s="63">
        <v>0</v>
      </c>
      <c r="HX22" s="63">
        <v>0</v>
      </c>
      <c r="HY22" s="63">
        <v>0</v>
      </c>
      <c r="HZ22" s="63">
        <v>0</v>
      </c>
      <c r="IA22" s="63">
        <v>0</v>
      </c>
      <c r="IB22" s="63">
        <v>0</v>
      </c>
      <c r="IC22" s="63">
        <v>0</v>
      </c>
      <c r="ID22" s="63">
        <v>0</v>
      </c>
      <c r="IE22" s="63">
        <v>0</v>
      </c>
      <c r="IF22" s="63">
        <v>0</v>
      </c>
      <c r="IG22" s="63">
        <v>0</v>
      </c>
      <c r="IH22" s="63">
        <v>0</v>
      </c>
      <c r="II22" s="63">
        <v>0</v>
      </c>
      <c r="IJ22" s="63">
        <v>0</v>
      </c>
      <c r="IK22" s="63">
        <v>0</v>
      </c>
      <c r="IL22" s="63">
        <v>0</v>
      </c>
      <c r="IM22" s="63">
        <v>0</v>
      </c>
      <c r="IN22" s="63">
        <v>0</v>
      </c>
      <c r="IO22" s="63">
        <v>0</v>
      </c>
      <c r="IP22" s="63">
        <v>0</v>
      </c>
      <c r="IQ22" s="63">
        <v>0</v>
      </c>
      <c r="IR22" s="63">
        <v>0</v>
      </c>
      <c r="IS22" s="63">
        <v>0</v>
      </c>
      <c r="IT22" s="63">
        <v>0</v>
      </c>
      <c r="IU22" s="63">
        <v>0</v>
      </c>
      <c r="IV22" s="63">
        <v>0</v>
      </c>
      <c r="IW22" s="63">
        <v>0</v>
      </c>
      <c r="IX22" s="63">
        <v>0</v>
      </c>
      <c r="IY22" s="63">
        <v>0</v>
      </c>
      <c r="IZ22" s="63">
        <v>0</v>
      </c>
      <c r="JA22" s="63">
        <v>0</v>
      </c>
      <c r="JB22" s="63">
        <v>0</v>
      </c>
      <c r="JC22" s="63">
        <v>0</v>
      </c>
      <c r="JD22" s="63">
        <v>0</v>
      </c>
      <c r="JE22" s="63">
        <v>0</v>
      </c>
      <c r="JF22" s="63">
        <v>0</v>
      </c>
      <c r="JG22" s="63">
        <v>0</v>
      </c>
      <c r="JH22" s="63">
        <v>0</v>
      </c>
      <c r="JI22" s="63">
        <v>0</v>
      </c>
      <c r="JJ22" s="63">
        <v>0</v>
      </c>
      <c r="JK22" s="63">
        <v>0</v>
      </c>
      <c r="JL22" s="63">
        <v>0</v>
      </c>
      <c r="JM22" s="63">
        <v>0</v>
      </c>
      <c r="JN22" s="63">
        <v>0</v>
      </c>
      <c r="JO22" s="63">
        <v>0</v>
      </c>
      <c r="JP22" s="63">
        <v>0</v>
      </c>
      <c r="JQ22" s="63">
        <v>0</v>
      </c>
      <c r="JR22" s="63">
        <v>0</v>
      </c>
      <c r="JS22" s="63">
        <v>0</v>
      </c>
      <c r="JT22" s="63">
        <v>0</v>
      </c>
      <c r="JU22" s="63">
        <v>0</v>
      </c>
      <c r="JV22" s="63">
        <v>0</v>
      </c>
      <c r="JW22" s="63">
        <v>0</v>
      </c>
      <c r="JX22" s="63">
        <v>0</v>
      </c>
      <c r="JY22" s="63">
        <v>0</v>
      </c>
      <c r="JZ22" s="63">
        <v>0</v>
      </c>
      <c r="KA22" s="63">
        <v>0</v>
      </c>
      <c r="KB22" s="63">
        <v>0</v>
      </c>
      <c r="KC22" s="63">
        <v>0</v>
      </c>
      <c r="KD22" s="63">
        <v>0</v>
      </c>
      <c r="KE22" s="63">
        <v>0</v>
      </c>
      <c r="KF22" s="63">
        <v>0</v>
      </c>
      <c r="KG22" s="63">
        <v>0</v>
      </c>
      <c r="KH22" s="63">
        <v>0</v>
      </c>
      <c r="KI22" s="63">
        <v>0</v>
      </c>
      <c r="KJ22" s="63">
        <v>0</v>
      </c>
      <c r="KK22" s="63">
        <v>0</v>
      </c>
      <c r="KL22" s="63">
        <v>0</v>
      </c>
      <c r="KM22" s="63">
        <v>0</v>
      </c>
      <c r="KN22" s="63">
        <v>0</v>
      </c>
      <c r="KO22" s="63">
        <v>0</v>
      </c>
      <c r="KP22" s="63">
        <v>0</v>
      </c>
      <c r="KQ22" s="63">
        <v>0</v>
      </c>
      <c r="KR22" s="63">
        <v>0</v>
      </c>
      <c r="KS22" s="63">
        <v>0</v>
      </c>
      <c r="KT22" s="63">
        <v>0</v>
      </c>
      <c r="KU22" s="63">
        <v>0</v>
      </c>
      <c r="KV22" s="63">
        <v>0</v>
      </c>
      <c r="KW22" s="63">
        <v>0</v>
      </c>
      <c r="KX22" s="63">
        <v>0</v>
      </c>
      <c r="KY22" s="63">
        <v>0</v>
      </c>
      <c r="KZ22" s="63">
        <v>0</v>
      </c>
      <c r="LA22" s="63">
        <v>0</v>
      </c>
      <c r="LB22" s="63">
        <v>0</v>
      </c>
      <c r="LC22" s="63">
        <v>0</v>
      </c>
      <c r="LD22" s="63">
        <v>0</v>
      </c>
      <c r="LE22" s="63">
        <v>0</v>
      </c>
      <c r="LF22" s="63">
        <v>0</v>
      </c>
      <c r="LG22" s="63">
        <v>0</v>
      </c>
      <c r="LH22" s="63">
        <v>0</v>
      </c>
      <c r="LI22" s="63">
        <v>0</v>
      </c>
      <c r="LJ22" s="63">
        <v>0</v>
      </c>
      <c r="LK22" s="63">
        <v>0</v>
      </c>
      <c r="LL22" s="63">
        <v>0</v>
      </c>
      <c r="LM22" s="63">
        <v>0</v>
      </c>
      <c r="LN22" s="63">
        <v>0</v>
      </c>
      <c r="LO22" s="63">
        <v>0</v>
      </c>
      <c r="LP22" s="63">
        <v>0</v>
      </c>
      <c r="LQ22" s="63">
        <v>0</v>
      </c>
      <c r="LR22" s="63">
        <v>0</v>
      </c>
      <c r="LS22" s="63">
        <v>0</v>
      </c>
      <c r="LT22" s="63">
        <v>0</v>
      </c>
      <c r="LU22" s="63">
        <v>0</v>
      </c>
      <c r="LV22" s="63">
        <v>0</v>
      </c>
      <c r="LW22" s="63">
        <v>0</v>
      </c>
      <c r="LX22" s="63">
        <v>0</v>
      </c>
      <c r="LY22" s="63">
        <v>0</v>
      </c>
      <c r="LZ22" s="63">
        <v>0</v>
      </c>
      <c r="MA22" s="63">
        <v>0</v>
      </c>
      <c r="MB22" s="63">
        <v>0</v>
      </c>
      <c r="MC22" s="63">
        <v>0</v>
      </c>
      <c r="MD22" s="63">
        <v>0</v>
      </c>
      <c r="ME22" s="63">
        <v>0</v>
      </c>
      <c r="MF22" s="63">
        <v>0</v>
      </c>
      <c r="MG22" s="63">
        <v>0</v>
      </c>
      <c r="MH22" s="63">
        <v>0</v>
      </c>
      <c r="MI22" s="63">
        <v>0</v>
      </c>
      <c r="MJ22" s="63">
        <v>0</v>
      </c>
      <c r="MK22" s="63">
        <v>0</v>
      </c>
      <c r="ML22" s="63">
        <v>0</v>
      </c>
      <c r="MM22" s="63">
        <v>0</v>
      </c>
      <c r="MN22" s="63">
        <v>0</v>
      </c>
      <c r="MO22" s="63">
        <v>0</v>
      </c>
      <c r="MP22" s="63">
        <v>0</v>
      </c>
      <c r="MQ22" s="2">
        <v>0</v>
      </c>
      <c r="MR22" s="63">
        <v>0</v>
      </c>
      <c r="MS22" s="63">
        <v>0</v>
      </c>
      <c r="MT22" s="63">
        <v>0</v>
      </c>
      <c r="MU22" s="63">
        <v>0</v>
      </c>
      <c r="MW22" s="63">
        <v>7</v>
      </c>
      <c r="MY22" s="63">
        <f t="shared" si="1"/>
        <v>0</v>
      </c>
      <c r="NC22" s="63">
        <f t="shared" si="0"/>
        <v>0</v>
      </c>
    </row>
    <row r="23" spans="1:367" x14ac:dyDescent="0.45">
      <c r="A23" s="63" t="s">
        <v>434</v>
      </c>
      <c r="B23" s="99">
        <v>2000000000</v>
      </c>
      <c r="C23" s="63">
        <v>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</v>
      </c>
      <c r="O23" s="63">
        <v>0</v>
      </c>
      <c r="P23" s="63">
        <v>0</v>
      </c>
      <c r="Q23" s="63">
        <v>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>
        <v>0</v>
      </c>
      <c r="AZ23" s="63">
        <v>0</v>
      </c>
      <c r="BA23" s="63">
        <v>0</v>
      </c>
      <c r="BB23" s="63">
        <v>0</v>
      </c>
      <c r="BC23" s="63">
        <v>0</v>
      </c>
      <c r="BD23" s="63">
        <v>0</v>
      </c>
      <c r="BE23" s="63">
        <v>0</v>
      </c>
      <c r="BF23" s="63">
        <v>0</v>
      </c>
      <c r="BG23" s="63">
        <v>0</v>
      </c>
      <c r="BH23" s="63">
        <v>0</v>
      </c>
      <c r="BI23" s="63">
        <v>0</v>
      </c>
      <c r="BJ23" s="63">
        <v>0</v>
      </c>
      <c r="BK23" s="63">
        <v>0</v>
      </c>
      <c r="BL23" s="63">
        <v>0</v>
      </c>
      <c r="BM23" s="63">
        <v>0</v>
      </c>
      <c r="BN23" s="63">
        <v>0</v>
      </c>
      <c r="BO23" s="63">
        <v>0</v>
      </c>
      <c r="BP23" s="63">
        <v>0</v>
      </c>
      <c r="BQ23" s="63">
        <v>0</v>
      </c>
      <c r="BR23" s="63">
        <v>0</v>
      </c>
      <c r="BS23" s="63">
        <v>0</v>
      </c>
      <c r="BT23" s="63">
        <v>0</v>
      </c>
      <c r="BU23" s="63">
        <v>0</v>
      </c>
      <c r="BV23" s="63">
        <v>0</v>
      </c>
      <c r="BW23" s="63">
        <v>0</v>
      </c>
      <c r="BX23" s="63">
        <v>0</v>
      </c>
      <c r="BY23" s="63">
        <v>0</v>
      </c>
      <c r="BZ23" s="63">
        <v>0</v>
      </c>
      <c r="CA23" s="63">
        <v>0</v>
      </c>
      <c r="CB23" s="63">
        <v>0</v>
      </c>
      <c r="CC23" s="63">
        <v>0</v>
      </c>
      <c r="CD23" s="63">
        <v>0</v>
      </c>
      <c r="CE23" s="63">
        <v>0</v>
      </c>
      <c r="CF23" s="63">
        <v>0</v>
      </c>
      <c r="CG23" s="63">
        <v>0</v>
      </c>
      <c r="CH23" s="63">
        <v>0</v>
      </c>
      <c r="CI23" s="63">
        <v>0</v>
      </c>
      <c r="CJ23" s="63">
        <v>0</v>
      </c>
      <c r="CK23" s="63">
        <v>0</v>
      </c>
      <c r="CL23" s="63">
        <v>0</v>
      </c>
      <c r="CM23" s="63">
        <v>0</v>
      </c>
      <c r="CN23" s="63">
        <v>0</v>
      </c>
      <c r="CO23" s="63">
        <v>0</v>
      </c>
      <c r="CP23" s="63">
        <v>0</v>
      </c>
      <c r="CQ23" s="63">
        <v>0</v>
      </c>
      <c r="CR23" s="63">
        <v>0</v>
      </c>
      <c r="CS23" s="63">
        <v>0</v>
      </c>
      <c r="CT23" s="63">
        <v>0</v>
      </c>
      <c r="CU23" s="63">
        <v>0</v>
      </c>
      <c r="CV23" s="63">
        <v>0</v>
      </c>
      <c r="CW23" s="63">
        <v>0</v>
      </c>
      <c r="CX23" s="63">
        <v>0</v>
      </c>
      <c r="CY23" s="63">
        <v>0</v>
      </c>
      <c r="CZ23" s="63">
        <v>0</v>
      </c>
      <c r="DA23" s="63">
        <v>0</v>
      </c>
      <c r="DB23" s="63">
        <v>0</v>
      </c>
      <c r="DC23" s="63">
        <v>0</v>
      </c>
      <c r="DD23" s="63">
        <v>0</v>
      </c>
      <c r="DE23" s="63">
        <v>0</v>
      </c>
      <c r="DF23" s="63">
        <v>0</v>
      </c>
      <c r="DG23" s="63">
        <v>0</v>
      </c>
      <c r="DH23" s="63">
        <v>0</v>
      </c>
      <c r="DI23" s="63">
        <v>0</v>
      </c>
      <c r="DJ23" s="63">
        <v>0</v>
      </c>
      <c r="DK23" s="63">
        <v>0</v>
      </c>
      <c r="DL23" s="63">
        <v>0</v>
      </c>
      <c r="DM23" s="63">
        <v>0</v>
      </c>
      <c r="DN23" s="63">
        <v>0</v>
      </c>
      <c r="DO23" s="63">
        <v>0</v>
      </c>
      <c r="DP23" s="63">
        <v>0</v>
      </c>
      <c r="DQ23" s="63">
        <v>0</v>
      </c>
      <c r="DR23" s="63">
        <v>0</v>
      </c>
      <c r="DS23" s="63">
        <v>0</v>
      </c>
      <c r="DT23" s="63">
        <v>0</v>
      </c>
      <c r="DU23" s="63">
        <v>0</v>
      </c>
      <c r="DV23" s="63">
        <v>0</v>
      </c>
      <c r="DW23" s="63">
        <v>0</v>
      </c>
      <c r="DX23" s="63">
        <v>0</v>
      </c>
      <c r="DY23" s="63">
        <v>0</v>
      </c>
      <c r="DZ23" s="63">
        <v>0</v>
      </c>
      <c r="EA23" s="63">
        <v>0</v>
      </c>
      <c r="EB23" s="63">
        <v>0</v>
      </c>
      <c r="EC23" s="63">
        <v>0</v>
      </c>
      <c r="ED23" s="63">
        <v>0</v>
      </c>
      <c r="EE23" s="63">
        <v>0</v>
      </c>
      <c r="EF23" s="63">
        <v>0</v>
      </c>
      <c r="EG23" s="63">
        <v>0</v>
      </c>
      <c r="EH23" s="63">
        <v>0</v>
      </c>
      <c r="EI23" s="63">
        <v>0</v>
      </c>
      <c r="EJ23" s="63">
        <v>0</v>
      </c>
      <c r="EK23" s="63">
        <v>0</v>
      </c>
      <c r="EL23" s="63">
        <v>0</v>
      </c>
      <c r="EM23" s="63">
        <v>0</v>
      </c>
      <c r="EN23" s="63">
        <v>0</v>
      </c>
      <c r="EO23" s="63">
        <v>0</v>
      </c>
      <c r="EP23" s="63">
        <v>0</v>
      </c>
      <c r="EQ23" s="63">
        <v>0</v>
      </c>
      <c r="ER23" s="63">
        <v>0</v>
      </c>
      <c r="ES23" s="63">
        <v>0</v>
      </c>
      <c r="ET23" s="63">
        <v>0</v>
      </c>
      <c r="EU23" s="63">
        <v>0</v>
      </c>
      <c r="EV23" s="63">
        <v>0</v>
      </c>
      <c r="EW23" s="63">
        <v>0</v>
      </c>
      <c r="EX23" s="63">
        <v>0</v>
      </c>
      <c r="EY23" s="63">
        <v>0</v>
      </c>
      <c r="EZ23" s="63">
        <v>0</v>
      </c>
      <c r="FA23" s="63">
        <v>0</v>
      </c>
      <c r="FB23" s="63">
        <v>0</v>
      </c>
      <c r="FC23" s="63">
        <v>0</v>
      </c>
      <c r="FD23" s="63">
        <v>0</v>
      </c>
      <c r="FE23" s="63">
        <v>0</v>
      </c>
      <c r="FF23" s="63">
        <v>0</v>
      </c>
      <c r="FG23" s="63">
        <v>0</v>
      </c>
      <c r="FH23" s="63">
        <v>0</v>
      </c>
      <c r="FI23" s="63">
        <v>0</v>
      </c>
      <c r="FJ23" s="63">
        <v>0</v>
      </c>
      <c r="FK23" s="63">
        <v>0</v>
      </c>
      <c r="FL23" s="63">
        <v>0</v>
      </c>
      <c r="FM23" s="63">
        <v>0</v>
      </c>
      <c r="FN23" s="63">
        <v>0</v>
      </c>
      <c r="FO23" s="63">
        <v>0</v>
      </c>
      <c r="FP23" s="63">
        <v>0</v>
      </c>
      <c r="FQ23" s="63">
        <v>0</v>
      </c>
      <c r="FR23" s="63">
        <v>0</v>
      </c>
      <c r="FS23" s="63">
        <v>0</v>
      </c>
      <c r="FT23" s="63">
        <v>0</v>
      </c>
      <c r="FU23" s="63">
        <v>0</v>
      </c>
      <c r="FV23" s="63">
        <v>0</v>
      </c>
      <c r="FW23" s="63">
        <v>0</v>
      </c>
      <c r="FX23" s="63">
        <v>0</v>
      </c>
      <c r="FY23" s="63">
        <v>0</v>
      </c>
      <c r="FZ23" s="63">
        <v>0</v>
      </c>
      <c r="GA23" s="63">
        <v>0</v>
      </c>
      <c r="GB23" s="63">
        <v>0</v>
      </c>
      <c r="GC23" s="63">
        <v>0</v>
      </c>
      <c r="GD23" s="63">
        <v>0</v>
      </c>
      <c r="GE23" s="63">
        <v>0</v>
      </c>
      <c r="GF23" s="63">
        <v>0</v>
      </c>
      <c r="GG23" s="63">
        <v>0</v>
      </c>
      <c r="GH23" s="63">
        <v>0</v>
      </c>
      <c r="GI23" s="63">
        <v>0</v>
      </c>
      <c r="GJ23" s="63">
        <v>0</v>
      </c>
      <c r="GK23" s="63">
        <v>0</v>
      </c>
      <c r="GL23" s="63">
        <v>0</v>
      </c>
      <c r="GM23" s="63">
        <v>0</v>
      </c>
      <c r="GN23" s="63">
        <v>0</v>
      </c>
      <c r="GO23" s="63">
        <v>0</v>
      </c>
      <c r="GP23" s="63">
        <v>0</v>
      </c>
      <c r="GQ23" s="63">
        <v>0</v>
      </c>
      <c r="GR23" s="63">
        <v>0</v>
      </c>
      <c r="GS23" s="63">
        <v>0</v>
      </c>
      <c r="GT23" s="63">
        <v>0</v>
      </c>
      <c r="GU23" s="63">
        <v>0</v>
      </c>
      <c r="GV23" s="63">
        <v>0</v>
      </c>
      <c r="GW23" s="63">
        <v>0</v>
      </c>
      <c r="GX23" s="63">
        <v>0</v>
      </c>
      <c r="GY23" s="63">
        <v>0</v>
      </c>
      <c r="GZ23" s="63">
        <v>0</v>
      </c>
      <c r="HA23" s="63">
        <v>0</v>
      </c>
      <c r="HB23" s="63">
        <v>0</v>
      </c>
      <c r="HC23" s="63">
        <v>0</v>
      </c>
      <c r="HD23" s="63">
        <v>0</v>
      </c>
      <c r="HE23" s="63">
        <v>0</v>
      </c>
      <c r="HF23" s="63">
        <v>0</v>
      </c>
      <c r="HG23" s="63">
        <v>0</v>
      </c>
      <c r="HH23" s="63">
        <v>0</v>
      </c>
      <c r="HI23" s="63">
        <v>0</v>
      </c>
      <c r="HJ23" s="63">
        <v>0</v>
      </c>
      <c r="HK23" s="63">
        <v>0</v>
      </c>
      <c r="HL23" s="63">
        <v>0</v>
      </c>
      <c r="HM23" s="63">
        <v>0</v>
      </c>
      <c r="HN23" s="63">
        <v>0</v>
      </c>
      <c r="HO23" s="63">
        <v>0</v>
      </c>
      <c r="HP23" s="63">
        <v>0</v>
      </c>
      <c r="HQ23" s="63">
        <v>0</v>
      </c>
      <c r="HR23" s="63">
        <v>0</v>
      </c>
      <c r="HS23" s="63">
        <v>0</v>
      </c>
      <c r="HT23" s="63">
        <v>0</v>
      </c>
      <c r="HU23" s="63">
        <v>0</v>
      </c>
      <c r="HV23" s="63">
        <v>0</v>
      </c>
      <c r="HW23" s="63">
        <v>0</v>
      </c>
      <c r="HX23" s="63">
        <v>0</v>
      </c>
      <c r="HY23" s="63">
        <v>0</v>
      </c>
      <c r="HZ23" s="63">
        <v>0</v>
      </c>
      <c r="IA23" s="63">
        <v>0</v>
      </c>
      <c r="IB23" s="63">
        <v>0</v>
      </c>
      <c r="IC23" s="63">
        <v>0</v>
      </c>
      <c r="ID23" s="63">
        <v>0</v>
      </c>
      <c r="IE23" s="63">
        <v>0</v>
      </c>
      <c r="IF23" s="63">
        <v>0</v>
      </c>
      <c r="IG23" s="63">
        <v>0</v>
      </c>
      <c r="IH23" s="63">
        <v>0</v>
      </c>
      <c r="II23" s="63">
        <v>0</v>
      </c>
      <c r="IJ23" s="63">
        <v>0</v>
      </c>
      <c r="IK23" s="63">
        <v>0</v>
      </c>
      <c r="IL23" s="63">
        <v>0</v>
      </c>
      <c r="IM23" s="63">
        <v>0</v>
      </c>
      <c r="IN23" s="63">
        <v>0</v>
      </c>
      <c r="IO23" s="63">
        <v>0</v>
      </c>
      <c r="IP23" s="63">
        <v>0</v>
      </c>
      <c r="IQ23" s="63">
        <v>0</v>
      </c>
      <c r="IR23" s="63">
        <v>0</v>
      </c>
      <c r="IS23" s="63">
        <v>0</v>
      </c>
      <c r="IT23" s="63">
        <v>0</v>
      </c>
      <c r="IU23" s="63">
        <v>0</v>
      </c>
      <c r="IV23" s="63">
        <v>0</v>
      </c>
      <c r="IW23" s="63">
        <v>0</v>
      </c>
      <c r="IX23" s="63">
        <v>0</v>
      </c>
      <c r="IY23" s="63">
        <v>0</v>
      </c>
      <c r="IZ23" s="63">
        <v>0</v>
      </c>
      <c r="JA23" s="63">
        <v>0</v>
      </c>
      <c r="JB23" s="63">
        <v>0</v>
      </c>
      <c r="JC23" s="63">
        <v>0</v>
      </c>
      <c r="JD23" s="63">
        <v>0</v>
      </c>
      <c r="JE23" s="63">
        <v>0</v>
      </c>
      <c r="JF23" s="63">
        <v>0</v>
      </c>
      <c r="JG23" s="63">
        <v>0</v>
      </c>
      <c r="JH23" s="63">
        <v>0</v>
      </c>
      <c r="JI23" s="63">
        <v>0</v>
      </c>
      <c r="JJ23" s="63">
        <v>0</v>
      </c>
      <c r="JK23" s="63">
        <v>0</v>
      </c>
      <c r="JL23" s="63">
        <v>0</v>
      </c>
      <c r="JM23" s="63">
        <v>0</v>
      </c>
      <c r="JN23" s="63">
        <v>0</v>
      </c>
      <c r="JO23" s="63">
        <v>0</v>
      </c>
      <c r="JP23" s="63">
        <v>0</v>
      </c>
      <c r="JQ23" s="63">
        <v>0</v>
      </c>
      <c r="JR23" s="63">
        <v>0</v>
      </c>
      <c r="JS23" s="63">
        <v>0</v>
      </c>
      <c r="JT23" s="63">
        <v>0</v>
      </c>
      <c r="JU23" s="63">
        <v>0</v>
      </c>
      <c r="JV23" s="63">
        <v>0</v>
      </c>
      <c r="JW23" s="63">
        <v>0</v>
      </c>
      <c r="JX23" s="63">
        <v>0</v>
      </c>
      <c r="JY23" s="63">
        <v>0</v>
      </c>
      <c r="JZ23" s="63">
        <v>0</v>
      </c>
      <c r="KA23" s="63">
        <v>0</v>
      </c>
      <c r="KB23" s="63">
        <v>0</v>
      </c>
      <c r="KC23" s="63">
        <v>0</v>
      </c>
      <c r="KD23" s="63">
        <v>0</v>
      </c>
      <c r="KE23" s="63">
        <v>0</v>
      </c>
      <c r="KF23" s="63">
        <v>0</v>
      </c>
      <c r="KG23" s="63">
        <v>0</v>
      </c>
      <c r="KH23" s="63">
        <v>0</v>
      </c>
      <c r="KI23" s="63">
        <v>0</v>
      </c>
      <c r="KJ23" s="63">
        <v>0</v>
      </c>
      <c r="KK23" s="63">
        <v>0</v>
      </c>
      <c r="KL23" s="63">
        <v>0</v>
      </c>
      <c r="KM23" s="63">
        <v>0</v>
      </c>
      <c r="KN23" s="63">
        <v>0</v>
      </c>
      <c r="KO23" s="63">
        <v>0</v>
      </c>
      <c r="KP23" s="63">
        <v>0</v>
      </c>
      <c r="KQ23" s="63">
        <v>0</v>
      </c>
      <c r="KR23" s="63">
        <v>0</v>
      </c>
      <c r="KS23" s="63">
        <v>0</v>
      </c>
      <c r="KT23" s="63">
        <v>0</v>
      </c>
      <c r="KU23" s="63">
        <v>0</v>
      </c>
      <c r="KV23" s="63">
        <v>0</v>
      </c>
      <c r="KW23" s="63">
        <v>0</v>
      </c>
      <c r="KX23" s="63">
        <v>0</v>
      </c>
      <c r="KY23" s="63">
        <v>0</v>
      </c>
      <c r="KZ23" s="63">
        <v>0</v>
      </c>
      <c r="LA23" s="63">
        <v>0</v>
      </c>
      <c r="LB23" s="63">
        <v>0</v>
      </c>
      <c r="LC23" s="63">
        <v>0</v>
      </c>
      <c r="LD23" s="63">
        <v>0</v>
      </c>
      <c r="LE23" s="63">
        <v>0</v>
      </c>
      <c r="LF23" s="63">
        <v>0</v>
      </c>
      <c r="LG23" s="63">
        <v>0</v>
      </c>
      <c r="LH23" s="63">
        <v>0</v>
      </c>
      <c r="LI23" s="63">
        <v>0</v>
      </c>
      <c r="LJ23" s="63">
        <v>0</v>
      </c>
      <c r="LK23" s="63">
        <v>0</v>
      </c>
      <c r="LL23" s="63">
        <v>0</v>
      </c>
      <c r="LM23" s="63">
        <v>0</v>
      </c>
      <c r="LN23" s="63">
        <v>0</v>
      </c>
      <c r="LO23" s="63">
        <v>0</v>
      </c>
      <c r="LP23" s="63">
        <v>0</v>
      </c>
      <c r="LQ23" s="63">
        <v>0</v>
      </c>
      <c r="LR23" s="63">
        <v>0</v>
      </c>
      <c r="LS23" s="63">
        <v>0</v>
      </c>
      <c r="LT23" s="63">
        <v>0</v>
      </c>
      <c r="LU23" s="63">
        <v>0</v>
      </c>
      <c r="LV23" s="63">
        <v>0</v>
      </c>
      <c r="LW23" s="63">
        <v>0</v>
      </c>
      <c r="LX23" s="63">
        <v>0</v>
      </c>
      <c r="LY23" s="63">
        <v>0</v>
      </c>
      <c r="LZ23" s="63">
        <v>0</v>
      </c>
      <c r="MA23" s="63">
        <v>0</v>
      </c>
      <c r="MB23" s="63">
        <v>0</v>
      </c>
      <c r="MC23" s="63">
        <v>0</v>
      </c>
      <c r="MD23" s="63">
        <v>0</v>
      </c>
      <c r="ME23" s="63">
        <v>0</v>
      </c>
      <c r="MF23" s="63">
        <v>0</v>
      </c>
      <c r="MG23" s="63">
        <v>0</v>
      </c>
      <c r="MH23" s="63">
        <v>0</v>
      </c>
      <c r="MI23" s="63">
        <v>0</v>
      </c>
      <c r="MJ23" s="63">
        <v>0</v>
      </c>
      <c r="MK23" s="63">
        <v>0</v>
      </c>
      <c r="ML23" s="63">
        <v>0</v>
      </c>
      <c r="MM23" s="63">
        <v>0</v>
      </c>
      <c r="MN23" s="63">
        <v>0</v>
      </c>
      <c r="MO23" s="63">
        <v>0</v>
      </c>
      <c r="MP23" s="63">
        <v>0</v>
      </c>
      <c r="MQ23" s="63">
        <v>0</v>
      </c>
      <c r="MR23" s="63">
        <v>0</v>
      </c>
      <c r="MS23" s="63">
        <v>0</v>
      </c>
      <c r="MT23" s="63">
        <v>0</v>
      </c>
      <c r="MU23" s="63">
        <v>0</v>
      </c>
      <c r="MW23" s="63">
        <v>8</v>
      </c>
      <c r="MY23" s="63">
        <f t="shared" si="1"/>
        <v>0</v>
      </c>
      <c r="NC23" s="63">
        <f t="shared" si="0"/>
        <v>0</v>
      </c>
    </row>
    <row r="24" spans="1:367" x14ac:dyDescent="0.45">
      <c r="A24" s="63" t="s">
        <v>435</v>
      </c>
      <c r="B24" s="99">
        <v>400000000</v>
      </c>
      <c r="C24" s="63">
        <v>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63">
        <v>0</v>
      </c>
      <c r="L24" s="63">
        <v>0</v>
      </c>
      <c r="M24" s="63">
        <v>0</v>
      </c>
      <c r="N24" s="63">
        <v>0</v>
      </c>
      <c r="O24" s="63">
        <v>0</v>
      </c>
      <c r="P24" s="63">
        <v>0</v>
      </c>
      <c r="Q24" s="63">
        <v>0</v>
      </c>
      <c r="R24" s="63">
        <v>0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>
        <v>0</v>
      </c>
      <c r="AZ24" s="63">
        <v>0</v>
      </c>
      <c r="BA24" s="63">
        <v>0</v>
      </c>
      <c r="BB24" s="63">
        <v>0</v>
      </c>
      <c r="BC24" s="63">
        <v>0</v>
      </c>
      <c r="BD24" s="63">
        <v>0</v>
      </c>
      <c r="BE24" s="63">
        <v>0</v>
      </c>
      <c r="BF24" s="63">
        <v>0</v>
      </c>
      <c r="BG24" s="63">
        <v>0</v>
      </c>
      <c r="BH24" s="63">
        <v>0</v>
      </c>
      <c r="BI24" s="63">
        <v>0</v>
      </c>
      <c r="BJ24" s="63">
        <v>0</v>
      </c>
      <c r="BK24" s="63">
        <v>0</v>
      </c>
      <c r="BL24" s="63">
        <v>0</v>
      </c>
      <c r="BM24" s="63">
        <v>0</v>
      </c>
      <c r="BN24" s="63">
        <v>0</v>
      </c>
      <c r="BO24" s="63">
        <v>0</v>
      </c>
      <c r="BP24" s="63">
        <v>0</v>
      </c>
      <c r="BQ24" s="63">
        <v>0</v>
      </c>
      <c r="BR24" s="63">
        <v>0</v>
      </c>
      <c r="BS24" s="63">
        <v>0</v>
      </c>
      <c r="BT24" s="63">
        <v>0</v>
      </c>
      <c r="BU24" s="63">
        <v>0</v>
      </c>
      <c r="BV24" s="63">
        <v>0</v>
      </c>
      <c r="BW24" s="63">
        <v>0</v>
      </c>
      <c r="BX24" s="63">
        <v>0</v>
      </c>
      <c r="BY24" s="63">
        <v>0</v>
      </c>
      <c r="BZ24" s="63">
        <v>0</v>
      </c>
      <c r="CA24" s="63">
        <v>0</v>
      </c>
      <c r="CB24" s="63">
        <v>0</v>
      </c>
      <c r="CC24" s="63">
        <v>0</v>
      </c>
      <c r="CD24" s="63">
        <v>0</v>
      </c>
      <c r="CE24" s="63">
        <v>0</v>
      </c>
      <c r="CF24" s="63">
        <v>0</v>
      </c>
      <c r="CG24" s="63">
        <v>0</v>
      </c>
      <c r="CH24" s="63">
        <v>0</v>
      </c>
      <c r="CI24" s="63">
        <v>0</v>
      </c>
      <c r="CJ24" s="63">
        <v>0</v>
      </c>
      <c r="CK24" s="63">
        <v>0</v>
      </c>
      <c r="CL24" s="63">
        <v>0</v>
      </c>
      <c r="CM24" s="63">
        <v>0</v>
      </c>
      <c r="CN24" s="63">
        <v>0</v>
      </c>
      <c r="CO24" s="63">
        <v>0</v>
      </c>
      <c r="CP24" s="63">
        <v>0</v>
      </c>
      <c r="CQ24" s="63">
        <v>0</v>
      </c>
      <c r="CR24" s="63">
        <v>0</v>
      </c>
      <c r="CS24" s="63">
        <v>0</v>
      </c>
      <c r="CT24" s="63">
        <v>0</v>
      </c>
      <c r="CU24" s="63">
        <v>0</v>
      </c>
      <c r="CV24" s="63">
        <v>0</v>
      </c>
      <c r="CW24" s="63">
        <v>0</v>
      </c>
      <c r="CX24" s="63">
        <v>0</v>
      </c>
      <c r="CY24" s="63">
        <v>0</v>
      </c>
      <c r="CZ24" s="63">
        <v>0</v>
      </c>
      <c r="DA24" s="63">
        <v>0</v>
      </c>
      <c r="DB24" s="63">
        <v>0</v>
      </c>
      <c r="DC24" s="63">
        <v>0</v>
      </c>
      <c r="DD24" s="63">
        <v>0</v>
      </c>
      <c r="DE24" s="63">
        <v>0</v>
      </c>
      <c r="DF24" s="63">
        <v>0</v>
      </c>
      <c r="DG24" s="63">
        <v>0</v>
      </c>
      <c r="DH24" s="63">
        <v>0</v>
      </c>
      <c r="DI24" s="63">
        <v>0</v>
      </c>
      <c r="DJ24" s="63">
        <v>0</v>
      </c>
      <c r="DK24" s="63">
        <v>0</v>
      </c>
      <c r="DL24" s="63">
        <v>0</v>
      </c>
      <c r="DM24" s="63">
        <v>0</v>
      </c>
      <c r="DN24" s="63">
        <v>0</v>
      </c>
      <c r="DO24" s="63">
        <v>0</v>
      </c>
      <c r="DP24" s="63">
        <v>0</v>
      </c>
      <c r="DQ24" s="63">
        <v>0</v>
      </c>
      <c r="DR24" s="63">
        <v>0</v>
      </c>
      <c r="DS24" s="63">
        <v>0</v>
      </c>
      <c r="DT24" s="63">
        <v>0</v>
      </c>
      <c r="DU24" s="63">
        <v>0</v>
      </c>
      <c r="DV24" s="63">
        <v>0</v>
      </c>
      <c r="DW24" s="63">
        <v>0</v>
      </c>
      <c r="DX24" s="63">
        <v>0</v>
      </c>
      <c r="DY24" s="63">
        <v>0</v>
      </c>
      <c r="DZ24" s="63">
        <v>0</v>
      </c>
      <c r="EA24" s="63">
        <v>0</v>
      </c>
      <c r="EB24" s="63">
        <v>0</v>
      </c>
      <c r="EC24" s="63">
        <v>0</v>
      </c>
      <c r="ED24" s="63">
        <v>0</v>
      </c>
      <c r="EE24" s="63">
        <v>0</v>
      </c>
      <c r="EF24" s="63">
        <v>0</v>
      </c>
      <c r="EG24" s="63">
        <v>0</v>
      </c>
      <c r="EH24" s="63">
        <v>0</v>
      </c>
      <c r="EI24" s="63">
        <v>0</v>
      </c>
      <c r="EJ24" s="63">
        <v>0</v>
      </c>
      <c r="EK24" s="63">
        <v>0</v>
      </c>
      <c r="EL24" s="63">
        <v>0</v>
      </c>
      <c r="EM24" s="63">
        <v>0</v>
      </c>
      <c r="EN24" s="63">
        <v>0</v>
      </c>
      <c r="EO24" s="63">
        <v>0</v>
      </c>
      <c r="EP24" s="63">
        <v>0</v>
      </c>
      <c r="EQ24" s="63">
        <v>0</v>
      </c>
      <c r="ER24" s="63">
        <v>0</v>
      </c>
      <c r="ES24" s="63">
        <v>0</v>
      </c>
      <c r="ET24" s="63">
        <v>0</v>
      </c>
      <c r="EU24" s="63">
        <v>0</v>
      </c>
      <c r="EV24" s="63">
        <v>0</v>
      </c>
      <c r="EW24" s="63">
        <v>0</v>
      </c>
      <c r="EX24" s="63">
        <v>0</v>
      </c>
      <c r="EY24" s="63">
        <v>0</v>
      </c>
      <c r="EZ24" s="63">
        <v>0</v>
      </c>
      <c r="FA24" s="63">
        <v>0</v>
      </c>
      <c r="FB24" s="63">
        <v>0</v>
      </c>
      <c r="FC24" s="63">
        <v>0</v>
      </c>
      <c r="FD24" s="63">
        <v>0</v>
      </c>
      <c r="FE24" s="63">
        <v>0</v>
      </c>
      <c r="FF24" s="63">
        <v>0</v>
      </c>
      <c r="FG24" s="63">
        <v>0</v>
      </c>
      <c r="FH24" s="63">
        <v>0</v>
      </c>
      <c r="FI24" s="63">
        <v>0</v>
      </c>
      <c r="FJ24" s="63">
        <v>0</v>
      </c>
      <c r="FK24" s="63">
        <v>0</v>
      </c>
      <c r="FL24" s="63">
        <v>0</v>
      </c>
      <c r="FM24" s="63">
        <v>0</v>
      </c>
      <c r="FN24" s="63">
        <v>0</v>
      </c>
      <c r="FO24" s="63">
        <v>0</v>
      </c>
      <c r="FP24" s="63">
        <v>0</v>
      </c>
      <c r="FQ24" s="63">
        <v>0</v>
      </c>
      <c r="FR24" s="63">
        <v>0</v>
      </c>
      <c r="FS24" s="63">
        <v>0</v>
      </c>
      <c r="FT24" s="63">
        <v>0</v>
      </c>
      <c r="FU24" s="63">
        <v>0</v>
      </c>
      <c r="FV24" s="63">
        <v>0</v>
      </c>
      <c r="FW24" s="63">
        <v>0</v>
      </c>
      <c r="FX24" s="63">
        <v>0</v>
      </c>
      <c r="FY24" s="63">
        <v>0</v>
      </c>
      <c r="FZ24" s="63">
        <v>0</v>
      </c>
      <c r="GA24" s="63">
        <v>0</v>
      </c>
      <c r="GB24" s="63">
        <v>0</v>
      </c>
      <c r="GC24" s="63">
        <v>0</v>
      </c>
      <c r="GD24" s="63">
        <v>0</v>
      </c>
      <c r="GE24" s="63">
        <v>0</v>
      </c>
      <c r="GF24" s="63">
        <v>0</v>
      </c>
      <c r="GG24" s="63">
        <v>0</v>
      </c>
      <c r="GH24" s="63">
        <v>0</v>
      </c>
      <c r="GI24" s="63">
        <v>0</v>
      </c>
      <c r="GJ24" s="63">
        <v>0</v>
      </c>
      <c r="GK24" s="63">
        <v>0</v>
      </c>
      <c r="GL24" s="63">
        <v>0</v>
      </c>
      <c r="GM24" s="63">
        <v>0</v>
      </c>
      <c r="GN24" s="63">
        <v>0</v>
      </c>
      <c r="GO24" s="63">
        <v>0</v>
      </c>
      <c r="GP24" s="63">
        <v>0</v>
      </c>
      <c r="GQ24" s="63">
        <v>0</v>
      </c>
      <c r="GR24" s="63">
        <v>0</v>
      </c>
      <c r="GS24" s="63">
        <v>0</v>
      </c>
      <c r="GT24" s="63">
        <v>0</v>
      </c>
      <c r="GU24" s="63">
        <v>0</v>
      </c>
      <c r="GV24" s="63">
        <v>0</v>
      </c>
      <c r="GW24" s="63">
        <v>0</v>
      </c>
      <c r="GX24" s="63">
        <v>0</v>
      </c>
      <c r="GY24" s="63">
        <v>0</v>
      </c>
      <c r="GZ24" s="63">
        <v>0</v>
      </c>
      <c r="HA24" s="63">
        <v>0</v>
      </c>
      <c r="HB24" s="63">
        <v>0</v>
      </c>
      <c r="HC24" s="63">
        <v>0</v>
      </c>
      <c r="HD24" s="63">
        <v>0</v>
      </c>
      <c r="HE24" s="63">
        <v>0</v>
      </c>
      <c r="HF24" s="63">
        <v>0</v>
      </c>
      <c r="HG24" s="63">
        <v>0</v>
      </c>
      <c r="HH24" s="63">
        <v>0</v>
      </c>
      <c r="HI24" s="63">
        <v>0</v>
      </c>
      <c r="HJ24" s="63">
        <v>0</v>
      </c>
      <c r="HK24" s="63">
        <v>0</v>
      </c>
      <c r="HL24" s="63">
        <v>0</v>
      </c>
      <c r="HM24" s="63">
        <v>0</v>
      </c>
      <c r="HN24" s="63">
        <v>0</v>
      </c>
      <c r="HO24" s="63">
        <v>0</v>
      </c>
      <c r="HP24" s="63">
        <v>0</v>
      </c>
      <c r="HQ24" s="63">
        <v>0</v>
      </c>
      <c r="HR24" s="63">
        <v>0</v>
      </c>
      <c r="HS24" s="63">
        <v>0</v>
      </c>
      <c r="HT24" s="63">
        <v>0</v>
      </c>
      <c r="HU24" s="63">
        <v>0</v>
      </c>
      <c r="HV24" s="63">
        <v>0</v>
      </c>
      <c r="HW24" s="63">
        <v>0</v>
      </c>
      <c r="HX24" s="63">
        <v>0</v>
      </c>
      <c r="HY24" s="63">
        <v>0</v>
      </c>
      <c r="HZ24" s="63">
        <v>0</v>
      </c>
      <c r="IA24" s="63">
        <v>0</v>
      </c>
      <c r="IB24" s="63">
        <v>0</v>
      </c>
      <c r="IC24" s="63">
        <v>0</v>
      </c>
      <c r="ID24" s="63">
        <v>0</v>
      </c>
      <c r="IE24" s="63">
        <v>0</v>
      </c>
      <c r="IF24" s="63">
        <v>0</v>
      </c>
      <c r="IG24" s="63">
        <v>0</v>
      </c>
      <c r="IH24" s="63">
        <v>0</v>
      </c>
      <c r="II24" s="63">
        <v>0</v>
      </c>
      <c r="IJ24" s="63">
        <v>0</v>
      </c>
      <c r="IK24" s="63">
        <v>0</v>
      </c>
      <c r="IL24" s="63">
        <v>0</v>
      </c>
      <c r="IM24" s="63">
        <v>0</v>
      </c>
      <c r="IN24" s="63">
        <v>0</v>
      </c>
      <c r="IO24" s="63">
        <v>0</v>
      </c>
      <c r="IP24" s="63">
        <v>0</v>
      </c>
      <c r="IQ24" s="63">
        <v>0</v>
      </c>
      <c r="IR24" s="63">
        <v>0</v>
      </c>
      <c r="IS24" s="63">
        <v>0</v>
      </c>
      <c r="IT24" s="63">
        <v>0</v>
      </c>
      <c r="IU24" s="63">
        <v>0</v>
      </c>
      <c r="IV24" s="63">
        <v>0</v>
      </c>
      <c r="IW24" s="63">
        <v>0</v>
      </c>
      <c r="IX24" s="63">
        <v>0</v>
      </c>
      <c r="IY24" s="63">
        <v>0</v>
      </c>
      <c r="IZ24" s="63">
        <v>0</v>
      </c>
      <c r="JA24" s="63">
        <v>0</v>
      </c>
      <c r="JB24" s="63">
        <v>0</v>
      </c>
      <c r="JC24" s="63">
        <v>0</v>
      </c>
      <c r="JD24" s="63">
        <v>0</v>
      </c>
      <c r="JE24" s="63">
        <v>0</v>
      </c>
      <c r="JF24" s="63">
        <v>0</v>
      </c>
      <c r="JG24" s="63">
        <v>0</v>
      </c>
      <c r="JH24" s="63">
        <v>0</v>
      </c>
      <c r="JI24" s="63">
        <v>0</v>
      </c>
      <c r="JJ24" s="63">
        <v>0</v>
      </c>
      <c r="JK24" s="63">
        <v>0</v>
      </c>
      <c r="JL24" s="63">
        <v>0</v>
      </c>
      <c r="JM24" s="63">
        <v>0</v>
      </c>
      <c r="JN24" s="63">
        <v>0</v>
      </c>
      <c r="JO24" s="63">
        <v>0</v>
      </c>
      <c r="JP24" s="63">
        <v>0</v>
      </c>
      <c r="JQ24" s="63">
        <v>0</v>
      </c>
      <c r="JR24" s="63">
        <v>0</v>
      </c>
      <c r="JS24" s="63">
        <v>0</v>
      </c>
      <c r="JT24" s="63">
        <v>0</v>
      </c>
      <c r="JU24" s="63">
        <v>0</v>
      </c>
      <c r="JV24" s="63">
        <v>0</v>
      </c>
      <c r="JW24" s="63">
        <v>0</v>
      </c>
      <c r="JX24" s="63">
        <v>0</v>
      </c>
      <c r="JY24" s="63">
        <v>0</v>
      </c>
      <c r="JZ24" s="63">
        <v>0</v>
      </c>
      <c r="KA24" s="63">
        <v>0</v>
      </c>
      <c r="KB24" s="63">
        <v>0</v>
      </c>
      <c r="KC24" s="63">
        <v>0</v>
      </c>
      <c r="KD24" s="63">
        <v>0</v>
      </c>
      <c r="KE24" s="63">
        <v>0</v>
      </c>
      <c r="KF24" s="63">
        <v>0</v>
      </c>
      <c r="KG24" s="63">
        <v>0</v>
      </c>
      <c r="KH24" s="63">
        <v>0</v>
      </c>
      <c r="KI24" s="63">
        <v>0</v>
      </c>
      <c r="KJ24" s="63">
        <v>0</v>
      </c>
      <c r="KK24" s="63">
        <v>0</v>
      </c>
      <c r="KL24" s="63">
        <v>0</v>
      </c>
      <c r="KM24" s="63">
        <v>0</v>
      </c>
      <c r="KN24" s="63">
        <v>0</v>
      </c>
      <c r="KO24" s="63">
        <v>0</v>
      </c>
      <c r="KP24" s="63">
        <v>0</v>
      </c>
      <c r="KQ24" s="63">
        <v>0</v>
      </c>
      <c r="KR24" s="63">
        <v>0</v>
      </c>
      <c r="KS24" s="63">
        <v>0</v>
      </c>
      <c r="KT24" s="63">
        <v>0</v>
      </c>
      <c r="KU24" s="63">
        <v>0</v>
      </c>
      <c r="KV24" s="63">
        <v>0</v>
      </c>
      <c r="KW24" s="63">
        <v>0</v>
      </c>
      <c r="KX24" s="63">
        <v>0</v>
      </c>
      <c r="KY24" s="63">
        <v>0</v>
      </c>
      <c r="KZ24" s="63">
        <v>0</v>
      </c>
      <c r="LA24" s="63">
        <v>0</v>
      </c>
      <c r="LB24" s="63">
        <v>0</v>
      </c>
      <c r="LC24" s="63">
        <v>0</v>
      </c>
      <c r="LD24" s="63">
        <v>0</v>
      </c>
      <c r="LE24" s="63">
        <v>0</v>
      </c>
      <c r="LF24" s="63">
        <v>0</v>
      </c>
      <c r="LG24" s="63">
        <v>0</v>
      </c>
      <c r="LH24" s="63">
        <v>0</v>
      </c>
      <c r="LI24" s="63">
        <v>0</v>
      </c>
      <c r="LJ24" s="63">
        <v>0</v>
      </c>
      <c r="LK24" s="63">
        <v>0</v>
      </c>
      <c r="LL24" s="63">
        <v>0</v>
      </c>
      <c r="LM24" s="63">
        <v>0</v>
      </c>
      <c r="LN24" s="63">
        <v>0</v>
      </c>
      <c r="LO24" s="63">
        <v>0</v>
      </c>
      <c r="LP24" s="63">
        <v>0</v>
      </c>
      <c r="LQ24" s="63">
        <v>0</v>
      </c>
      <c r="LR24" s="63">
        <v>0</v>
      </c>
      <c r="LS24" s="63">
        <v>0</v>
      </c>
      <c r="LT24" s="63">
        <v>0</v>
      </c>
      <c r="LU24" s="63">
        <v>0</v>
      </c>
      <c r="LV24" s="63">
        <v>0</v>
      </c>
      <c r="LW24" s="63">
        <v>0</v>
      </c>
      <c r="LX24" s="63">
        <v>0</v>
      </c>
      <c r="LY24" s="63">
        <v>0</v>
      </c>
      <c r="LZ24" s="63">
        <v>0</v>
      </c>
      <c r="MA24" s="63">
        <v>0</v>
      </c>
      <c r="MB24" s="63">
        <v>0</v>
      </c>
      <c r="MC24" s="63">
        <v>0</v>
      </c>
      <c r="MD24" s="63">
        <v>0</v>
      </c>
      <c r="ME24" s="63">
        <v>0</v>
      </c>
      <c r="MF24" s="63">
        <v>0</v>
      </c>
      <c r="MG24" s="63">
        <v>0</v>
      </c>
      <c r="MH24" s="63">
        <v>0</v>
      </c>
      <c r="MI24" s="63">
        <v>0</v>
      </c>
      <c r="MJ24" s="63">
        <v>0</v>
      </c>
      <c r="MK24" s="63">
        <v>0</v>
      </c>
      <c r="ML24" s="63">
        <v>0</v>
      </c>
      <c r="MM24" s="63">
        <v>0</v>
      </c>
      <c r="MN24" s="63">
        <v>0</v>
      </c>
      <c r="MO24" s="63">
        <v>0</v>
      </c>
      <c r="MP24" s="63">
        <v>0</v>
      </c>
      <c r="MQ24" s="63">
        <v>0</v>
      </c>
      <c r="MR24" s="63">
        <v>0</v>
      </c>
      <c r="MS24" s="63">
        <v>0</v>
      </c>
      <c r="MT24" s="63">
        <v>0</v>
      </c>
      <c r="MU24" s="63">
        <v>0</v>
      </c>
      <c r="MW24" s="63">
        <v>9</v>
      </c>
      <c r="MY24" s="63">
        <f t="shared" si="1"/>
        <v>0</v>
      </c>
      <c r="NC24" s="63">
        <f t="shared" si="0"/>
        <v>0</v>
      </c>
    </row>
    <row r="25" spans="1:367" x14ac:dyDescent="0.45">
      <c r="A25" s="63" t="s">
        <v>225</v>
      </c>
      <c r="B25" s="99">
        <v>5850000000</v>
      </c>
      <c r="C25" s="63">
        <v>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0</v>
      </c>
      <c r="M25" s="63">
        <v>0</v>
      </c>
      <c r="N25" s="63">
        <v>0</v>
      </c>
      <c r="O25" s="63">
        <v>0</v>
      </c>
      <c r="P25" s="63">
        <v>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>
        <v>0</v>
      </c>
      <c r="AZ25" s="63">
        <v>0</v>
      </c>
      <c r="BA25" s="63">
        <v>0</v>
      </c>
      <c r="BB25" s="63">
        <v>0</v>
      </c>
      <c r="BC25" s="63">
        <v>0</v>
      </c>
      <c r="BD25" s="63">
        <v>0</v>
      </c>
      <c r="BE25" s="63">
        <v>0</v>
      </c>
      <c r="BF25" s="63">
        <v>0</v>
      </c>
      <c r="BG25" s="63">
        <v>0</v>
      </c>
      <c r="BH25" s="63">
        <v>0</v>
      </c>
      <c r="BI25" s="63">
        <v>0</v>
      </c>
      <c r="BJ25" s="63">
        <v>0</v>
      </c>
      <c r="BK25" s="63">
        <v>0</v>
      </c>
      <c r="BL25" s="63">
        <v>0</v>
      </c>
      <c r="BM25" s="63">
        <v>0</v>
      </c>
      <c r="BN25" s="63">
        <v>0</v>
      </c>
      <c r="BO25" s="63">
        <v>0</v>
      </c>
      <c r="BP25" s="63">
        <v>0</v>
      </c>
      <c r="BQ25" s="63">
        <v>0</v>
      </c>
      <c r="BR25" s="63">
        <v>0</v>
      </c>
      <c r="BS25" s="63">
        <v>0</v>
      </c>
      <c r="BT25" s="63">
        <v>0</v>
      </c>
      <c r="BU25" s="63">
        <v>0</v>
      </c>
      <c r="BV25" s="63">
        <v>0</v>
      </c>
      <c r="BW25" s="63">
        <v>0</v>
      </c>
      <c r="BX25" s="63">
        <v>0</v>
      </c>
      <c r="BY25" s="63">
        <v>0</v>
      </c>
      <c r="BZ25" s="63">
        <v>0</v>
      </c>
      <c r="CA25" s="63">
        <v>0</v>
      </c>
      <c r="CB25" s="63">
        <v>0</v>
      </c>
      <c r="CC25" s="63">
        <v>0</v>
      </c>
      <c r="CD25" s="63">
        <v>0</v>
      </c>
      <c r="CE25" s="63">
        <v>0</v>
      </c>
      <c r="CF25" s="63">
        <v>0</v>
      </c>
      <c r="CG25" s="63">
        <v>0</v>
      </c>
      <c r="CH25" s="63">
        <v>0</v>
      </c>
      <c r="CI25" s="63">
        <v>0</v>
      </c>
      <c r="CJ25" s="63">
        <v>0</v>
      </c>
      <c r="CK25" s="63">
        <v>0</v>
      </c>
      <c r="CL25" s="63">
        <v>0</v>
      </c>
      <c r="CM25" s="63">
        <v>0</v>
      </c>
      <c r="CN25" s="63">
        <v>0</v>
      </c>
      <c r="CO25" s="63">
        <v>0</v>
      </c>
      <c r="CP25" s="63">
        <v>0</v>
      </c>
      <c r="CQ25" s="63">
        <v>0</v>
      </c>
      <c r="CR25" s="63">
        <v>0</v>
      </c>
      <c r="CS25" s="63">
        <v>0</v>
      </c>
      <c r="CT25" s="63">
        <v>0</v>
      </c>
      <c r="CU25" s="63">
        <v>0</v>
      </c>
      <c r="CV25" s="63">
        <v>0</v>
      </c>
      <c r="CW25" s="63">
        <v>0</v>
      </c>
      <c r="CX25" s="63">
        <v>0</v>
      </c>
      <c r="CY25" s="63">
        <v>0</v>
      </c>
      <c r="CZ25" s="63">
        <v>0</v>
      </c>
      <c r="DA25" s="63">
        <v>0</v>
      </c>
      <c r="DB25" s="63">
        <v>0</v>
      </c>
      <c r="DC25" s="63">
        <v>0</v>
      </c>
      <c r="DD25" s="63">
        <v>0</v>
      </c>
      <c r="DE25" s="63">
        <v>0</v>
      </c>
      <c r="DF25" s="63">
        <v>0</v>
      </c>
      <c r="DG25" s="63">
        <v>0</v>
      </c>
      <c r="DH25" s="63">
        <v>0</v>
      </c>
      <c r="DI25" s="63">
        <v>0</v>
      </c>
      <c r="DJ25" s="63">
        <v>0</v>
      </c>
      <c r="DK25" s="63">
        <v>0</v>
      </c>
      <c r="DL25" s="63">
        <v>0</v>
      </c>
      <c r="DM25" s="63">
        <v>0</v>
      </c>
      <c r="DN25" s="63">
        <v>0</v>
      </c>
      <c r="DO25" s="63">
        <v>0</v>
      </c>
      <c r="DP25" s="63">
        <v>0</v>
      </c>
      <c r="DQ25" s="63">
        <v>0</v>
      </c>
      <c r="DR25" s="63">
        <v>0</v>
      </c>
      <c r="DS25" s="63">
        <v>0</v>
      </c>
      <c r="DT25" s="63">
        <v>0</v>
      </c>
      <c r="DU25" s="63">
        <v>0</v>
      </c>
      <c r="DV25" s="63">
        <v>0</v>
      </c>
      <c r="DW25" s="63">
        <v>0</v>
      </c>
      <c r="DX25" s="63">
        <v>0</v>
      </c>
      <c r="DY25" s="63">
        <v>0</v>
      </c>
      <c r="DZ25" s="63">
        <v>0</v>
      </c>
      <c r="EA25" s="63">
        <v>0</v>
      </c>
      <c r="EB25" s="63">
        <v>0</v>
      </c>
      <c r="EC25" s="63">
        <v>0</v>
      </c>
      <c r="ED25" s="63">
        <v>0</v>
      </c>
      <c r="EE25" s="63">
        <v>0</v>
      </c>
      <c r="EF25" s="63">
        <v>0</v>
      </c>
      <c r="EG25" s="63">
        <v>0</v>
      </c>
      <c r="EH25" s="63">
        <v>0</v>
      </c>
      <c r="EI25" s="63">
        <v>0</v>
      </c>
      <c r="EJ25" s="63">
        <v>0</v>
      </c>
      <c r="EK25" s="63">
        <v>0</v>
      </c>
      <c r="EL25" s="63">
        <v>0</v>
      </c>
      <c r="EM25" s="63">
        <v>0</v>
      </c>
      <c r="EN25" s="63">
        <v>0</v>
      </c>
      <c r="EO25" s="63">
        <v>0</v>
      </c>
      <c r="EP25" s="63">
        <v>0</v>
      </c>
      <c r="EQ25" s="63">
        <v>0</v>
      </c>
      <c r="ER25" s="63">
        <v>0</v>
      </c>
      <c r="ES25" s="63">
        <v>0</v>
      </c>
      <c r="ET25" s="63">
        <v>0</v>
      </c>
      <c r="EU25" s="63">
        <v>0</v>
      </c>
      <c r="EV25" s="63">
        <v>0</v>
      </c>
      <c r="EW25" s="63">
        <v>0</v>
      </c>
      <c r="EX25" s="63">
        <v>0</v>
      </c>
      <c r="EY25" s="63">
        <v>0</v>
      </c>
      <c r="EZ25" s="63">
        <v>0</v>
      </c>
      <c r="FA25" s="63">
        <v>0</v>
      </c>
      <c r="FB25" s="63">
        <v>0</v>
      </c>
      <c r="FC25" s="63">
        <v>0</v>
      </c>
      <c r="FD25" s="63">
        <v>0</v>
      </c>
      <c r="FE25" s="63">
        <v>0</v>
      </c>
      <c r="FF25" s="63">
        <v>0</v>
      </c>
      <c r="FG25" s="63">
        <v>0</v>
      </c>
      <c r="FH25" s="63">
        <v>0</v>
      </c>
      <c r="FI25" s="63">
        <v>0</v>
      </c>
      <c r="FJ25" s="63">
        <v>0</v>
      </c>
      <c r="FK25" s="63">
        <v>0</v>
      </c>
      <c r="FL25" s="63">
        <v>0</v>
      </c>
      <c r="FM25" s="63">
        <v>0</v>
      </c>
      <c r="FN25" s="63">
        <v>0</v>
      </c>
      <c r="FO25" s="63">
        <v>0</v>
      </c>
      <c r="FP25" s="63">
        <v>0</v>
      </c>
      <c r="FQ25" s="63">
        <v>0</v>
      </c>
      <c r="FR25" s="63">
        <v>0</v>
      </c>
      <c r="FS25" s="63">
        <v>0</v>
      </c>
      <c r="FT25" s="63">
        <v>0</v>
      </c>
      <c r="FU25" s="63">
        <v>0</v>
      </c>
      <c r="FV25" s="63">
        <v>0</v>
      </c>
      <c r="FW25" s="63">
        <v>0</v>
      </c>
      <c r="FX25" s="63">
        <v>0</v>
      </c>
      <c r="FY25" s="63">
        <v>0</v>
      </c>
      <c r="FZ25" s="63">
        <v>0</v>
      </c>
      <c r="GA25" s="63">
        <v>0</v>
      </c>
      <c r="GB25" s="63">
        <v>0</v>
      </c>
      <c r="GC25" s="63">
        <v>0</v>
      </c>
      <c r="GD25" s="63">
        <v>0</v>
      </c>
      <c r="GE25" s="63">
        <v>0</v>
      </c>
      <c r="GF25" s="63">
        <v>0</v>
      </c>
      <c r="GG25" s="63">
        <v>0</v>
      </c>
      <c r="GH25" s="63">
        <v>0</v>
      </c>
      <c r="GI25" s="63">
        <v>0</v>
      </c>
      <c r="GJ25" s="63">
        <v>0</v>
      </c>
      <c r="GK25" s="63">
        <v>0</v>
      </c>
      <c r="GL25" s="63">
        <v>0</v>
      </c>
      <c r="GM25" s="63">
        <v>0</v>
      </c>
      <c r="GN25" s="63">
        <v>0</v>
      </c>
      <c r="GO25" s="63">
        <v>0</v>
      </c>
      <c r="GP25" s="63">
        <v>0</v>
      </c>
      <c r="GQ25" s="63">
        <v>0</v>
      </c>
      <c r="GR25" s="63">
        <v>0</v>
      </c>
      <c r="GS25" s="63">
        <v>0</v>
      </c>
      <c r="GT25" s="63">
        <v>0</v>
      </c>
      <c r="GU25" s="63">
        <v>0</v>
      </c>
      <c r="GV25" s="63">
        <v>0</v>
      </c>
      <c r="GW25" s="63">
        <v>0</v>
      </c>
      <c r="GX25" s="63">
        <v>0</v>
      </c>
      <c r="GY25" s="63">
        <v>0</v>
      </c>
      <c r="GZ25" s="63">
        <v>0</v>
      </c>
      <c r="HA25" s="63">
        <v>0</v>
      </c>
      <c r="HB25" s="63">
        <v>0</v>
      </c>
      <c r="HC25" s="63">
        <v>0</v>
      </c>
      <c r="HD25" s="63">
        <v>0</v>
      </c>
      <c r="HE25" s="63">
        <v>0</v>
      </c>
      <c r="HF25" s="63">
        <v>0</v>
      </c>
      <c r="HG25" s="63">
        <v>0</v>
      </c>
      <c r="HH25" s="63">
        <v>0</v>
      </c>
      <c r="HI25" s="63">
        <v>0</v>
      </c>
      <c r="HJ25" s="63">
        <v>0</v>
      </c>
      <c r="HK25" s="63">
        <v>0</v>
      </c>
      <c r="HL25" s="63">
        <v>0</v>
      </c>
      <c r="HM25" s="63">
        <v>0</v>
      </c>
      <c r="HN25" s="63">
        <v>0</v>
      </c>
      <c r="HO25" s="63">
        <v>0</v>
      </c>
      <c r="HP25" s="63">
        <v>0</v>
      </c>
      <c r="HQ25" s="63">
        <v>0</v>
      </c>
      <c r="HR25" s="63">
        <v>0</v>
      </c>
      <c r="HS25" s="63">
        <v>0</v>
      </c>
      <c r="HT25" s="63">
        <v>0</v>
      </c>
      <c r="HU25" s="63">
        <v>0</v>
      </c>
      <c r="HV25" s="63">
        <v>0</v>
      </c>
      <c r="HW25" s="63">
        <v>0</v>
      </c>
      <c r="HX25" s="63">
        <v>0</v>
      </c>
      <c r="HY25" s="63">
        <v>0</v>
      </c>
      <c r="HZ25" s="63">
        <v>0</v>
      </c>
      <c r="IA25" s="63">
        <v>0</v>
      </c>
      <c r="IB25" s="63">
        <v>0</v>
      </c>
      <c r="IC25" s="63">
        <v>0</v>
      </c>
      <c r="ID25" s="63">
        <v>0</v>
      </c>
      <c r="IE25" s="63">
        <v>0</v>
      </c>
      <c r="IF25" s="63">
        <v>0</v>
      </c>
      <c r="IG25" s="63">
        <v>0</v>
      </c>
      <c r="IH25" s="63">
        <v>0</v>
      </c>
      <c r="II25" s="63">
        <v>0</v>
      </c>
      <c r="IJ25" s="63">
        <v>0</v>
      </c>
      <c r="IK25" s="63">
        <v>0</v>
      </c>
      <c r="IL25" s="63">
        <v>0</v>
      </c>
      <c r="IM25" s="63">
        <v>0</v>
      </c>
      <c r="IN25" s="63">
        <v>0</v>
      </c>
      <c r="IO25" s="63">
        <v>0</v>
      </c>
      <c r="IP25" s="63">
        <v>0</v>
      </c>
      <c r="IQ25" s="63">
        <v>0</v>
      </c>
      <c r="IR25" s="63">
        <v>0</v>
      </c>
      <c r="IS25" s="63">
        <v>0</v>
      </c>
      <c r="IT25" s="63">
        <v>0</v>
      </c>
      <c r="IU25" s="63">
        <v>0</v>
      </c>
      <c r="IV25" s="63">
        <v>0</v>
      </c>
      <c r="IW25" s="63">
        <v>0</v>
      </c>
      <c r="IX25" s="63">
        <v>0</v>
      </c>
      <c r="IY25" s="63">
        <v>0</v>
      </c>
      <c r="IZ25" s="63">
        <v>0</v>
      </c>
      <c r="JA25" s="63">
        <v>0</v>
      </c>
      <c r="JB25" s="63">
        <v>0</v>
      </c>
      <c r="JC25" s="63">
        <v>0</v>
      </c>
      <c r="JD25" s="63">
        <v>0</v>
      </c>
      <c r="JE25" s="63">
        <v>0</v>
      </c>
      <c r="JF25" s="63">
        <v>0</v>
      </c>
      <c r="JG25" s="63">
        <v>0</v>
      </c>
      <c r="JH25" s="63">
        <v>0</v>
      </c>
      <c r="JI25" s="63">
        <v>0</v>
      </c>
      <c r="JJ25" s="63">
        <v>0</v>
      </c>
      <c r="JK25" s="63">
        <v>0</v>
      </c>
      <c r="JL25" s="63">
        <v>0</v>
      </c>
      <c r="JM25" s="63">
        <v>0</v>
      </c>
      <c r="JN25" s="63">
        <v>0</v>
      </c>
      <c r="JO25" s="63">
        <v>0</v>
      </c>
      <c r="JP25" s="63">
        <v>0</v>
      </c>
      <c r="JQ25" s="63">
        <v>0</v>
      </c>
      <c r="JR25" s="63">
        <v>0</v>
      </c>
      <c r="JS25" s="63">
        <v>0</v>
      </c>
      <c r="JT25" s="63">
        <v>0</v>
      </c>
      <c r="JU25" s="63">
        <v>0</v>
      </c>
      <c r="JV25" s="63">
        <v>0</v>
      </c>
      <c r="JW25" s="63">
        <v>0</v>
      </c>
      <c r="JX25" s="63">
        <v>0</v>
      </c>
      <c r="JY25" s="63">
        <v>0</v>
      </c>
      <c r="JZ25" s="63">
        <v>0</v>
      </c>
      <c r="KA25" s="63">
        <v>0</v>
      </c>
      <c r="KB25" s="63">
        <v>0</v>
      </c>
      <c r="KC25" s="63">
        <v>0</v>
      </c>
      <c r="KD25" s="63">
        <v>0</v>
      </c>
      <c r="KE25" s="63">
        <v>0</v>
      </c>
      <c r="KF25" s="63">
        <v>0</v>
      </c>
      <c r="KG25" s="63">
        <v>0</v>
      </c>
      <c r="KH25" s="63">
        <v>0</v>
      </c>
      <c r="KI25" s="63">
        <v>0</v>
      </c>
      <c r="KJ25" s="63">
        <v>0</v>
      </c>
      <c r="KK25" s="63">
        <v>0</v>
      </c>
      <c r="KL25" s="63">
        <v>0</v>
      </c>
      <c r="KM25" s="63">
        <v>0</v>
      </c>
      <c r="KN25" s="63">
        <v>0</v>
      </c>
      <c r="KO25" s="63">
        <v>0</v>
      </c>
      <c r="KP25" s="63">
        <v>0</v>
      </c>
      <c r="KQ25" s="63">
        <v>0</v>
      </c>
      <c r="KR25" s="63">
        <v>0</v>
      </c>
      <c r="KS25" s="63">
        <v>0</v>
      </c>
      <c r="KT25" s="63">
        <v>0</v>
      </c>
      <c r="KU25" s="63">
        <v>0</v>
      </c>
      <c r="KV25" s="63">
        <v>0</v>
      </c>
      <c r="KW25" s="63">
        <v>0</v>
      </c>
      <c r="KX25" s="63">
        <v>0</v>
      </c>
      <c r="KY25" s="63">
        <v>0</v>
      </c>
      <c r="KZ25" s="63">
        <v>0</v>
      </c>
      <c r="LA25" s="63">
        <v>0</v>
      </c>
      <c r="LB25" s="63">
        <v>0</v>
      </c>
      <c r="LC25" s="63">
        <v>0</v>
      </c>
      <c r="LD25" s="63">
        <v>0</v>
      </c>
      <c r="LE25" s="63">
        <v>0</v>
      </c>
      <c r="LF25" s="63">
        <v>0</v>
      </c>
      <c r="LG25" s="63">
        <v>0</v>
      </c>
      <c r="LH25" s="63">
        <v>0</v>
      </c>
      <c r="LI25" s="63">
        <v>0</v>
      </c>
      <c r="LJ25" s="63">
        <v>0</v>
      </c>
      <c r="LK25" s="63">
        <v>0</v>
      </c>
      <c r="LL25" s="63">
        <v>0</v>
      </c>
      <c r="LM25" s="63">
        <v>0</v>
      </c>
      <c r="LN25" s="63">
        <v>0</v>
      </c>
      <c r="LO25" s="63">
        <v>0</v>
      </c>
      <c r="LP25" s="63">
        <v>0</v>
      </c>
      <c r="LQ25" s="63">
        <v>0</v>
      </c>
      <c r="LR25" s="63">
        <v>0</v>
      </c>
      <c r="LS25" s="63">
        <v>0</v>
      </c>
      <c r="LT25" s="63">
        <v>0</v>
      </c>
      <c r="LU25" s="63">
        <v>0</v>
      </c>
      <c r="LV25" s="63">
        <v>0</v>
      </c>
      <c r="LW25" s="63">
        <v>0</v>
      </c>
      <c r="LX25" s="63">
        <v>0</v>
      </c>
      <c r="LY25" s="63">
        <v>0</v>
      </c>
      <c r="LZ25" s="63">
        <v>0</v>
      </c>
      <c r="MA25" s="63">
        <v>0</v>
      </c>
      <c r="MB25" s="63">
        <v>0</v>
      </c>
      <c r="MC25" s="63">
        <v>0</v>
      </c>
      <c r="MD25" s="63">
        <v>0</v>
      </c>
      <c r="ME25" s="63">
        <v>0</v>
      </c>
      <c r="MF25" s="63">
        <v>0</v>
      </c>
      <c r="MG25" s="63">
        <v>0</v>
      </c>
      <c r="MH25" s="63">
        <v>0</v>
      </c>
      <c r="MI25" s="63">
        <v>0</v>
      </c>
      <c r="MJ25" s="63">
        <v>0</v>
      </c>
      <c r="MK25" s="63">
        <v>0</v>
      </c>
      <c r="ML25" s="63">
        <v>0</v>
      </c>
      <c r="MM25" s="63">
        <v>0</v>
      </c>
      <c r="MN25" s="63">
        <v>0</v>
      </c>
      <c r="MO25" s="63">
        <v>0</v>
      </c>
      <c r="MP25" s="63">
        <v>0</v>
      </c>
      <c r="MQ25" s="63">
        <v>0</v>
      </c>
      <c r="MR25" s="63">
        <v>0</v>
      </c>
      <c r="MS25" s="63">
        <v>0</v>
      </c>
      <c r="MT25" s="63">
        <v>0</v>
      </c>
      <c r="MU25" s="63">
        <v>0</v>
      </c>
      <c r="MW25" s="63">
        <v>10</v>
      </c>
      <c r="MY25" s="63">
        <f t="shared" si="1"/>
        <v>0</v>
      </c>
      <c r="NC25" s="63">
        <f t="shared" si="0"/>
        <v>0</v>
      </c>
    </row>
    <row r="26" spans="1:367" x14ac:dyDescent="0.45">
      <c r="A26" s="63" t="s">
        <v>111</v>
      </c>
      <c r="B26" s="100">
        <v>10423845353</v>
      </c>
      <c r="C26" s="63">
        <v>0</v>
      </c>
      <c r="D26" s="63">
        <v>0</v>
      </c>
      <c r="E26" s="63">
        <v>0</v>
      </c>
      <c r="F26" s="63">
        <v>0</v>
      </c>
      <c r="G26" s="63">
        <v>0</v>
      </c>
      <c r="H26" s="63">
        <v>0</v>
      </c>
      <c r="I26" s="63">
        <v>0</v>
      </c>
      <c r="J26" s="63">
        <v>0</v>
      </c>
      <c r="K26" s="63">
        <v>0</v>
      </c>
      <c r="L26" s="63">
        <v>0</v>
      </c>
      <c r="M26" s="63">
        <v>0</v>
      </c>
      <c r="N26" s="63">
        <v>0</v>
      </c>
      <c r="O26" s="63">
        <v>0</v>
      </c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>
        <v>0</v>
      </c>
      <c r="AZ26" s="63">
        <v>0</v>
      </c>
      <c r="BA26" s="63">
        <v>0</v>
      </c>
      <c r="BB26" s="63">
        <v>0</v>
      </c>
      <c r="BC26" s="63">
        <v>0</v>
      </c>
      <c r="BD26" s="63">
        <v>0</v>
      </c>
      <c r="BE26" s="63">
        <v>0</v>
      </c>
      <c r="BF26" s="63">
        <v>0</v>
      </c>
      <c r="BG26" s="63">
        <v>0</v>
      </c>
      <c r="BH26" s="63">
        <v>0</v>
      </c>
      <c r="BI26" s="63">
        <v>0</v>
      </c>
      <c r="BJ26" s="63">
        <v>0</v>
      </c>
      <c r="BK26" s="63">
        <v>0</v>
      </c>
      <c r="BL26" s="63">
        <v>0</v>
      </c>
      <c r="BM26" s="63">
        <v>0</v>
      </c>
      <c r="BN26" s="63">
        <v>0</v>
      </c>
      <c r="BO26" s="63">
        <v>0</v>
      </c>
      <c r="BP26" s="63">
        <v>0</v>
      </c>
      <c r="BQ26" s="63">
        <v>0</v>
      </c>
      <c r="BR26" s="63">
        <v>0</v>
      </c>
      <c r="BS26" s="63">
        <v>0</v>
      </c>
      <c r="BT26" s="63">
        <v>0</v>
      </c>
      <c r="BU26" s="63">
        <v>0</v>
      </c>
      <c r="BV26" s="63">
        <v>0</v>
      </c>
      <c r="BW26" s="63">
        <v>0</v>
      </c>
      <c r="BX26" s="63">
        <v>0</v>
      </c>
      <c r="BY26" s="63">
        <v>0</v>
      </c>
      <c r="BZ26" s="63">
        <v>0</v>
      </c>
      <c r="CA26" s="63">
        <v>0</v>
      </c>
      <c r="CB26" s="63">
        <v>0</v>
      </c>
      <c r="CC26" s="63">
        <v>0</v>
      </c>
      <c r="CD26" s="63">
        <v>0</v>
      </c>
      <c r="CE26" s="63">
        <v>0</v>
      </c>
      <c r="CF26" s="63">
        <v>0</v>
      </c>
      <c r="CG26" s="63">
        <v>0</v>
      </c>
      <c r="CH26" s="63">
        <v>0</v>
      </c>
      <c r="CI26" s="63">
        <v>0</v>
      </c>
      <c r="CJ26" s="63">
        <v>0</v>
      </c>
      <c r="CK26" s="63">
        <v>0</v>
      </c>
      <c r="CL26" s="63">
        <v>0</v>
      </c>
      <c r="CM26" s="63">
        <v>0</v>
      </c>
      <c r="CN26" s="63">
        <v>0</v>
      </c>
      <c r="CO26" s="63">
        <v>0</v>
      </c>
      <c r="CP26" s="63">
        <v>0</v>
      </c>
      <c r="CQ26" s="63">
        <v>0</v>
      </c>
      <c r="CR26" s="63">
        <v>0</v>
      </c>
      <c r="CS26" s="63">
        <v>0</v>
      </c>
      <c r="CT26" s="63">
        <v>0</v>
      </c>
      <c r="CU26" s="63">
        <v>0</v>
      </c>
      <c r="CV26" s="63">
        <v>0</v>
      </c>
      <c r="CW26" s="63">
        <v>0</v>
      </c>
      <c r="CX26" s="63">
        <v>0</v>
      </c>
      <c r="CY26" s="63">
        <v>0</v>
      </c>
      <c r="CZ26" s="63">
        <v>0</v>
      </c>
      <c r="DA26" s="63">
        <v>0</v>
      </c>
      <c r="DB26" s="63">
        <v>0</v>
      </c>
      <c r="DC26" s="63">
        <v>0</v>
      </c>
      <c r="DD26" s="63">
        <v>0</v>
      </c>
      <c r="DE26" s="63">
        <v>0</v>
      </c>
      <c r="DF26" s="63">
        <v>0</v>
      </c>
      <c r="DG26" s="63">
        <v>0</v>
      </c>
      <c r="DH26" s="63">
        <v>0</v>
      </c>
      <c r="DI26" s="63">
        <v>0</v>
      </c>
      <c r="DJ26" s="63">
        <v>0</v>
      </c>
      <c r="DK26" s="63">
        <v>0</v>
      </c>
      <c r="DL26" s="63">
        <v>0</v>
      </c>
      <c r="DM26" s="63">
        <v>0</v>
      </c>
      <c r="DN26" s="63">
        <v>0</v>
      </c>
      <c r="DO26" s="63">
        <v>0</v>
      </c>
      <c r="DP26" s="63">
        <v>0</v>
      </c>
      <c r="DQ26" s="63">
        <v>0</v>
      </c>
      <c r="DR26" s="63">
        <v>0</v>
      </c>
      <c r="DS26" s="63">
        <v>0</v>
      </c>
      <c r="DT26" s="63">
        <v>0</v>
      </c>
      <c r="DU26" s="63">
        <v>0</v>
      </c>
      <c r="DV26" s="63">
        <v>0</v>
      </c>
      <c r="DW26" s="63">
        <v>0</v>
      </c>
      <c r="DX26" s="63">
        <v>0</v>
      </c>
      <c r="DY26" s="63">
        <v>0</v>
      </c>
      <c r="DZ26" s="63">
        <v>0</v>
      </c>
      <c r="EA26" s="63">
        <v>0</v>
      </c>
      <c r="EB26" s="63">
        <v>0</v>
      </c>
      <c r="EC26" s="63">
        <v>0</v>
      </c>
      <c r="ED26" s="63">
        <v>0</v>
      </c>
      <c r="EE26" s="63">
        <v>0</v>
      </c>
      <c r="EF26" s="63">
        <v>0</v>
      </c>
      <c r="EG26" s="63">
        <v>0</v>
      </c>
      <c r="EH26" s="63">
        <v>0</v>
      </c>
      <c r="EI26" s="63">
        <v>0</v>
      </c>
      <c r="EJ26" s="63">
        <v>0</v>
      </c>
      <c r="EK26" s="63">
        <v>0</v>
      </c>
      <c r="EL26" s="63">
        <v>0</v>
      </c>
      <c r="EM26" s="63">
        <v>0</v>
      </c>
      <c r="EN26" s="63">
        <v>0</v>
      </c>
      <c r="EO26" s="63">
        <v>0</v>
      </c>
      <c r="EP26" s="63">
        <v>0</v>
      </c>
      <c r="EQ26" s="63">
        <v>0</v>
      </c>
      <c r="ER26" s="63">
        <v>0</v>
      </c>
      <c r="ES26" s="63">
        <v>0</v>
      </c>
      <c r="ET26" s="63">
        <v>0</v>
      </c>
      <c r="EU26" s="63">
        <v>0</v>
      </c>
      <c r="EV26" s="63">
        <v>0</v>
      </c>
      <c r="EW26" s="63">
        <v>0</v>
      </c>
      <c r="EX26" s="63">
        <v>0</v>
      </c>
      <c r="EY26" s="63">
        <v>0</v>
      </c>
      <c r="EZ26" s="63">
        <v>0</v>
      </c>
      <c r="FA26" s="63">
        <v>0</v>
      </c>
      <c r="FB26" s="63">
        <v>0</v>
      </c>
      <c r="FC26" s="63">
        <v>0</v>
      </c>
      <c r="FD26" s="63">
        <v>0</v>
      </c>
      <c r="FE26" s="63">
        <v>0</v>
      </c>
      <c r="FF26" s="63">
        <v>0</v>
      </c>
      <c r="FG26" s="63">
        <v>0</v>
      </c>
      <c r="FH26" s="63">
        <v>0</v>
      </c>
      <c r="FI26" s="63">
        <v>0</v>
      </c>
      <c r="FJ26" s="63">
        <v>0</v>
      </c>
      <c r="FK26" s="63">
        <v>0</v>
      </c>
      <c r="FL26" s="63">
        <v>0</v>
      </c>
      <c r="FM26" s="63">
        <v>0</v>
      </c>
      <c r="FN26" s="63">
        <v>0</v>
      </c>
      <c r="FO26" s="63">
        <v>0</v>
      </c>
      <c r="FP26" s="63">
        <v>0</v>
      </c>
      <c r="FQ26" s="63">
        <v>0</v>
      </c>
      <c r="FR26" s="63">
        <v>0</v>
      </c>
      <c r="FS26" s="63">
        <v>0</v>
      </c>
      <c r="FT26" s="63">
        <v>0</v>
      </c>
      <c r="FU26" s="63">
        <v>0</v>
      </c>
      <c r="FV26" s="63">
        <v>0</v>
      </c>
      <c r="FW26" s="63">
        <v>0</v>
      </c>
      <c r="FX26" s="63">
        <v>0</v>
      </c>
      <c r="FY26" s="63">
        <v>0</v>
      </c>
      <c r="FZ26" s="63">
        <v>0</v>
      </c>
      <c r="GA26" s="63">
        <v>0</v>
      </c>
      <c r="GB26" s="63">
        <v>0</v>
      </c>
      <c r="GC26" s="63">
        <v>0</v>
      </c>
      <c r="GD26" s="63">
        <v>0</v>
      </c>
      <c r="GE26" s="63">
        <v>0</v>
      </c>
      <c r="GF26" s="63">
        <v>0</v>
      </c>
      <c r="GG26" s="63">
        <v>0</v>
      </c>
      <c r="GH26" s="63">
        <v>0</v>
      </c>
      <c r="GI26" s="63">
        <v>0</v>
      </c>
      <c r="GJ26" s="63">
        <v>0</v>
      </c>
      <c r="GK26" s="63">
        <v>0</v>
      </c>
      <c r="GL26" s="63">
        <v>0</v>
      </c>
      <c r="GM26" s="63">
        <v>0</v>
      </c>
      <c r="GN26" s="63">
        <v>0</v>
      </c>
      <c r="GO26" s="63">
        <v>0</v>
      </c>
      <c r="GP26" s="63">
        <v>0</v>
      </c>
      <c r="GQ26" s="63">
        <v>0</v>
      </c>
      <c r="GR26" s="63">
        <v>0</v>
      </c>
      <c r="GS26" s="63">
        <v>0</v>
      </c>
      <c r="GT26" s="63">
        <v>0</v>
      </c>
      <c r="GU26" s="63">
        <v>0</v>
      </c>
      <c r="GV26" s="63">
        <v>0</v>
      </c>
      <c r="GW26" s="63">
        <v>0</v>
      </c>
      <c r="GX26" s="63">
        <v>0</v>
      </c>
      <c r="GY26" s="63">
        <v>0</v>
      </c>
      <c r="GZ26" s="63">
        <v>0</v>
      </c>
      <c r="HA26" s="63">
        <v>0</v>
      </c>
      <c r="HB26" s="63">
        <v>0</v>
      </c>
      <c r="HC26" s="63">
        <v>0</v>
      </c>
      <c r="HD26" s="63">
        <v>0</v>
      </c>
      <c r="HE26" s="63">
        <v>0</v>
      </c>
      <c r="HF26" s="63">
        <v>0</v>
      </c>
      <c r="HG26" s="63">
        <v>0</v>
      </c>
      <c r="HH26" s="63">
        <v>0</v>
      </c>
      <c r="HI26" s="63">
        <v>0</v>
      </c>
      <c r="HJ26" s="63">
        <v>0</v>
      </c>
      <c r="HK26" s="63">
        <v>0</v>
      </c>
      <c r="HL26" s="63">
        <v>0</v>
      </c>
      <c r="HM26" s="63">
        <v>0</v>
      </c>
      <c r="HN26" s="63">
        <v>0</v>
      </c>
      <c r="HO26" s="63">
        <v>0</v>
      </c>
      <c r="HP26" s="63">
        <v>0</v>
      </c>
      <c r="HQ26" s="63">
        <v>0</v>
      </c>
      <c r="HR26" s="63">
        <v>0</v>
      </c>
      <c r="HS26" s="63">
        <v>0</v>
      </c>
      <c r="HT26" s="63">
        <v>0</v>
      </c>
      <c r="HU26" s="63">
        <v>0</v>
      </c>
      <c r="HV26" s="63">
        <v>0</v>
      </c>
      <c r="HW26" s="63">
        <v>0</v>
      </c>
      <c r="HX26" s="63">
        <v>0</v>
      </c>
      <c r="HY26" s="63">
        <v>0</v>
      </c>
      <c r="HZ26" s="63">
        <v>0</v>
      </c>
      <c r="IA26" s="63">
        <v>0</v>
      </c>
      <c r="IB26" s="63">
        <v>0</v>
      </c>
      <c r="IC26" s="63">
        <v>0</v>
      </c>
      <c r="ID26" s="63">
        <v>0</v>
      </c>
      <c r="IE26" s="63">
        <v>0</v>
      </c>
      <c r="IF26" s="63">
        <v>0</v>
      </c>
      <c r="IG26" s="63">
        <v>0</v>
      </c>
      <c r="IH26" s="63">
        <v>0</v>
      </c>
      <c r="II26" s="63">
        <v>0</v>
      </c>
      <c r="IJ26" s="63">
        <v>0</v>
      </c>
      <c r="IK26" s="63">
        <v>0</v>
      </c>
      <c r="IL26" s="63">
        <v>0</v>
      </c>
      <c r="IM26" s="63">
        <v>0</v>
      </c>
      <c r="IN26" s="63">
        <v>0</v>
      </c>
      <c r="IO26" s="63">
        <v>0</v>
      </c>
      <c r="IP26" s="63">
        <v>0</v>
      </c>
      <c r="IQ26" s="63">
        <v>0</v>
      </c>
      <c r="IR26" s="63">
        <v>0</v>
      </c>
      <c r="IS26" s="63">
        <v>0</v>
      </c>
      <c r="IT26" s="63">
        <v>0</v>
      </c>
      <c r="IU26" s="63">
        <v>0</v>
      </c>
      <c r="IV26" s="63">
        <v>0</v>
      </c>
      <c r="IW26" s="63">
        <v>0</v>
      </c>
      <c r="IX26" s="63">
        <v>0</v>
      </c>
      <c r="IY26" s="63">
        <v>0</v>
      </c>
      <c r="IZ26" s="63">
        <v>0</v>
      </c>
      <c r="JA26" s="63">
        <v>0</v>
      </c>
      <c r="JB26" s="63">
        <v>0</v>
      </c>
      <c r="JC26" s="63">
        <v>0</v>
      </c>
      <c r="JD26" s="63">
        <v>0</v>
      </c>
      <c r="JE26" s="63">
        <v>0</v>
      </c>
      <c r="JF26" s="63">
        <v>0</v>
      </c>
      <c r="JG26" s="63">
        <v>0</v>
      </c>
      <c r="JH26" s="63">
        <v>0</v>
      </c>
      <c r="JI26" s="63">
        <v>0</v>
      </c>
      <c r="JJ26" s="63">
        <v>0</v>
      </c>
      <c r="JK26" s="63">
        <v>0</v>
      </c>
      <c r="JL26" s="63">
        <v>0</v>
      </c>
      <c r="JM26" s="63">
        <v>0</v>
      </c>
      <c r="JN26" s="63">
        <v>0</v>
      </c>
      <c r="JO26" s="63">
        <v>0</v>
      </c>
      <c r="JP26" s="63">
        <v>0</v>
      </c>
      <c r="JQ26" s="63">
        <v>0</v>
      </c>
      <c r="JR26" s="63">
        <v>0</v>
      </c>
      <c r="JS26" s="63">
        <v>0</v>
      </c>
      <c r="JT26" s="63">
        <v>0</v>
      </c>
      <c r="JU26" s="63">
        <v>0</v>
      </c>
      <c r="JV26" s="63">
        <v>0</v>
      </c>
      <c r="JW26" s="63">
        <v>0</v>
      </c>
      <c r="JX26" s="63">
        <v>0</v>
      </c>
      <c r="JY26" s="63">
        <v>0</v>
      </c>
      <c r="JZ26" s="63">
        <v>0</v>
      </c>
      <c r="KA26" s="63">
        <v>0</v>
      </c>
      <c r="KB26" s="63">
        <v>0</v>
      </c>
      <c r="KC26" s="63">
        <v>0</v>
      </c>
      <c r="KD26" s="63">
        <v>0</v>
      </c>
      <c r="KE26" s="63">
        <v>0</v>
      </c>
      <c r="KF26" s="63">
        <v>0</v>
      </c>
      <c r="KG26" s="63">
        <v>0</v>
      </c>
      <c r="KH26" s="63">
        <v>0</v>
      </c>
      <c r="KI26" s="63">
        <v>0</v>
      </c>
      <c r="KJ26" s="63">
        <v>0</v>
      </c>
      <c r="KK26" s="63">
        <v>0</v>
      </c>
      <c r="KL26" s="63">
        <v>0</v>
      </c>
      <c r="KM26" s="63">
        <v>0</v>
      </c>
      <c r="KN26" s="63">
        <v>0</v>
      </c>
      <c r="KO26" s="63">
        <v>0</v>
      </c>
      <c r="KP26" s="63">
        <v>0</v>
      </c>
      <c r="KQ26" s="63">
        <v>0</v>
      </c>
      <c r="KR26" s="63">
        <v>0</v>
      </c>
      <c r="KS26" s="63">
        <v>0</v>
      </c>
      <c r="KT26" s="63">
        <v>0</v>
      </c>
      <c r="KU26" s="63">
        <v>0</v>
      </c>
      <c r="KV26" s="63">
        <v>0</v>
      </c>
      <c r="KW26" s="63">
        <v>0</v>
      </c>
      <c r="KX26" s="63">
        <v>0</v>
      </c>
      <c r="KY26" s="63">
        <v>0</v>
      </c>
      <c r="KZ26" s="63">
        <v>0</v>
      </c>
      <c r="LA26" s="63">
        <v>0</v>
      </c>
      <c r="LB26" s="63">
        <v>0</v>
      </c>
      <c r="LC26" s="63">
        <v>0</v>
      </c>
      <c r="LD26" s="63">
        <v>0</v>
      </c>
      <c r="LE26" s="63">
        <v>0</v>
      </c>
      <c r="LF26" s="63">
        <v>0</v>
      </c>
      <c r="LG26" s="63">
        <v>0</v>
      </c>
      <c r="LH26" s="63">
        <v>0</v>
      </c>
      <c r="LI26" s="63">
        <v>0</v>
      </c>
      <c r="LJ26" s="63">
        <v>0</v>
      </c>
      <c r="LK26" s="63">
        <v>0</v>
      </c>
      <c r="LL26" s="63">
        <v>0</v>
      </c>
      <c r="LM26" s="63">
        <v>0</v>
      </c>
      <c r="LN26" s="63">
        <v>0</v>
      </c>
      <c r="LO26" s="63">
        <v>0</v>
      </c>
      <c r="LP26" s="63">
        <v>0</v>
      </c>
      <c r="LQ26" s="63">
        <v>0</v>
      </c>
      <c r="LR26" s="63">
        <v>0</v>
      </c>
      <c r="LS26" s="63">
        <v>0</v>
      </c>
      <c r="LT26" s="63">
        <v>0</v>
      </c>
      <c r="LU26" s="63">
        <v>0</v>
      </c>
      <c r="LV26" s="63">
        <v>0</v>
      </c>
      <c r="LW26" s="63">
        <v>0</v>
      </c>
      <c r="LX26" s="63">
        <v>0</v>
      </c>
      <c r="LY26" s="63">
        <v>0</v>
      </c>
      <c r="LZ26" s="63">
        <v>0</v>
      </c>
      <c r="MA26" s="63">
        <v>0</v>
      </c>
      <c r="MB26" s="63">
        <v>0</v>
      </c>
      <c r="MC26" s="63">
        <v>0</v>
      </c>
      <c r="MD26" s="63">
        <v>0</v>
      </c>
      <c r="ME26" s="63">
        <v>0</v>
      </c>
      <c r="MF26" s="63">
        <v>0</v>
      </c>
      <c r="MG26" s="63">
        <v>0</v>
      </c>
      <c r="MH26" s="63">
        <v>0</v>
      </c>
      <c r="MI26" s="63">
        <v>0</v>
      </c>
      <c r="MJ26" s="63">
        <v>0</v>
      </c>
      <c r="MK26" s="63">
        <v>0</v>
      </c>
      <c r="ML26" s="63">
        <v>0</v>
      </c>
      <c r="MM26" s="63">
        <v>0</v>
      </c>
      <c r="MN26" s="63">
        <v>0</v>
      </c>
      <c r="MO26" s="63">
        <v>0</v>
      </c>
      <c r="MP26" s="63">
        <v>0</v>
      </c>
      <c r="MQ26" s="63">
        <v>0</v>
      </c>
      <c r="MR26" s="63">
        <v>0</v>
      </c>
      <c r="MS26" s="63">
        <v>0</v>
      </c>
      <c r="MT26" s="63">
        <v>0</v>
      </c>
      <c r="MU26" s="63">
        <v>0</v>
      </c>
      <c r="MW26" s="63">
        <v>11</v>
      </c>
      <c r="MY26" s="63">
        <f t="shared" si="1"/>
        <v>0</v>
      </c>
      <c r="NC26" s="63">
        <f t="shared" si="0"/>
        <v>0</v>
      </c>
    </row>
    <row r="27" spans="1:367" x14ac:dyDescent="0.45">
      <c r="A27" s="63" t="s">
        <v>33</v>
      </c>
      <c r="B27" s="85">
        <v>228900000000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63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>
        <v>0</v>
      </c>
      <c r="AZ27" s="63">
        <v>0</v>
      </c>
      <c r="BA27" s="63">
        <v>0</v>
      </c>
      <c r="BB27" s="63">
        <v>0</v>
      </c>
      <c r="BC27" s="63">
        <v>0</v>
      </c>
      <c r="BD27" s="63">
        <v>0</v>
      </c>
      <c r="BE27" s="63">
        <v>0</v>
      </c>
      <c r="BF27" s="63">
        <v>0</v>
      </c>
      <c r="BG27" s="63">
        <v>0</v>
      </c>
      <c r="BH27" s="63">
        <v>0</v>
      </c>
      <c r="BI27" s="63">
        <v>0</v>
      </c>
      <c r="BJ27" s="63">
        <v>0</v>
      </c>
      <c r="BK27" s="63">
        <v>0</v>
      </c>
      <c r="BL27" s="63">
        <v>0</v>
      </c>
      <c r="BM27" s="63">
        <v>0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0</v>
      </c>
      <c r="BT27" s="63">
        <v>0</v>
      </c>
      <c r="BU27" s="63">
        <v>0</v>
      </c>
      <c r="BV27" s="63">
        <v>0</v>
      </c>
      <c r="BW27" s="63">
        <v>0</v>
      </c>
      <c r="BX27" s="63">
        <v>0</v>
      </c>
      <c r="BY27" s="63">
        <v>0</v>
      </c>
      <c r="BZ27" s="63">
        <v>0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63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63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0</v>
      </c>
      <c r="DC27" s="63">
        <v>0</v>
      </c>
      <c r="DD27" s="63">
        <v>0</v>
      </c>
      <c r="DE27" s="63">
        <v>0</v>
      </c>
      <c r="DF27" s="63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63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63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63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63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63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63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  <c r="GH27" s="63">
        <v>0</v>
      </c>
      <c r="GI27" s="63">
        <v>0</v>
      </c>
      <c r="GJ27" s="63">
        <v>0</v>
      </c>
      <c r="GK27" s="63">
        <v>0</v>
      </c>
      <c r="GL27" s="63">
        <v>0</v>
      </c>
      <c r="GM27" s="63">
        <v>0</v>
      </c>
      <c r="GN27" s="63">
        <v>0</v>
      </c>
      <c r="GO27" s="63">
        <v>0</v>
      </c>
      <c r="GP27" s="63">
        <v>0</v>
      </c>
      <c r="GQ27" s="63">
        <v>0</v>
      </c>
      <c r="GR27" s="63">
        <v>0</v>
      </c>
      <c r="GS27" s="63">
        <v>0</v>
      </c>
      <c r="GT27" s="63">
        <v>0</v>
      </c>
      <c r="GU27" s="63">
        <v>0</v>
      </c>
      <c r="GV27" s="63">
        <v>0</v>
      </c>
      <c r="GW27" s="63">
        <v>0</v>
      </c>
      <c r="GX27" s="63">
        <v>0</v>
      </c>
      <c r="GY27" s="63">
        <v>0</v>
      </c>
      <c r="GZ27" s="63">
        <v>0</v>
      </c>
      <c r="HA27" s="63">
        <v>0</v>
      </c>
      <c r="HB27" s="63">
        <v>0</v>
      </c>
      <c r="HC27" s="63">
        <v>0</v>
      </c>
      <c r="HD27" s="63">
        <v>0</v>
      </c>
      <c r="HE27" s="63">
        <v>0</v>
      </c>
      <c r="HF27" s="63">
        <v>0</v>
      </c>
      <c r="HG27" s="63">
        <v>0</v>
      </c>
      <c r="HH27" s="63">
        <v>0</v>
      </c>
      <c r="HI27" s="63">
        <v>0</v>
      </c>
      <c r="HJ27" s="63">
        <v>0</v>
      </c>
      <c r="HK27" s="63">
        <v>0</v>
      </c>
      <c r="HL27" s="63">
        <v>0</v>
      </c>
      <c r="HM27" s="63">
        <v>0</v>
      </c>
      <c r="HN27" s="63">
        <v>0</v>
      </c>
      <c r="HO27" s="63">
        <v>0</v>
      </c>
      <c r="HP27" s="63">
        <v>0</v>
      </c>
      <c r="HQ27" s="63">
        <v>0</v>
      </c>
      <c r="HR27" s="63">
        <v>0</v>
      </c>
      <c r="HS27" s="63">
        <v>0</v>
      </c>
      <c r="HT27" s="63">
        <v>0</v>
      </c>
      <c r="HU27" s="63">
        <v>0</v>
      </c>
      <c r="HV27" s="63">
        <v>0</v>
      </c>
      <c r="HW27" s="63">
        <v>0</v>
      </c>
      <c r="HX27" s="63">
        <v>0</v>
      </c>
      <c r="HY27" s="63">
        <v>0</v>
      </c>
      <c r="HZ27" s="63">
        <v>0</v>
      </c>
      <c r="IA27" s="63">
        <v>0</v>
      </c>
      <c r="IB27" s="63">
        <v>0</v>
      </c>
      <c r="IC27" s="63">
        <v>0</v>
      </c>
      <c r="ID27" s="63">
        <v>0</v>
      </c>
      <c r="IE27" s="63">
        <v>0</v>
      </c>
      <c r="IF27" s="63">
        <v>0</v>
      </c>
      <c r="IG27" s="63">
        <v>0</v>
      </c>
      <c r="IH27" s="63">
        <v>0</v>
      </c>
      <c r="II27" s="63">
        <v>0</v>
      </c>
      <c r="IJ27" s="63">
        <v>0</v>
      </c>
      <c r="IK27" s="63">
        <v>0</v>
      </c>
      <c r="IL27" s="63">
        <v>0</v>
      </c>
      <c r="IM27" s="63">
        <v>0</v>
      </c>
      <c r="IN27" s="63">
        <v>0</v>
      </c>
      <c r="IO27" s="63">
        <v>0</v>
      </c>
      <c r="IP27" s="63">
        <v>0</v>
      </c>
      <c r="IQ27" s="63">
        <v>0</v>
      </c>
      <c r="IR27" s="63">
        <v>0</v>
      </c>
      <c r="IS27" s="63">
        <v>0</v>
      </c>
      <c r="IT27" s="63">
        <v>0</v>
      </c>
      <c r="IU27" s="63">
        <v>0</v>
      </c>
      <c r="IV27" s="63">
        <v>0</v>
      </c>
      <c r="IW27" s="63">
        <v>0</v>
      </c>
      <c r="IX27" s="63">
        <v>0</v>
      </c>
      <c r="IY27" s="63">
        <v>0</v>
      </c>
      <c r="IZ27" s="63">
        <v>0</v>
      </c>
      <c r="JA27" s="63">
        <v>0</v>
      </c>
      <c r="JB27" s="63">
        <v>0</v>
      </c>
      <c r="JC27" s="63">
        <v>0</v>
      </c>
      <c r="JD27" s="63">
        <v>0</v>
      </c>
      <c r="JE27" s="63">
        <v>0</v>
      </c>
      <c r="JF27" s="63">
        <v>0</v>
      </c>
      <c r="JG27" s="63">
        <v>0</v>
      </c>
      <c r="JH27" s="63">
        <v>0</v>
      </c>
      <c r="JI27" s="63">
        <v>0</v>
      </c>
      <c r="JJ27" s="63">
        <v>0</v>
      </c>
      <c r="JK27" s="63">
        <v>0</v>
      </c>
      <c r="JL27" s="63">
        <v>0</v>
      </c>
      <c r="JM27" s="63">
        <v>0</v>
      </c>
      <c r="JN27" s="63">
        <v>0</v>
      </c>
      <c r="JO27" s="63">
        <v>0</v>
      </c>
      <c r="JP27" s="63">
        <v>0</v>
      </c>
      <c r="JQ27" s="63">
        <v>0</v>
      </c>
      <c r="JR27" s="63">
        <v>0</v>
      </c>
      <c r="JS27" s="63">
        <v>0</v>
      </c>
      <c r="JT27" s="63">
        <v>0</v>
      </c>
      <c r="JU27" s="63">
        <v>0</v>
      </c>
      <c r="JV27" s="63">
        <v>0</v>
      </c>
      <c r="JW27" s="63">
        <v>0</v>
      </c>
      <c r="JX27" s="63">
        <v>0</v>
      </c>
      <c r="JY27" s="63">
        <v>0</v>
      </c>
      <c r="JZ27" s="63">
        <v>0</v>
      </c>
      <c r="KA27" s="63">
        <v>0</v>
      </c>
      <c r="KB27" s="63">
        <v>0</v>
      </c>
      <c r="KC27" s="63">
        <v>0</v>
      </c>
      <c r="KD27" s="63">
        <v>0</v>
      </c>
      <c r="KE27" s="63">
        <v>0</v>
      </c>
      <c r="KF27" s="63">
        <v>0</v>
      </c>
      <c r="KG27" s="63">
        <v>0</v>
      </c>
      <c r="KH27" s="63">
        <v>0</v>
      </c>
      <c r="KI27" s="63">
        <v>0</v>
      </c>
      <c r="KJ27" s="63">
        <v>0</v>
      </c>
      <c r="KK27" s="63">
        <v>0</v>
      </c>
      <c r="KL27" s="63">
        <v>0</v>
      </c>
      <c r="KM27" s="63">
        <v>0</v>
      </c>
      <c r="KN27" s="63">
        <v>0</v>
      </c>
      <c r="KO27" s="63">
        <v>0</v>
      </c>
      <c r="KP27" s="63">
        <v>0</v>
      </c>
      <c r="KQ27" s="63">
        <v>0</v>
      </c>
      <c r="KR27" s="63">
        <v>0</v>
      </c>
      <c r="KS27" s="63">
        <v>0</v>
      </c>
      <c r="KT27" s="63">
        <v>0</v>
      </c>
      <c r="KU27" s="63">
        <v>0</v>
      </c>
      <c r="KV27" s="63">
        <v>0</v>
      </c>
      <c r="KW27" s="63">
        <v>0</v>
      </c>
      <c r="KX27" s="63">
        <v>0</v>
      </c>
      <c r="KY27" s="63">
        <v>0</v>
      </c>
      <c r="KZ27" s="63">
        <v>0</v>
      </c>
      <c r="LA27" s="63">
        <v>0</v>
      </c>
      <c r="LB27" s="63">
        <v>0</v>
      </c>
      <c r="LC27" s="63">
        <v>0</v>
      </c>
      <c r="LD27" s="63">
        <v>0</v>
      </c>
      <c r="LE27" s="63">
        <v>0</v>
      </c>
      <c r="LF27" s="63">
        <v>0</v>
      </c>
      <c r="LG27" s="63">
        <v>0</v>
      </c>
      <c r="LH27" s="63">
        <v>0</v>
      </c>
      <c r="LI27" s="63">
        <v>0</v>
      </c>
      <c r="LJ27" s="63">
        <v>0</v>
      </c>
      <c r="LK27" s="63">
        <v>0</v>
      </c>
      <c r="LL27" s="63">
        <v>0</v>
      </c>
      <c r="LM27" s="63">
        <v>0</v>
      </c>
      <c r="LN27" s="63">
        <v>0</v>
      </c>
      <c r="LO27" s="63">
        <v>0</v>
      </c>
      <c r="LP27" s="63">
        <v>0</v>
      </c>
      <c r="LQ27" s="63">
        <v>0</v>
      </c>
      <c r="LR27" s="63">
        <v>0</v>
      </c>
      <c r="LS27" s="63">
        <v>0</v>
      </c>
      <c r="LT27" s="63">
        <v>0</v>
      </c>
      <c r="LU27" s="63">
        <v>0</v>
      </c>
      <c r="LV27" s="63">
        <v>0</v>
      </c>
      <c r="LW27" s="63">
        <v>0</v>
      </c>
      <c r="LX27" s="63">
        <v>0</v>
      </c>
      <c r="LY27" s="63">
        <v>0</v>
      </c>
      <c r="LZ27" s="63">
        <v>0</v>
      </c>
      <c r="MA27" s="63">
        <v>0</v>
      </c>
      <c r="MB27" s="63">
        <v>0</v>
      </c>
      <c r="MC27" s="63">
        <v>0</v>
      </c>
      <c r="MD27" s="63">
        <v>0</v>
      </c>
      <c r="ME27" s="63">
        <v>0</v>
      </c>
      <c r="MF27" s="63">
        <v>0</v>
      </c>
      <c r="MG27" s="63">
        <v>0</v>
      </c>
      <c r="MH27" s="63">
        <v>0</v>
      </c>
      <c r="MI27" s="63">
        <v>0</v>
      </c>
      <c r="MJ27" s="63">
        <v>0</v>
      </c>
      <c r="MK27" s="63">
        <v>0</v>
      </c>
      <c r="ML27" s="63">
        <v>0</v>
      </c>
      <c r="MM27" s="63">
        <v>0</v>
      </c>
      <c r="MN27" s="63">
        <v>0</v>
      </c>
      <c r="MO27" s="63">
        <v>0</v>
      </c>
      <c r="MP27" s="63">
        <v>0</v>
      </c>
      <c r="MQ27" s="2">
        <v>0</v>
      </c>
      <c r="MR27" s="63">
        <v>0</v>
      </c>
      <c r="MS27" s="63">
        <v>0</v>
      </c>
      <c r="MT27" s="63">
        <v>0</v>
      </c>
      <c r="MU27" s="63">
        <v>486666666.66667199</v>
      </c>
      <c r="MW27" s="63">
        <v>12</v>
      </c>
      <c r="MY27" s="63">
        <f t="shared" si="1"/>
        <v>486666666.66667199</v>
      </c>
      <c r="NC27" s="63">
        <f t="shared" si="0"/>
        <v>0</v>
      </c>
    </row>
    <row r="28" spans="1:367" x14ac:dyDescent="0.45">
      <c r="A28" s="63" t="s">
        <v>112</v>
      </c>
      <c r="B28" s="50">
        <v>0</v>
      </c>
      <c r="C28" s="63">
        <v>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63">
        <v>0</v>
      </c>
      <c r="L28" s="63">
        <v>0</v>
      </c>
      <c r="M28" s="63">
        <v>0</v>
      </c>
      <c r="N28" s="63">
        <v>0</v>
      </c>
      <c r="O28" s="63">
        <v>0</v>
      </c>
      <c r="P28" s="63">
        <v>0</v>
      </c>
      <c r="Q28" s="63">
        <v>0</v>
      </c>
      <c r="R28" s="63">
        <v>0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0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0</v>
      </c>
      <c r="AV28" s="63">
        <v>0</v>
      </c>
      <c r="AW28" s="63">
        <v>0</v>
      </c>
      <c r="AX28" s="63">
        <v>0</v>
      </c>
      <c r="AY28" s="63">
        <v>0</v>
      </c>
      <c r="AZ28" s="63">
        <v>0</v>
      </c>
      <c r="BA28" s="63">
        <v>0</v>
      </c>
      <c r="BB28" s="63">
        <v>0</v>
      </c>
      <c r="BC28" s="63">
        <v>0</v>
      </c>
      <c r="BD28" s="63">
        <v>0</v>
      </c>
      <c r="BE28" s="63">
        <v>0</v>
      </c>
      <c r="BF28" s="63">
        <v>0</v>
      </c>
      <c r="BG28" s="63">
        <v>0</v>
      </c>
      <c r="BH28" s="63">
        <v>0</v>
      </c>
      <c r="BI28" s="63">
        <v>0</v>
      </c>
      <c r="BJ28" s="63">
        <v>0</v>
      </c>
      <c r="BK28" s="63">
        <v>0</v>
      </c>
      <c r="BL28" s="63">
        <v>0</v>
      </c>
      <c r="BM28" s="63">
        <v>0</v>
      </c>
      <c r="BN28" s="63">
        <v>0</v>
      </c>
      <c r="BO28" s="63">
        <v>0</v>
      </c>
      <c r="BP28" s="63">
        <v>0</v>
      </c>
      <c r="BQ28" s="63">
        <v>0</v>
      </c>
      <c r="BR28" s="63">
        <v>0</v>
      </c>
      <c r="BS28" s="63">
        <v>0</v>
      </c>
      <c r="BT28" s="63">
        <v>0</v>
      </c>
      <c r="BU28" s="63">
        <v>0</v>
      </c>
      <c r="BV28" s="63">
        <v>0</v>
      </c>
      <c r="BW28" s="63">
        <v>0</v>
      </c>
      <c r="BX28" s="63">
        <v>0</v>
      </c>
      <c r="BY28" s="63">
        <v>0</v>
      </c>
      <c r="BZ28" s="63">
        <v>0</v>
      </c>
      <c r="CA28" s="63">
        <v>0</v>
      </c>
      <c r="CB28" s="63">
        <v>0</v>
      </c>
      <c r="CC28" s="63">
        <v>0</v>
      </c>
      <c r="CD28" s="63">
        <v>0</v>
      </c>
      <c r="CE28" s="63">
        <v>0</v>
      </c>
      <c r="CF28" s="63">
        <v>0</v>
      </c>
      <c r="CG28" s="63">
        <v>0</v>
      </c>
      <c r="CH28" s="63">
        <v>0</v>
      </c>
      <c r="CI28" s="63">
        <v>0</v>
      </c>
      <c r="CJ28" s="63">
        <v>0</v>
      </c>
      <c r="CK28" s="63">
        <v>0</v>
      </c>
      <c r="CL28" s="63">
        <v>0</v>
      </c>
      <c r="CM28" s="63">
        <v>0</v>
      </c>
      <c r="CN28" s="63">
        <v>0</v>
      </c>
      <c r="CO28" s="63">
        <v>0</v>
      </c>
      <c r="CP28" s="63">
        <v>0</v>
      </c>
      <c r="CQ28" s="63">
        <v>0</v>
      </c>
      <c r="CR28" s="63">
        <v>0</v>
      </c>
      <c r="CS28" s="63">
        <v>0</v>
      </c>
      <c r="CT28" s="63">
        <v>0</v>
      </c>
      <c r="CU28" s="63">
        <v>0</v>
      </c>
      <c r="CV28" s="63">
        <v>0</v>
      </c>
      <c r="CW28" s="63">
        <v>0</v>
      </c>
      <c r="CX28" s="63">
        <v>0</v>
      </c>
      <c r="CY28" s="63">
        <v>0</v>
      </c>
      <c r="CZ28" s="63">
        <v>0</v>
      </c>
      <c r="DA28" s="63">
        <v>0</v>
      </c>
      <c r="DB28" s="63">
        <v>0</v>
      </c>
      <c r="DC28" s="63">
        <v>0</v>
      </c>
      <c r="DD28" s="63">
        <v>0</v>
      </c>
      <c r="DE28" s="63">
        <v>0</v>
      </c>
      <c r="DF28" s="63">
        <v>0</v>
      </c>
      <c r="DG28" s="63">
        <v>0</v>
      </c>
      <c r="DH28" s="63">
        <v>0</v>
      </c>
      <c r="DI28" s="63">
        <v>0</v>
      </c>
      <c r="DJ28" s="63">
        <v>0</v>
      </c>
      <c r="DK28" s="63">
        <v>0</v>
      </c>
      <c r="DL28" s="63">
        <v>0</v>
      </c>
      <c r="DM28" s="63">
        <v>0</v>
      </c>
      <c r="DN28" s="63">
        <v>0</v>
      </c>
      <c r="DO28" s="63">
        <v>0</v>
      </c>
      <c r="DP28" s="63">
        <v>0</v>
      </c>
      <c r="DQ28" s="63">
        <v>0</v>
      </c>
      <c r="DR28" s="63">
        <v>0</v>
      </c>
      <c r="DS28" s="63">
        <v>0</v>
      </c>
      <c r="DT28" s="63">
        <v>0</v>
      </c>
      <c r="DU28" s="63">
        <v>0</v>
      </c>
      <c r="DV28" s="63">
        <v>0</v>
      </c>
      <c r="DW28" s="63">
        <v>0</v>
      </c>
      <c r="DX28" s="63">
        <v>0</v>
      </c>
      <c r="DY28" s="63">
        <v>0</v>
      </c>
      <c r="DZ28" s="63">
        <v>0</v>
      </c>
      <c r="EA28" s="63">
        <v>0</v>
      </c>
      <c r="EB28" s="63">
        <v>0</v>
      </c>
      <c r="EC28" s="63">
        <v>0</v>
      </c>
      <c r="ED28" s="63">
        <v>0</v>
      </c>
      <c r="EE28" s="63">
        <v>0</v>
      </c>
      <c r="EF28" s="63">
        <v>0</v>
      </c>
      <c r="EG28" s="63">
        <v>0</v>
      </c>
      <c r="EH28" s="63">
        <v>0</v>
      </c>
      <c r="EI28" s="63">
        <v>0</v>
      </c>
      <c r="EJ28" s="63">
        <v>0</v>
      </c>
      <c r="EK28" s="63">
        <v>0</v>
      </c>
      <c r="EL28" s="63">
        <v>0</v>
      </c>
      <c r="EM28" s="63">
        <v>0</v>
      </c>
      <c r="EN28" s="63">
        <v>0</v>
      </c>
      <c r="EO28" s="63">
        <v>0</v>
      </c>
      <c r="EP28" s="63">
        <v>0</v>
      </c>
      <c r="EQ28" s="63">
        <v>0</v>
      </c>
      <c r="ER28" s="63">
        <v>0</v>
      </c>
      <c r="ES28" s="63">
        <v>0</v>
      </c>
      <c r="ET28" s="63">
        <v>0</v>
      </c>
      <c r="EU28" s="63">
        <v>0</v>
      </c>
      <c r="EV28" s="63">
        <v>0</v>
      </c>
      <c r="EW28" s="63">
        <v>0</v>
      </c>
      <c r="EX28" s="63">
        <v>0</v>
      </c>
      <c r="EY28" s="63">
        <v>0</v>
      </c>
      <c r="EZ28" s="63">
        <v>0</v>
      </c>
      <c r="FA28" s="63">
        <v>0</v>
      </c>
      <c r="FB28" s="63">
        <v>0</v>
      </c>
      <c r="FC28" s="63">
        <v>0</v>
      </c>
      <c r="FD28" s="63">
        <v>0</v>
      </c>
      <c r="FE28" s="63">
        <v>0</v>
      </c>
      <c r="FF28" s="63">
        <v>0</v>
      </c>
      <c r="FG28" s="63">
        <v>0</v>
      </c>
      <c r="FH28" s="63">
        <v>0</v>
      </c>
      <c r="FI28" s="63">
        <v>0</v>
      </c>
      <c r="FJ28" s="63">
        <v>0</v>
      </c>
      <c r="FK28" s="63">
        <v>0</v>
      </c>
      <c r="FL28" s="63">
        <v>0</v>
      </c>
      <c r="FM28" s="63">
        <v>0</v>
      </c>
      <c r="FN28" s="63">
        <v>0</v>
      </c>
      <c r="FO28" s="63">
        <v>0</v>
      </c>
      <c r="FP28" s="63">
        <v>0</v>
      </c>
      <c r="FQ28" s="63">
        <v>0</v>
      </c>
      <c r="FR28" s="63">
        <v>0</v>
      </c>
      <c r="FS28" s="63">
        <v>0</v>
      </c>
      <c r="FT28" s="63">
        <v>0</v>
      </c>
      <c r="FU28" s="63">
        <v>0</v>
      </c>
      <c r="FV28" s="63">
        <v>0</v>
      </c>
      <c r="FW28" s="63">
        <v>0</v>
      </c>
      <c r="FX28" s="63">
        <v>0</v>
      </c>
      <c r="FY28" s="63">
        <v>0</v>
      </c>
      <c r="FZ28" s="63">
        <v>0</v>
      </c>
      <c r="GA28" s="63">
        <v>0</v>
      </c>
      <c r="GB28" s="63">
        <v>0</v>
      </c>
      <c r="GC28" s="63">
        <v>0</v>
      </c>
      <c r="GD28" s="63">
        <v>0</v>
      </c>
      <c r="GE28" s="63">
        <v>0</v>
      </c>
      <c r="GF28" s="63">
        <v>0</v>
      </c>
      <c r="GG28" s="63">
        <v>0</v>
      </c>
      <c r="GH28" s="63">
        <v>0</v>
      </c>
      <c r="GI28" s="63">
        <v>0</v>
      </c>
      <c r="GJ28" s="63">
        <v>0</v>
      </c>
      <c r="GK28" s="63">
        <v>0</v>
      </c>
      <c r="GL28" s="63">
        <v>0</v>
      </c>
      <c r="GM28" s="63">
        <v>0</v>
      </c>
      <c r="GN28" s="63">
        <v>0</v>
      </c>
      <c r="GO28" s="63">
        <v>0</v>
      </c>
      <c r="GP28" s="63">
        <v>0</v>
      </c>
      <c r="GQ28" s="63">
        <v>0</v>
      </c>
      <c r="GR28" s="63">
        <v>0</v>
      </c>
      <c r="GS28" s="63">
        <v>0</v>
      </c>
      <c r="GT28" s="63">
        <v>0</v>
      </c>
      <c r="GU28" s="63">
        <v>0</v>
      </c>
      <c r="GV28" s="63">
        <v>0</v>
      </c>
      <c r="GW28" s="63">
        <v>0</v>
      </c>
      <c r="GX28" s="63">
        <v>0</v>
      </c>
      <c r="GY28" s="63">
        <v>0</v>
      </c>
      <c r="GZ28" s="63">
        <v>0</v>
      </c>
      <c r="HA28" s="63">
        <v>0</v>
      </c>
      <c r="HB28" s="63">
        <v>0</v>
      </c>
      <c r="HC28" s="63">
        <v>0</v>
      </c>
      <c r="HD28" s="63">
        <v>0</v>
      </c>
      <c r="HE28" s="63">
        <v>0</v>
      </c>
      <c r="HF28" s="63">
        <v>0</v>
      </c>
      <c r="HG28" s="63">
        <v>0</v>
      </c>
      <c r="HH28" s="63">
        <v>0</v>
      </c>
      <c r="HI28" s="63">
        <v>0</v>
      </c>
      <c r="HJ28" s="63">
        <v>0</v>
      </c>
      <c r="HK28" s="63">
        <v>0</v>
      </c>
      <c r="HL28" s="63">
        <v>0</v>
      </c>
      <c r="HM28" s="63">
        <v>0</v>
      </c>
      <c r="HN28" s="63">
        <v>0</v>
      </c>
      <c r="HO28" s="63">
        <v>0</v>
      </c>
      <c r="HP28" s="63">
        <v>0</v>
      </c>
      <c r="HQ28" s="63">
        <v>0</v>
      </c>
      <c r="HR28" s="63">
        <v>0</v>
      </c>
      <c r="HS28" s="63">
        <v>0</v>
      </c>
      <c r="HT28" s="63">
        <v>0</v>
      </c>
      <c r="HU28" s="63">
        <v>0</v>
      </c>
      <c r="HV28" s="63">
        <v>0</v>
      </c>
      <c r="HW28" s="63">
        <v>0</v>
      </c>
      <c r="HX28" s="63">
        <v>0</v>
      </c>
      <c r="HY28" s="63">
        <v>0</v>
      </c>
      <c r="HZ28" s="63">
        <v>0</v>
      </c>
      <c r="IA28" s="63">
        <v>0</v>
      </c>
      <c r="IB28" s="63">
        <v>0</v>
      </c>
      <c r="IC28" s="63">
        <v>0</v>
      </c>
      <c r="ID28" s="63">
        <v>0</v>
      </c>
      <c r="IE28" s="63">
        <v>0</v>
      </c>
      <c r="IF28" s="63">
        <v>0</v>
      </c>
      <c r="IG28" s="63">
        <v>0</v>
      </c>
      <c r="IH28" s="63">
        <v>0</v>
      </c>
      <c r="II28" s="63">
        <v>0</v>
      </c>
      <c r="IJ28" s="63">
        <v>0</v>
      </c>
      <c r="IK28" s="63">
        <v>0</v>
      </c>
      <c r="IL28" s="63">
        <v>0</v>
      </c>
      <c r="IM28" s="63">
        <v>0</v>
      </c>
      <c r="IN28" s="63">
        <v>0</v>
      </c>
      <c r="IO28" s="63">
        <v>0</v>
      </c>
      <c r="IP28" s="63">
        <v>0</v>
      </c>
      <c r="IQ28" s="63">
        <v>0</v>
      </c>
      <c r="IR28" s="63">
        <v>0</v>
      </c>
      <c r="IS28" s="63">
        <v>0</v>
      </c>
      <c r="IT28" s="63">
        <v>0</v>
      </c>
      <c r="IU28" s="63">
        <v>0</v>
      </c>
      <c r="IV28" s="63">
        <v>0</v>
      </c>
      <c r="IW28" s="63">
        <v>0</v>
      </c>
      <c r="IX28" s="63">
        <v>0</v>
      </c>
      <c r="IY28" s="63">
        <v>0</v>
      </c>
      <c r="IZ28" s="63">
        <v>0</v>
      </c>
      <c r="JA28" s="63">
        <v>0</v>
      </c>
      <c r="JB28" s="63">
        <v>0</v>
      </c>
      <c r="JC28" s="63">
        <v>0</v>
      </c>
      <c r="JD28" s="63">
        <v>0</v>
      </c>
      <c r="JE28" s="63">
        <v>0</v>
      </c>
      <c r="JF28" s="63">
        <v>0</v>
      </c>
      <c r="JG28" s="63">
        <v>0</v>
      </c>
      <c r="JH28" s="63">
        <v>0</v>
      </c>
      <c r="JI28" s="63">
        <v>0</v>
      </c>
      <c r="JJ28" s="63">
        <v>0</v>
      </c>
      <c r="JK28" s="63">
        <v>0</v>
      </c>
      <c r="JL28" s="63">
        <v>0</v>
      </c>
      <c r="JM28" s="63">
        <v>0</v>
      </c>
      <c r="JN28" s="63">
        <v>0</v>
      </c>
      <c r="JO28" s="63">
        <v>0</v>
      </c>
      <c r="JP28" s="63">
        <v>0</v>
      </c>
      <c r="JQ28" s="63">
        <v>0</v>
      </c>
      <c r="JR28" s="63">
        <v>0</v>
      </c>
      <c r="JS28" s="63">
        <v>0</v>
      </c>
      <c r="JT28" s="63">
        <v>0</v>
      </c>
      <c r="JU28" s="63">
        <v>0</v>
      </c>
      <c r="JV28" s="63">
        <v>0</v>
      </c>
      <c r="JW28" s="63">
        <v>0</v>
      </c>
      <c r="JX28" s="63">
        <v>0</v>
      </c>
      <c r="JY28" s="63">
        <v>0</v>
      </c>
      <c r="JZ28" s="63">
        <v>0</v>
      </c>
      <c r="KA28" s="63">
        <v>0</v>
      </c>
      <c r="KB28" s="63">
        <v>0</v>
      </c>
      <c r="KC28" s="63">
        <v>0</v>
      </c>
      <c r="KD28" s="63">
        <v>0</v>
      </c>
      <c r="KE28" s="63">
        <v>0</v>
      </c>
      <c r="KF28" s="63">
        <v>0</v>
      </c>
      <c r="KG28" s="63">
        <v>0</v>
      </c>
      <c r="KH28" s="63">
        <v>0</v>
      </c>
      <c r="KI28" s="63">
        <v>0</v>
      </c>
      <c r="KJ28" s="63">
        <v>0</v>
      </c>
      <c r="KK28" s="63">
        <v>0</v>
      </c>
      <c r="KL28" s="63">
        <v>0</v>
      </c>
      <c r="KM28" s="63">
        <v>0</v>
      </c>
      <c r="KN28" s="63">
        <v>0</v>
      </c>
      <c r="KO28" s="63">
        <v>0</v>
      </c>
      <c r="KP28" s="63">
        <v>0</v>
      </c>
      <c r="KQ28" s="63">
        <v>0</v>
      </c>
      <c r="KR28" s="63">
        <v>0</v>
      </c>
      <c r="KS28" s="63">
        <v>0</v>
      </c>
      <c r="KT28" s="63">
        <v>0</v>
      </c>
      <c r="KU28" s="63">
        <v>0</v>
      </c>
      <c r="KV28" s="63">
        <v>0</v>
      </c>
      <c r="KW28" s="63">
        <v>0</v>
      </c>
      <c r="KX28" s="63">
        <v>0</v>
      </c>
      <c r="KY28" s="63">
        <v>0</v>
      </c>
      <c r="KZ28" s="63">
        <v>0</v>
      </c>
      <c r="LA28" s="63">
        <v>0</v>
      </c>
      <c r="LB28" s="63">
        <v>0</v>
      </c>
      <c r="LC28" s="63">
        <v>0</v>
      </c>
      <c r="LD28" s="63">
        <v>0</v>
      </c>
      <c r="LE28" s="63">
        <v>0</v>
      </c>
      <c r="LF28" s="63">
        <v>0</v>
      </c>
      <c r="LG28" s="63">
        <v>0</v>
      </c>
      <c r="LH28" s="63">
        <v>0</v>
      </c>
      <c r="LI28" s="63">
        <v>0</v>
      </c>
      <c r="LJ28" s="63">
        <v>0</v>
      </c>
      <c r="LK28" s="63">
        <v>0</v>
      </c>
      <c r="LL28" s="63">
        <v>0</v>
      </c>
      <c r="LM28" s="63">
        <v>0</v>
      </c>
      <c r="LN28" s="63">
        <v>0</v>
      </c>
      <c r="LO28" s="63">
        <v>0</v>
      </c>
      <c r="LP28" s="63">
        <v>0</v>
      </c>
      <c r="LQ28" s="63">
        <v>0</v>
      </c>
      <c r="LR28" s="63">
        <v>0</v>
      </c>
      <c r="LS28" s="63">
        <v>0</v>
      </c>
      <c r="LT28" s="63">
        <v>0</v>
      </c>
      <c r="LU28" s="63">
        <v>0</v>
      </c>
      <c r="LV28" s="63">
        <v>0</v>
      </c>
      <c r="LW28" s="63">
        <v>0</v>
      </c>
      <c r="LX28" s="63">
        <v>0</v>
      </c>
      <c r="LY28" s="63">
        <v>0</v>
      </c>
      <c r="LZ28" s="63">
        <v>0</v>
      </c>
      <c r="MA28" s="63">
        <v>0</v>
      </c>
      <c r="MB28" s="63">
        <v>0</v>
      </c>
      <c r="MC28" s="63">
        <v>0</v>
      </c>
      <c r="MD28" s="63">
        <v>0</v>
      </c>
      <c r="ME28" s="63">
        <v>0</v>
      </c>
      <c r="MF28" s="63">
        <v>0</v>
      </c>
      <c r="MG28" s="63">
        <v>0</v>
      </c>
      <c r="MH28" s="63">
        <v>0</v>
      </c>
      <c r="MI28" s="63">
        <v>0</v>
      </c>
      <c r="MJ28" s="63">
        <v>0</v>
      </c>
      <c r="MK28" s="63">
        <v>0</v>
      </c>
      <c r="ML28" s="63">
        <v>0</v>
      </c>
      <c r="MM28" s="63">
        <v>0</v>
      </c>
      <c r="MN28" s="63">
        <v>0</v>
      </c>
      <c r="MO28" s="63">
        <v>0</v>
      </c>
      <c r="MP28" s="63">
        <v>0</v>
      </c>
      <c r="MQ28" s="2">
        <v>0</v>
      </c>
      <c r="MR28" s="63">
        <v>0</v>
      </c>
      <c r="MS28" s="63">
        <v>0</v>
      </c>
      <c r="MT28" s="63">
        <v>0</v>
      </c>
      <c r="MU28" s="63">
        <v>0</v>
      </c>
      <c r="MW28" s="63">
        <v>13</v>
      </c>
      <c r="MY28" s="63">
        <f t="shared" si="1"/>
        <v>0</v>
      </c>
      <c r="NC28" s="63">
        <f t="shared" si="0"/>
        <v>0</v>
      </c>
    </row>
    <row r="29" spans="1:367" x14ac:dyDescent="0.45">
      <c r="A29" s="63" t="s">
        <v>113</v>
      </c>
      <c r="B29" s="99">
        <v>65965240213</v>
      </c>
      <c r="C29" s="63">
        <v>0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0</v>
      </c>
      <c r="L29" s="63">
        <v>0</v>
      </c>
      <c r="M29" s="63">
        <v>0</v>
      </c>
      <c r="N29" s="63">
        <v>0</v>
      </c>
      <c r="O29" s="63">
        <v>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>
        <v>0</v>
      </c>
      <c r="AZ29" s="63">
        <v>0</v>
      </c>
      <c r="BA29" s="63">
        <v>0</v>
      </c>
      <c r="BB29" s="63">
        <v>0</v>
      </c>
      <c r="BC29" s="63">
        <v>0</v>
      </c>
      <c r="BD29" s="63">
        <v>0</v>
      </c>
      <c r="BE29" s="63">
        <v>0</v>
      </c>
      <c r="BF29" s="63">
        <v>0</v>
      </c>
      <c r="BG29" s="63">
        <v>0</v>
      </c>
      <c r="BH29" s="63">
        <v>0</v>
      </c>
      <c r="BI29" s="63">
        <v>0</v>
      </c>
      <c r="BJ29" s="63">
        <v>0</v>
      </c>
      <c r="BK29" s="63">
        <v>0</v>
      </c>
      <c r="BL29" s="63">
        <v>0</v>
      </c>
      <c r="BM29" s="63">
        <v>0</v>
      </c>
      <c r="BN29" s="63">
        <v>0</v>
      </c>
      <c r="BO29" s="63">
        <v>0</v>
      </c>
      <c r="BP29" s="63">
        <v>0</v>
      </c>
      <c r="BQ29" s="63">
        <v>0</v>
      </c>
      <c r="BR29" s="63">
        <v>0</v>
      </c>
      <c r="BS29" s="63">
        <v>0</v>
      </c>
      <c r="BT29" s="63">
        <v>0</v>
      </c>
      <c r="BU29" s="63">
        <v>0</v>
      </c>
      <c r="BV29" s="63">
        <v>0</v>
      </c>
      <c r="BW29" s="63">
        <v>0</v>
      </c>
      <c r="BX29" s="63">
        <v>0</v>
      </c>
      <c r="BY29" s="63">
        <v>0</v>
      </c>
      <c r="BZ29" s="63">
        <v>0</v>
      </c>
      <c r="CA29" s="63">
        <v>0</v>
      </c>
      <c r="CB29" s="63">
        <v>0</v>
      </c>
      <c r="CC29" s="63">
        <v>0</v>
      </c>
      <c r="CD29" s="63">
        <v>0</v>
      </c>
      <c r="CE29" s="63">
        <v>0</v>
      </c>
      <c r="CF29" s="63">
        <v>0</v>
      </c>
      <c r="CG29" s="63">
        <v>0</v>
      </c>
      <c r="CH29" s="63">
        <v>0</v>
      </c>
      <c r="CI29" s="63">
        <v>0</v>
      </c>
      <c r="CJ29" s="63">
        <v>0</v>
      </c>
      <c r="CK29" s="63">
        <v>0</v>
      </c>
      <c r="CL29" s="63">
        <v>0</v>
      </c>
      <c r="CM29" s="63">
        <v>0</v>
      </c>
      <c r="CN29" s="63">
        <v>0</v>
      </c>
      <c r="CO29" s="63">
        <v>0</v>
      </c>
      <c r="CP29" s="63">
        <v>0</v>
      </c>
      <c r="CQ29" s="63">
        <v>0</v>
      </c>
      <c r="CR29" s="63">
        <v>0</v>
      </c>
      <c r="CS29" s="63">
        <v>0</v>
      </c>
      <c r="CT29" s="63">
        <v>0</v>
      </c>
      <c r="CU29" s="63">
        <v>0</v>
      </c>
      <c r="CV29" s="63">
        <v>0</v>
      </c>
      <c r="CW29" s="63">
        <v>0</v>
      </c>
      <c r="CX29" s="63">
        <v>0</v>
      </c>
      <c r="CY29" s="63">
        <v>0</v>
      </c>
      <c r="CZ29" s="63">
        <v>0</v>
      </c>
      <c r="DA29" s="63">
        <v>0</v>
      </c>
      <c r="DB29" s="63">
        <v>0</v>
      </c>
      <c r="DC29" s="63">
        <v>0</v>
      </c>
      <c r="DD29" s="63">
        <v>0</v>
      </c>
      <c r="DE29" s="63">
        <v>0</v>
      </c>
      <c r="DF29" s="63">
        <v>0</v>
      </c>
      <c r="DG29" s="63">
        <v>0</v>
      </c>
      <c r="DH29" s="63">
        <v>0</v>
      </c>
      <c r="DI29" s="63">
        <v>0</v>
      </c>
      <c r="DJ29" s="63">
        <v>0</v>
      </c>
      <c r="DK29" s="63">
        <v>0</v>
      </c>
      <c r="DL29" s="63">
        <v>0</v>
      </c>
      <c r="DM29" s="63">
        <v>0</v>
      </c>
      <c r="DN29" s="63">
        <v>0</v>
      </c>
      <c r="DO29" s="63">
        <v>0</v>
      </c>
      <c r="DP29" s="63">
        <v>0</v>
      </c>
      <c r="DQ29" s="63">
        <v>0</v>
      </c>
      <c r="DR29" s="63">
        <v>0</v>
      </c>
      <c r="DS29" s="63">
        <v>0</v>
      </c>
      <c r="DT29" s="63">
        <v>0</v>
      </c>
      <c r="DU29" s="63">
        <v>0</v>
      </c>
      <c r="DV29" s="63">
        <v>0</v>
      </c>
      <c r="DW29" s="63">
        <v>0</v>
      </c>
      <c r="DX29" s="63">
        <v>0</v>
      </c>
      <c r="DY29" s="63">
        <v>0</v>
      </c>
      <c r="DZ29" s="63">
        <v>0</v>
      </c>
      <c r="EA29" s="63">
        <v>0</v>
      </c>
      <c r="EB29" s="63">
        <v>0</v>
      </c>
      <c r="EC29" s="63">
        <v>0</v>
      </c>
      <c r="ED29" s="63">
        <v>0</v>
      </c>
      <c r="EE29" s="63">
        <v>0</v>
      </c>
      <c r="EF29" s="63">
        <v>0</v>
      </c>
      <c r="EG29" s="63">
        <v>0</v>
      </c>
      <c r="EH29" s="63">
        <v>0</v>
      </c>
      <c r="EI29" s="63">
        <v>0</v>
      </c>
      <c r="EJ29" s="63">
        <v>0</v>
      </c>
      <c r="EK29" s="63">
        <v>0</v>
      </c>
      <c r="EL29" s="63">
        <v>0</v>
      </c>
      <c r="EM29" s="63">
        <v>0</v>
      </c>
      <c r="EN29" s="63">
        <v>0</v>
      </c>
      <c r="EO29" s="63">
        <v>0</v>
      </c>
      <c r="EP29" s="63">
        <v>0</v>
      </c>
      <c r="EQ29" s="63">
        <v>0</v>
      </c>
      <c r="ER29" s="63">
        <v>0</v>
      </c>
      <c r="ES29" s="63">
        <v>0</v>
      </c>
      <c r="ET29" s="63">
        <v>0</v>
      </c>
      <c r="EU29" s="63">
        <v>0</v>
      </c>
      <c r="EV29" s="63">
        <v>0</v>
      </c>
      <c r="EW29" s="63">
        <v>0</v>
      </c>
      <c r="EX29" s="63">
        <v>0</v>
      </c>
      <c r="EY29" s="63">
        <v>0</v>
      </c>
      <c r="EZ29" s="63">
        <v>0</v>
      </c>
      <c r="FA29" s="63">
        <v>0</v>
      </c>
      <c r="FB29" s="63">
        <v>0</v>
      </c>
      <c r="FC29" s="63">
        <v>0</v>
      </c>
      <c r="FD29" s="63">
        <v>0</v>
      </c>
      <c r="FE29" s="63">
        <v>0</v>
      </c>
      <c r="FF29" s="63">
        <v>0</v>
      </c>
      <c r="FG29" s="63">
        <v>0</v>
      </c>
      <c r="FH29" s="63">
        <v>0</v>
      </c>
      <c r="FI29" s="63">
        <v>0</v>
      </c>
      <c r="FJ29" s="63">
        <v>0</v>
      </c>
      <c r="FK29" s="63">
        <v>0</v>
      </c>
      <c r="FL29" s="63">
        <v>0</v>
      </c>
      <c r="FM29" s="63">
        <v>0</v>
      </c>
      <c r="FN29" s="63">
        <v>0</v>
      </c>
      <c r="FO29" s="63">
        <v>0</v>
      </c>
      <c r="FP29" s="63">
        <v>0</v>
      </c>
      <c r="FQ29" s="63">
        <v>0</v>
      </c>
      <c r="FR29" s="63">
        <v>0</v>
      </c>
      <c r="FS29" s="63">
        <v>0</v>
      </c>
      <c r="FT29" s="63">
        <v>0</v>
      </c>
      <c r="FU29" s="63">
        <v>0</v>
      </c>
      <c r="FV29" s="63">
        <v>0</v>
      </c>
      <c r="FW29" s="63">
        <v>0</v>
      </c>
      <c r="FX29" s="63">
        <v>0</v>
      </c>
      <c r="FY29" s="63">
        <v>0</v>
      </c>
      <c r="FZ29" s="63">
        <v>0</v>
      </c>
      <c r="GA29" s="63">
        <v>0</v>
      </c>
      <c r="GB29" s="63">
        <v>0</v>
      </c>
      <c r="GC29" s="63">
        <v>0</v>
      </c>
      <c r="GD29" s="63">
        <v>0</v>
      </c>
      <c r="GE29" s="63">
        <v>0</v>
      </c>
      <c r="GF29" s="63">
        <v>0</v>
      </c>
      <c r="GG29" s="63">
        <v>0</v>
      </c>
      <c r="GH29" s="63">
        <v>0</v>
      </c>
      <c r="GI29" s="63">
        <v>0</v>
      </c>
      <c r="GJ29" s="63">
        <v>0</v>
      </c>
      <c r="GK29" s="63">
        <v>0</v>
      </c>
      <c r="GL29" s="63">
        <v>0</v>
      </c>
      <c r="GM29" s="63">
        <v>0</v>
      </c>
      <c r="GN29" s="63">
        <v>0</v>
      </c>
      <c r="GO29" s="63">
        <v>0</v>
      </c>
      <c r="GP29" s="63">
        <v>0</v>
      </c>
      <c r="GQ29" s="63">
        <v>0</v>
      </c>
      <c r="GR29" s="63">
        <v>0</v>
      </c>
      <c r="GS29" s="63">
        <v>0</v>
      </c>
      <c r="GT29" s="63">
        <v>0</v>
      </c>
      <c r="GU29" s="63">
        <v>0</v>
      </c>
      <c r="GV29" s="63">
        <v>0</v>
      </c>
      <c r="GW29" s="63">
        <v>0</v>
      </c>
      <c r="GX29" s="63">
        <v>0</v>
      </c>
      <c r="GY29" s="63">
        <v>0</v>
      </c>
      <c r="GZ29" s="63">
        <v>0</v>
      </c>
      <c r="HA29" s="63">
        <v>0</v>
      </c>
      <c r="HB29" s="63">
        <v>0</v>
      </c>
      <c r="HC29" s="63">
        <v>0</v>
      </c>
      <c r="HD29" s="63">
        <v>0</v>
      </c>
      <c r="HE29" s="63">
        <v>0</v>
      </c>
      <c r="HF29" s="63">
        <v>0</v>
      </c>
      <c r="HG29" s="63">
        <v>0</v>
      </c>
      <c r="HH29" s="63">
        <v>0</v>
      </c>
      <c r="HI29" s="63">
        <v>0</v>
      </c>
      <c r="HJ29" s="63">
        <v>0</v>
      </c>
      <c r="HK29" s="63">
        <v>0</v>
      </c>
      <c r="HL29" s="63">
        <v>0</v>
      </c>
      <c r="HM29" s="63">
        <v>0</v>
      </c>
      <c r="HN29" s="63">
        <v>0</v>
      </c>
      <c r="HO29" s="63">
        <v>0</v>
      </c>
      <c r="HP29" s="63">
        <v>0</v>
      </c>
      <c r="HQ29" s="63">
        <v>0</v>
      </c>
      <c r="HR29" s="63">
        <v>0</v>
      </c>
      <c r="HS29" s="63">
        <v>0</v>
      </c>
      <c r="HT29" s="63">
        <v>0</v>
      </c>
      <c r="HU29" s="63">
        <v>0</v>
      </c>
      <c r="HV29" s="63">
        <v>0</v>
      </c>
      <c r="HW29" s="63">
        <v>0</v>
      </c>
      <c r="HX29" s="63">
        <v>0</v>
      </c>
      <c r="HY29" s="63">
        <v>0</v>
      </c>
      <c r="HZ29" s="63">
        <v>0</v>
      </c>
      <c r="IA29" s="63">
        <v>0</v>
      </c>
      <c r="IB29" s="63">
        <v>0</v>
      </c>
      <c r="IC29" s="63">
        <v>0</v>
      </c>
      <c r="ID29" s="63">
        <v>0</v>
      </c>
      <c r="IE29" s="63">
        <v>0</v>
      </c>
      <c r="IF29" s="63">
        <v>0</v>
      </c>
      <c r="IG29" s="63">
        <v>0</v>
      </c>
      <c r="IH29" s="63">
        <v>0</v>
      </c>
      <c r="II29" s="63">
        <v>0</v>
      </c>
      <c r="IJ29" s="63">
        <v>0</v>
      </c>
      <c r="IK29" s="63">
        <v>0</v>
      </c>
      <c r="IL29" s="63">
        <v>0</v>
      </c>
      <c r="IM29" s="63">
        <v>0</v>
      </c>
      <c r="IN29" s="63">
        <v>0</v>
      </c>
      <c r="IO29" s="63">
        <v>0</v>
      </c>
      <c r="IP29" s="63">
        <v>0</v>
      </c>
      <c r="IQ29" s="63">
        <v>0</v>
      </c>
      <c r="IR29" s="63">
        <v>0</v>
      </c>
      <c r="IS29" s="63">
        <v>0</v>
      </c>
      <c r="IT29" s="63">
        <v>0</v>
      </c>
      <c r="IU29" s="63">
        <v>0</v>
      </c>
      <c r="IV29" s="63">
        <v>0</v>
      </c>
      <c r="IW29" s="63">
        <v>0</v>
      </c>
      <c r="IX29" s="63">
        <v>0</v>
      </c>
      <c r="IY29" s="63">
        <v>0</v>
      </c>
      <c r="IZ29" s="63">
        <v>0</v>
      </c>
      <c r="JA29" s="63">
        <v>0</v>
      </c>
      <c r="JB29" s="63">
        <v>0</v>
      </c>
      <c r="JC29" s="63">
        <v>0</v>
      </c>
      <c r="JD29" s="63">
        <v>0</v>
      </c>
      <c r="JE29" s="63">
        <v>0</v>
      </c>
      <c r="JF29" s="63">
        <v>0</v>
      </c>
      <c r="JG29" s="63">
        <v>0</v>
      </c>
      <c r="JH29" s="63">
        <v>0</v>
      </c>
      <c r="JI29" s="63">
        <v>0</v>
      </c>
      <c r="JJ29" s="63">
        <v>0</v>
      </c>
      <c r="JK29" s="63">
        <v>0</v>
      </c>
      <c r="JL29" s="63">
        <v>0</v>
      </c>
      <c r="JM29" s="63">
        <v>0</v>
      </c>
      <c r="JN29" s="63">
        <v>0</v>
      </c>
      <c r="JO29" s="63">
        <v>0</v>
      </c>
      <c r="JP29" s="63">
        <v>0</v>
      </c>
      <c r="JQ29" s="63">
        <v>0</v>
      </c>
      <c r="JR29" s="63">
        <v>0</v>
      </c>
      <c r="JS29" s="63">
        <v>0</v>
      </c>
      <c r="JT29" s="63">
        <v>0</v>
      </c>
      <c r="JU29" s="63">
        <v>0</v>
      </c>
      <c r="JV29" s="63">
        <v>0</v>
      </c>
      <c r="JW29" s="63">
        <v>0</v>
      </c>
      <c r="JX29" s="63">
        <v>0</v>
      </c>
      <c r="JY29" s="63">
        <v>0</v>
      </c>
      <c r="JZ29" s="63">
        <v>0</v>
      </c>
      <c r="KA29" s="63">
        <v>0</v>
      </c>
      <c r="KB29" s="63">
        <v>0</v>
      </c>
      <c r="KC29" s="63">
        <v>0</v>
      </c>
      <c r="KD29" s="63">
        <v>0</v>
      </c>
      <c r="KE29" s="63">
        <v>0</v>
      </c>
      <c r="KF29" s="63">
        <v>0</v>
      </c>
      <c r="KG29" s="63">
        <v>0</v>
      </c>
      <c r="KH29" s="63">
        <v>0</v>
      </c>
      <c r="KI29" s="63">
        <v>0</v>
      </c>
      <c r="KJ29" s="63">
        <v>0</v>
      </c>
      <c r="KK29" s="63">
        <v>0</v>
      </c>
      <c r="KL29" s="63">
        <v>0</v>
      </c>
      <c r="KM29" s="63">
        <v>0</v>
      </c>
      <c r="KN29" s="63">
        <v>0</v>
      </c>
      <c r="KO29" s="63">
        <v>0</v>
      </c>
      <c r="KP29" s="63">
        <v>0</v>
      </c>
      <c r="KQ29" s="63">
        <v>0</v>
      </c>
      <c r="KR29" s="63">
        <v>0</v>
      </c>
      <c r="KS29" s="63">
        <v>0</v>
      </c>
      <c r="KT29" s="63">
        <v>0</v>
      </c>
      <c r="KU29" s="63">
        <v>0</v>
      </c>
      <c r="KV29" s="63">
        <v>0</v>
      </c>
      <c r="KW29" s="63">
        <v>0</v>
      </c>
      <c r="KX29" s="63">
        <v>0</v>
      </c>
      <c r="KY29" s="63">
        <v>0</v>
      </c>
      <c r="KZ29" s="63">
        <v>0</v>
      </c>
      <c r="LA29" s="63">
        <v>0</v>
      </c>
      <c r="LB29" s="63">
        <v>0</v>
      </c>
      <c r="LC29" s="63">
        <v>0</v>
      </c>
      <c r="LD29" s="63">
        <v>0</v>
      </c>
      <c r="LE29" s="63">
        <v>0</v>
      </c>
      <c r="LF29" s="63">
        <v>0</v>
      </c>
      <c r="LG29" s="63">
        <v>0</v>
      </c>
      <c r="LH29" s="63">
        <v>0</v>
      </c>
      <c r="LI29" s="63">
        <v>0</v>
      </c>
      <c r="LJ29" s="63">
        <v>0</v>
      </c>
      <c r="LK29" s="63">
        <v>0</v>
      </c>
      <c r="LL29" s="63">
        <v>0</v>
      </c>
      <c r="LM29" s="63">
        <v>0</v>
      </c>
      <c r="LN29" s="63">
        <v>0</v>
      </c>
      <c r="LO29" s="63">
        <v>0</v>
      </c>
      <c r="LP29" s="63">
        <v>0</v>
      </c>
      <c r="LQ29" s="63">
        <v>0</v>
      </c>
      <c r="LR29" s="63">
        <v>0</v>
      </c>
      <c r="LS29" s="63">
        <v>0</v>
      </c>
      <c r="LT29" s="63">
        <v>0</v>
      </c>
      <c r="LU29" s="63">
        <v>0</v>
      </c>
      <c r="LV29" s="63">
        <v>0</v>
      </c>
      <c r="LW29" s="63">
        <v>0</v>
      </c>
      <c r="LX29" s="63">
        <v>0</v>
      </c>
      <c r="LY29" s="63">
        <v>0</v>
      </c>
      <c r="LZ29" s="63">
        <v>0</v>
      </c>
      <c r="MA29" s="63">
        <v>0</v>
      </c>
      <c r="MB29" s="63">
        <v>0</v>
      </c>
      <c r="MC29" s="63">
        <v>0</v>
      </c>
      <c r="MD29" s="63">
        <v>0</v>
      </c>
      <c r="ME29" s="63">
        <v>0</v>
      </c>
      <c r="MF29" s="63">
        <v>0</v>
      </c>
      <c r="MG29" s="63">
        <v>0</v>
      </c>
      <c r="MH29" s="63">
        <v>0</v>
      </c>
      <c r="MI29" s="63">
        <v>0</v>
      </c>
      <c r="MJ29" s="63">
        <v>0</v>
      </c>
      <c r="MK29" s="63">
        <v>0</v>
      </c>
      <c r="ML29" s="63">
        <v>0</v>
      </c>
      <c r="MM29" s="63">
        <v>0</v>
      </c>
      <c r="MN29" s="63">
        <v>0</v>
      </c>
      <c r="MO29" s="63">
        <v>0</v>
      </c>
      <c r="MP29" s="63">
        <v>0</v>
      </c>
      <c r="MQ29" s="2">
        <v>0</v>
      </c>
      <c r="MR29" s="63">
        <v>0</v>
      </c>
      <c r="MS29" s="63">
        <v>0</v>
      </c>
      <c r="MT29" s="63">
        <v>0</v>
      </c>
      <c r="MU29" s="63">
        <v>0</v>
      </c>
      <c r="MW29" s="63">
        <v>14</v>
      </c>
      <c r="MY29" s="63">
        <f t="shared" si="1"/>
        <v>0</v>
      </c>
      <c r="NC29" s="63">
        <f t="shared" si="0"/>
        <v>0</v>
      </c>
    </row>
    <row r="30" spans="1:367" x14ac:dyDescent="0.45">
      <c r="A30" s="63" t="s">
        <v>114</v>
      </c>
      <c r="B30" s="50">
        <v>0</v>
      </c>
      <c r="C30" s="63">
        <v>0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>
        <v>0</v>
      </c>
      <c r="Q30" s="63">
        <v>0</v>
      </c>
      <c r="R30" s="63">
        <v>0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>
        <v>0</v>
      </c>
      <c r="AZ30" s="63">
        <v>0</v>
      </c>
      <c r="BA30" s="63">
        <v>0</v>
      </c>
      <c r="BB30" s="63">
        <v>0</v>
      </c>
      <c r="BC30" s="63">
        <v>0</v>
      </c>
      <c r="BD30" s="63">
        <v>0</v>
      </c>
      <c r="BE30" s="63">
        <v>0</v>
      </c>
      <c r="BF30" s="63">
        <v>0</v>
      </c>
      <c r="BG30" s="63">
        <v>0</v>
      </c>
      <c r="BH30" s="63">
        <v>0</v>
      </c>
      <c r="BI30" s="63">
        <v>0</v>
      </c>
      <c r="BJ30" s="63">
        <v>0</v>
      </c>
      <c r="BK30" s="63">
        <v>0</v>
      </c>
      <c r="BL30" s="63">
        <v>0</v>
      </c>
      <c r="BM30" s="63">
        <v>0</v>
      </c>
      <c r="BN30" s="63">
        <v>0</v>
      </c>
      <c r="BO30" s="63">
        <v>0</v>
      </c>
      <c r="BP30" s="63">
        <v>0</v>
      </c>
      <c r="BQ30" s="63">
        <v>0</v>
      </c>
      <c r="BR30" s="63">
        <v>0</v>
      </c>
      <c r="BS30" s="63">
        <v>0</v>
      </c>
      <c r="BT30" s="63">
        <v>0</v>
      </c>
      <c r="BU30" s="63">
        <v>0</v>
      </c>
      <c r="BV30" s="63">
        <v>0</v>
      </c>
      <c r="BW30" s="63">
        <v>0</v>
      </c>
      <c r="BX30" s="63">
        <v>0</v>
      </c>
      <c r="BY30" s="63">
        <v>0</v>
      </c>
      <c r="BZ30" s="63">
        <v>0</v>
      </c>
      <c r="CA30" s="63">
        <v>0</v>
      </c>
      <c r="CB30" s="63">
        <v>0</v>
      </c>
      <c r="CC30" s="63">
        <v>0</v>
      </c>
      <c r="CD30" s="63">
        <v>0</v>
      </c>
      <c r="CE30" s="63">
        <v>0</v>
      </c>
      <c r="CF30" s="63">
        <v>0</v>
      </c>
      <c r="CG30" s="63">
        <v>0</v>
      </c>
      <c r="CH30" s="63">
        <v>0</v>
      </c>
      <c r="CI30" s="63">
        <v>0</v>
      </c>
      <c r="CJ30" s="63">
        <v>0</v>
      </c>
      <c r="CK30" s="63">
        <v>0</v>
      </c>
      <c r="CL30" s="63">
        <v>0</v>
      </c>
      <c r="CM30" s="63">
        <v>0</v>
      </c>
      <c r="CN30" s="63">
        <v>0</v>
      </c>
      <c r="CO30" s="63">
        <v>0</v>
      </c>
      <c r="CP30" s="63">
        <v>0</v>
      </c>
      <c r="CQ30" s="63">
        <v>0</v>
      </c>
      <c r="CR30" s="63">
        <v>0</v>
      </c>
      <c r="CS30" s="63">
        <v>0</v>
      </c>
      <c r="CT30" s="63">
        <v>0</v>
      </c>
      <c r="CU30" s="63">
        <v>0</v>
      </c>
      <c r="CV30" s="63">
        <v>0</v>
      </c>
      <c r="CW30" s="63">
        <v>0</v>
      </c>
      <c r="CX30" s="63">
        <v>0</v>
      </c>
      <c r="CY30" s="63">
        <v>0</v>
      </c>
      <c r="CZ30" s="63">
        <v>0</v>
      </c>
      <c r="DA30" s="63">
        <v>0</v>
      </c>
      <c r="DB30" s="63">
        <v>0</v>
      </c>
      <c r="DC30" s="63">
        <v>0</v>
      </c>
      <c r="DD30" s="63">
        <v>0</v>
      </c>
      <c r="DE30" s="63">
        <v>0</v>
      </c>
      <c r="DF30" s="63">
        <v>0</v>
      </c>
      <c r="DG30" s="63">
        <v>0</v>
      </c>
      <c r="DH30" s="63">
        <v>0</v>
      </c>
      <c r="DI30" s="63">
        <v>0</v>
      </c>
      <c r="DJ30" s="63">
        <v>0</v>
      </c>
      <c r="DK30" s="63">
        <v>0</v>
      </c>
      <c r="DL30" s="63">
        <v>0</v>
      </c>
      <c r="DM30" s="63">
        <v>0</v>
      </c>
      <c r="DN30" s="63">
        <v>0</v>
      </c>
      <c r="DO30" s="63">
        <v>0</v>
      </c>
      <c r="DP30" s="63">
        <v>0</v>
      </c>
      <c r="DQ30" s="63">
        <v>0</v>
      </c>
      <c r="DR30" s="63">
        <v>0</v>
      </c>
      <c r="DS30" s="63">
        <v>0</v>
      </c>
      <c r="DT30" s="63">
        <v>0</v>
      </c>
      <c r="DU30" s="63">
        <v>0</v>
      </c>
      <c r="DV30" s="63">
        <v>0</v>
      </c>
      <c r="DW30" s="63">
        <v>0</v>
      </c>
      <c r="DX30" s="63">
        <v>0</v>
      </c>
      <c r="DY30" s="63">
        <v>0</v>
      </c>
      <c r="DZ30" s="63">
        <v>0</v>
      </c>
      <c r="EA30" s="63">
        <v>0</v>
      </c>
      <c r="EB30" s="63">
        <v>0</v>
      </c>
      <c r="EC30" s="63">
        <v>0</v>
      </c>
      <c r="ED30" s="63">
        <v>0</v>
      </c>
      <c r="EE30" s="63">
        <v>0</v>
      </c>
      <c r="EF30" s="63">
        <v>0</v>
      </c>
      <c r="EG30" s="63">
        <v>0</v>
      </c>
      <c r="EH30" s="63">
        <v>0</v>
      </c>
      <c r="EI30" s="63">
        <v>0</v>
      </c>
      <c r="EJ30" s="63">
        <v>0</v>
      </c>
      <c r="EK30" s="63">
        <v>0</v>
      </c>
      <c r="EL30" s="63">
        <v>0</v>
      </c>
      <c r="EM30" s="63">
        <v>0</v>
      </c>
      <c r="EN30" s="63">
        <v>0</v>
      </c>
      <c r="EO30" s="63">
        <v>0</v>
      </c>
      <c r="EP30" s="63">
        <v>0</v>
      </c>
      <c r="EQ30" s="63">
        <v>0</v>
      </c>
      <c r="ER30" s="63">
        <v>0</v>
      </c>
      <c r="ES30" s="63">
        <v>0</v>
      </c>
      <c r="ET30" s="63">
        <v>0</v>
      </c>
      <c r="EU30" s="63">
        <v>0</v>
      </c>
      <c r="EV30" s="63">
        <v>0</v>
      </c>
      <c r="EW30" s="63">
        <v>0</v>
      </c>
      <c r="EX30" s="63">
        <v>0</v>
      </c>
      <c r="EY30" s="63">
        <v>0</v>
      </c>
      <c r="EZ30" s="63">
        <v>0</v>
      </c>
      <c r="FA30" s="63">
        <v>0</v>
      </c>
      <c r="FB30" s="63">
        <v>0</v>
      </c>
      <c r="FC30" s="63">
        <v>0</v>
      </c>
      <c r="FD30" s="63">
        <v>0</v>
      </c>
      <c r="FE30" s="63">
        <v>0</v>
      </c>
      <c r="FF30" s="63">
        <v>0</v>
      </c>
      <c r="FG30" s="63">
        <v>0</v>
      </c>
      <c r="FH30" s="63">
        <v>0</v>
      </c>
      <c r="FI30" s="63">
        <v>0</v>
      </c>
      <c r="FJ30" s="63">
        <v>0</v>
      </c>
      <c r="FK30" s="63">
        <v>0</v>
      </c>
      <c r="FL30" s="63">
        <v>0</v>
      </c>
      <c r="FM30" s="63">
        <v>0</v>
      </c>
      <c r="FN30" s="63">
        <v>0</v>
      </c>
      <c r="FO30" s="63">
        <v>0</v>
      </c>
      <c r="FP30" s="63">
        <v>0</v>
      </c>
      <c r="FQ30" s="63">
        <v>0</v>
      </c>
      <c r="FR30" s="63">
        <v>0</v>
      </c>
      <c r="FS30" s="63">
        <v>0</v>
      </c>
      <c r="FT30" s="63">
        <v>0</v>
      </c>
      <c r="FU30" s="63">
        <v>0</v>
      </c>
      <c r="FV30" s="63">
        <v>0</v>
      </c>
      <c r="FW30" s="63">
        <v>0</v>
      </c>
      <c r="FX30" s="63">
        <v>0</v>
      </c>
      <c r="FY30" s="63">
        <v>0</v>
      </c>
      <c r="FZ30" s="63">
        <v>0</v>
      </c>
      <c r="GA30" s="63">
        <v>0</v>
      </c>
      <c r="GB30" s="63">
        <v>0</v>
      </c>
      <c r="GC30" s="63">
        <v>0</v>
      </c>
      <c r="GD30" s="63">
        <v>0</v>
      </c>
      <c r="GE30" s="63">
        <v>0</v>
      </c>
      <c r="GF30" s="63">
        <v>0</v>
      </c>
      <c r="GG30" s="63">
        <v>0</v>
      </c>
      <c r="GH30" s="63">
        <v>0</v>
      </c>
      <c r="GI30" s="63">
        <v>0</v>
      </c>
      <c r="GJ30" s="63">
        <v>0</v>
      </c>
      <c r="GK30" s="63">
        <v>0</v>
      </c>
      <c r="GL30" s="63">
        <v>0</v>
      </c>
      <c r="GM30" s="63">
        <v>0</v>
      </c>
      <c r="GN30" s="63">
        <v>0</v>
      </c>
      <c r="GO30" s="63">
        <v>0</v>
      </c>
      <c r="GP30" s="63">
        <v>0</v>
      </c>
      <c r="GQ30" s="63">
        <v>0</v>
      </c>
      <c r="GR30" s="63">
        <v>0</v>
      </c>
      <c r="GS30" s="63">
        <v>0</v>
      </c>
      <c r="GT30" s="63">
        <v>0</v>
      </c>
      <c r="GU30" s="63">
        <v>0</v>
      </c>
      <c r="GV30" s="63">
        <v>0</v>
      </c>
      <c r="GW30" s="63">
        <v>0</v>
      </c>
      <c r="GX30" s="63">
        <v>0</v>
      </c>
      <c r="GY30" s="63">
        <v>0</v>
      </c>
      <c r="GZ30" s="63">
        <v>0</v>
      </c>
      <c r="HA30" s="63">
        <v>0</v>
      </c>
      <c r="HB30" s="63">
        <v>0</v>
      </c>
      <c r="HC30" s="63">
        <v>0</v>
      </c>
      <c r="HD30" s="63">
        <v>0</v>
      </c>
      <c r="HE30" s="63">
        <v>0</v>
      </c>
      <c r="HF30" s="63">
        <v>0</v>
      </c>
      <c r="HG30" s="63">
        <v>0</v>
      </c>
      <c r="HH30" s="63">
        <v>0</v>
      </c>
      <c r="HI30" s="63">
        <v>0</v>
      </c>
      <c r="HJ30" s="63">
        <v>0</v>
      </c>
      <c r="HK30" s="63">
        <v>0</v>
      </c>
      <c r="HL30" s="63">
        <v>0</v>
      </c>
      <c r="HM30" s="63">
        <v>0</v>
      </c>
      <c r="HN30" s="63">
        <v>0</v>
      </c>
      <c r="HO30" s="63">
        <v>0</v>
      </c>
      <c r="HP30" s="63">
        <v>0</v>
      </c>
      <c r="HQ30" s="63">
        <v>0</v>
      </c>
      <c r="HR30" s="63">
        <v>0</v>
      </c>
      <c r="HS30" s="63">
        <v>0</v>
      </c>
      <c r="HT30" s="63">
        <v>0</v>
      </c>
      <c r="HU30" s="63">
        <v>0</v>
      </c>
      <c r="HV30" s="63">
        <v>0</v>
      </c>
      <c r="HW30" s="63">
        <v>0</v>
      </c>
      <c r="HX30" s="63">
        <v>0</v>
      </c>
      <c r="HY30" s="63">
        <v>0</v>
      </c>
      <c r="HZ30" s="63">
        <v>0</v>
      </c>
      <c r="IA30" s="63">
        <v>0</v>
      </c>
      <c r="IB30" s="63">
        <v>0</v>
      </c>
      <c r="IC30" s="63">
        <v>0</v>
      </c>
      <c r="ID30" s="63">
        <v>0</v>
      </c>
      <c r="IE30" s="63">
        <v>0</v>
      </c>
      <c r="IF30" s="63">
        <v>0</v>
      </c>
      <c r="IG30" s="63">
        <v>0</v>
      </c>
      <c r="IH30" s="63">
        <v>0</v>
      </c>
      <c r="II30" s="63">
        <v>0</v>
      </c>
      <c r="IJ30" s="63">
        <v>0</v>
      </c>
      <c r="IK30" s="63">
        <v>0</v>
      </c>
      <c r="IL30" s="63">
        <v>0</v>
      </c>
      <c r="IM30" s="63">
        <v>0</v>
      </c>
      <c r="IN30" s="63">
        <v>0</v>
      </c>
      <c r="IO30" s="63">
        <v>0</v>
      </c>
      <c r="IP30" s="63">
        <v>0</v>
      </c>
      <c r="IQ30" s="63">
        <v>0</v>
      </c>
      <c r="IR30" s="63">
        <v>0</v>
      </c>
      <c r="IS30" s="63">
        <v>0</v>
      </c>
      <c r="IT30" s="63">
        <v>0</v>
      </c>
      <c r="IU30" s="63">
        <v>0</v>
      </c>
      <c r="IV30" s="63">
        <v>0</v>
      </c>
      <c r="IW30" s="63">
        <v>0</v>
      </c>
      <c r="IX30" s="63">
        <v>0</v>
      </c>
      <c r="IY30" s="63">
        <v>0</v>
      </c>
      <c r="IZ30" s="63">
        <v>0</v>
      </c>
      <c r="JA30" s="63">
        <v>0</v>
      </c>
      <c r="JB30" s="63">
        <v>0</v>
      </c>
      <c r="JC30" s="63">
        <v>0</v>
      </c>
      <c r="JD30" s="63">
        <v>0</v>
      </c>
      <c r="JE30" s="63">
        <v>0</v>
      </c>
      <c r="JF30" s="63">
        <v>0</v>
      </c>
      <c r="JG30" s="63">
        <v>0</v>
      </c>
      <c r="JH30" s="63">
        <v>0</v>
      </c>
      <c r="JI30" s="63">
        <v>0</v>
      </c>
      <c r="JJ30" s="63">
        <v>0</v>
      </c>
      <c r="JK30" s="63">
        <v>0</v>
      </c>
      <c r="JL30" s="63">
        <v>0</v>
      </c>
      <c r="JM30" s="63">
        <v>0</v>
      </c>
      <c r="JN30" s="63">
        <v>0</v>
      </c>
      <c r="JO30" s="63">
        <v>0</v>
      </c>
      <c r="JP30" s="63">
        <v>0</v>
      </c>
      <c r="JQ30" s="63">
        <v>0</v>
      </c>
      <c r="JR30" s="63">
        <v>0</v>
      </c>
      <c r="JS30" s="63">
        <v>0</v>
      </c>
      <c r="JT30" s="63">
        <v>0</v>
      </c>
      <c r="JU30" s="63">
        <v>0</v>
      </c>
      <c r="JV30" s="63">
        <v>0</v>
      </c>
      <c r="JW30" s="63">
        <v>0</v>
      </c>
      <c r="JX30" s="63">
        <v>0</v>
      </c>
      <c r="JY30" s="63">
        <v>0</v>
      </c>
      <c r="JZ30" s="63">
        <v>0</v>
      </c>
      <c r="KA30" s="63">
        <v>0</v>
      </c>
      <c r="KB30" s="63">
        <v>0</v>
      </c>
      <c r="KC30" s="63">
        <v>0</v>
      </c>
      <c r="KD30" s="63">
        <v>0</v>
      </c>
      <c r="KE30" s="63">
        <v>0</v>
      </c>
      <c r="KF30" s="63">
        <v>0</v>
      </c>
      <c r="KG30" s="63">
        <v>0</v>
      </c>
      <c r="KH30" s="63">
        <v>0</v>
      </c>
      <c r="KI30" s="63">
        <v>0</v>
      </c>
      <c r="KJ30" s="63">
        <v>0</v>
      </c>
      <c r="KK30" s="63">
        <v>0</v>
      </c>
      <c r="KL30" s="63">
        <v>0</v>
      </c>
      <c r="KM30" s="63">
        <v>0</v>
      </c>
      <c r="KN30" s="63">
        <v>0</v>
      </c>
      <c r="KO30" s="63">
        <v>0</v>
      </c>
      <c r="KP30" s="63">
        <v>0</v>
      </c>
      <c r="KQ30" s="63">
        <v>0</v>
      </c>
      <c r="KR30" s="63">
        <v>0</v>
      </c>
      <c r="KS30" s="63">
        <v>0</v>
      </c>
      <c r="KT30" s="63">
        <v>0</v>
      </c>
      <c r="KU30" s="63">
        <v>0</v>
      </c>
      <c r="KV30" s="63">
        <v>0</v>
      </c>
      <c r="KW30" s="63">
        <v>0</v>
      </c>
      <c r="KX30" s="63">
        <v>0</v>
      </c>
      <c r="KY30" s="63">
        <v>0</v>
      </c>
      <c r="KZ30" s="63">
        <v>0</v>
      </c>
      <c r="LA30" s="63">
        <v>0</v>
      </c>
      <c r="LB30" s="63">
        <v>0</v>
      </c>
      <c r="LC30" s="63">
        <v>0</v>
      </c>
      <c r="LD30" s="63">
        <v>0</v>
      </c>
      <c r="LE30" s="63">
        <v>0</v>
      </c>
      <c r="LF30" s="63">
        <v>0</v>
      </c>
      <c r="LG30" s="63">
        <v>0</v>
      </c>
      <c r="LH30" s="63">
        <v>0</v>
      </c>
      <c r="LI30" s="63">
        <v>0</v>
      </c>
      <c r="LJ30" s="63">
        <v>0</v>
      </c>
      <c r="LK30" s="63">
        <v>0</v>
      </c>
      <c r="LL30" s="63">
        <v>0</v>
      </c>
      <c r="LM30" s="63">
        <v>0</v>
      </c>
      <c r="LN30" s="63">
        <v>0</v>
      </c>
      <c r="LO30" s="63">
        <v>0</v>
      </c>
      <c r="LP30" s="63">
        <v>0</v>
      </c>
      <c r="LQ30" s="63">
        <v>0</v>
      </c>
      <c r="LR30" s="63">
        <v>0</v>
      </c>
      <c r="LS30" s="63">
        <v>0</v>
      </c>
      <c r="LT30" s="63">
        <v>0</v>
      </c>
      <c r="LU30" s="63">
        <v>0</v>
      </c>
      <c r="LV30" s="63">
        <v>0</v>
      </c>
      <c r="LW30" s="63">
        <v>0</v>
      </c>
      <c r="LX30" s="63">
        <v>0</v>
      </c>
      <c r="LY30" s="63">
        <v>0</v>
      </c>
      <c r="LZ30" s="63">
        <v>0</v>
      </c>
      <c r="MA30" s="63">
        <v>0</v>
      </c>
      <c r="MB30" s="63">
        <v>0</v>
      </c>
      <c r="MC30" s="63">
        <v>0</v>
      </c>
      <c r="MD30" s="63">
        <v>0</v>
      </c>
      <c r="ME30" s="63">
        <v>0</v>
      </c>
      <c r="MF30" s="63">
        <v>0</v>
      </c>
      <c r="MG30" s="63">
        <v>0</v>
      </c>
      <c r="MH30" s="63">
        <v>0</v>
      </c>
      <c r="MI30" s="63">
        <v>0</v>
      </c>
      <c r="MJ30" s="63">
        <v>0</v>
      </c>
      <c r="MK30" s="63">
        <v>0</v>
      </c>
      <c r="ML30" s="63">
        <v>0</v>
      </c>
      <c r="MM30" s="63">
        <v>0</v>
      </c>
      <c r="MN30" s="63">
        <v>0</v>
      </c>
      <c r="MO30" s="63">
        <v>0</v>
      </c>
      <c r="MP30" s="63">
        <v>0</v>
      </c>
      <c r="MQ30" s="2">
        <v>0</v>
      </c>
      <c r="MR30" s="63">
        <v>0</v>
      </c>
      <c r="MS30" s="63">
        <v>0</v>
      </c>
      <c r="MT30" s="63">
        <v>0</v>
      </c>
      <c r="MU30" s="63">
        <v>0</v>
      </c>
      <c r="MW30" s="63">
        <v>15</v>
      </c>
      <c r="MY30" s="63">
        <f t="shared" si="1"/>
        <v>0</v>
      </c>
      <c r="NC30" s="63">
        <f t="shared" si="0"/>
        <v>0</v>
      </c>
    </row>
    <row r="31" spans="1:367" x14ac:dyDescent="0.45">
      <c r="A31" s="63" t="s">
        <v>452</v>
      </c>
      <c r="B31" s="99">
        <v>0</v>
      </c>
      <c r="C31" s="63">
        <v>0</v>
      </c>
      <c r="D31" s="63">
        <v>0</v>
      </c>
      <c r="E31" s="63">
        <v>0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63">
        <v>0</v>
      </c>
      <c r="L31" s="63">
        <v>0</v>
      </c>
      <c r="M31" s="63">
        <v>0</v>
      </c>
      <c r="N31" s="63">
        <v>0</v>
      </c>
      <c r="O31" s="63">
        <v>0</v>
      </c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>
        <v>0</v>
      </c>
      <c r="AZ31" s="63">
        <v>0</v>
      </c>
      <c r="BA31" s="63">
        <v>0</v>
      </c>
      <c r="BB31" s="63">
        <v>0</v>
      </c>
      <c r="BC31" s="63">
        <v>0</v>
      </c>
      <c r="BD31" s="63">
        <v>0</v>
      </c>
      <c r="BE31" s="63">
        <v>0</v>
      </c>
      <c r="BF31" s="63">
        <v>0</v>
      </c>
      <c r="BG31" s="63">
        <v>0</v>
      </c>
      <c r="BH31" s="63">
        <v>0</v>
      </c>
      <c r="BI31" s="63">
        <v>0</v>
      </c>
      <c r="BJ31" s="63">
        <v>0</v>
      </c>
      <c r="BK31" s="63">
        <v>0</v>
      </c>
      <c r="BL31" s="63">
        <v>0</v>
      </c>
      <c r="BM31" s="63">
        <v>0</v>
      </c>
      <c r="BN31" s="63">
        <v>0</v>
      </c>
      <c r="BO31" s="63">
        <v>0</v>
      </c>
      <c r="BP31" s="63">
        <v>0</v>
      </c>
      <c r="BQ31" s="63">
        <v>0</v>
      </c>
      <c r="BR31" s="63">
        <v>0</v>
      </c>
      <c r="BS31" s="63">
        <v>0</v>
      </c>
      <c r="BT31" s="63">
        <v>0</v>
      </c>
      <c r="BU31" s="63">
        <v>0</v>
      </c>
      <c r="BV31" s="63">
        <v>0</v>
      </c>
      <c r="BW31" s="63">
        <v>0</v>
      </c>
      <c r="BX31" s="63">
        <v>0</v>
      </c>
      <c r="BY31" s="63">
        <v>0</v>
      </c>
      <c r="BZ31" s="63">
        <v>0</v>
      </c>
      <c r="CA31" s="63">
        <v>0</v>
      </c>
      <c r="CB31" s="63">
        <v>0</v>
      </c>
      <c r="CC31" s="63">
        <v>0</v>
      </c>
      <c r="CD31" s="63">
        <v>0</v>
      </c>
      <c r="CE31" s="63">
        <v>0</v>
      </c>
      <c r="CF31" s="63">
        <v>0</v>
      </c>
      <c r="CG31" s="63">
        <v>0</v>
      </c>
      <c r="CH31" s="63">
        <v>0</v>
      </c>
      <c r="CI31" s="63">
        <v>0</v>
      </c>
      <c r="CJ31" s="63">
        <v>0</v>
      </c>
      <c r="CK31" s="63">
        <v>0</v>
      </c>
      <c r="CL31" s="63">
        <v>0</v>
      </c>
      <c r="CM31" s="63">
        <v>0</v>
      </c>
      <c r="CN31" s="63">
        <v>0</v>
      </c>
      <c r="CO31" s="63">
        <v>0</v>
      </c>
      <c r="CP31" s="63">
        <v>0</v>
      </c>
      <c r="CQ31" s="63">
        <v>0</v>
      </c>
      <c r="CR31" s="63">
        <v>0</v>
      </c>
      <c r="CS31" s="63">
        <v>0</v>
      </c>
      <c r="CT31" s="63">
        <v>0</v>
      </c>
      <c r="CU31" s="63">
        <v>0</v>
      </c>
      <c r="CV31" s="63">
        <v>0</v>
      </c>
      <c r="CW31" s="63">
        <v>0</v>
      </c>
      <c r="CX31" s="63">
        <v>0</v>
      </c>
      <c r="CY31" s="63">
        <v>0</v>
      </c>
      <c r="CZ31" s="63">
        <v>0</v>
      </c>
      <c r="DA31" s="63">
        <v>0</v>
      </c>
      <c r="DB31" s="63">
        <v>0</v>
      </c>
      <c r="DC31" s="63">
        <v>0</v>
      </c>
      <c r="DD31" s="63">
        <v>0</v>
      </c>
      <c r="DE31" s="63">
        <v>0</v>
      </c>
      <c r="DF31" s="63">
        <v>0</v>
      </c>
      <c r="DG31" s="63">
        <v>0</v>
      </c>
      <c r="DH31" s="63">
        <v>0</v>
      </c>
      <c r="DI31" s="63">
        <v>0</v>
      </c>
      <c r="DJ31" s="63">
        <v>0</v>
      </c>
      <c r="DK31" s="63">
        <v>0</v>
      </c>
      <c r="DL31" s="63">
        <v>0</v>
      </c>
      <c r="DM31" s="63">
        <v>0</v>
      </c>
      <c r="DN31" s="63">
        <v>0</v>
      </c>
      <c r="DO31" s="63">
        <v>0</v>
      </c>
      <c r="DP31" s="63">
        <v>0</v>
      </c>
      <c r="DQ31" s="63">
        <v>0</v>
      </c>
      <c r="DR31" s="63">
        <v>0</v>
      </c>
      <c r="DS31" s="63">
        <v>0</v>
      </c>
      <c r="DT31" s="63">
        <v>0</v>
      </c>
      <c r="DU31" s="63">
        <v>0</v>
      </c>
      <c r="DV31" s="63">
        <v>0</v>
      </c>
      <c r="DW31" s="63">
        <v>0</v>
      </c>
      <c r="DX31" s="63">
        <v>0</v>
      </c>
      <c r="DY31" s="63">
        <v>0</v>
      </c>
      <c r="DZ31" s="63">
        <v>0</v>
      </c>
      <c r="EA31" s="63">
        <v>0</v>
      </c>
      <c r="EB31" s="63">
        <v>0</v>
      </c>
      <c r="EC31" s="63">
        <v>0</v>
      </c>
      <c r="ED31" s="63">
        <v>0</v>
      </c>
      <c r="EE31" s="63">
        <v>0</v>
      </c>
      <c r="EF31" s="63">
        <v>0</v>
      </c>
      <c r="EG31" s="63">
        <v>0</v>
      </c>
      <c r="EH31" s="63">
        <v>0</v>
      </c>
      <c r="EI31" s="63">
        <v>0</v>
      </c>
      <c r="EJ31" s="63">
        <v>0</v>
      </c>
      <c r="EK31" s="63">
        <v>0</v>
      </c>
      <c r="EL31" s="63">
        <v>0</v>
      </c>
      <c r="EM31" s="63">
        <v>0</v>
      </c>
      <c r="EN31" s="63">
        <v>0</v>
      </c>
      <c r="EO31" s="63">
        <v>0</v>
      </c>
      <c r="EP31" s="63">
        <v>0</v>
      </c>
      <c r="EQ31" s="63">
        <v>0</v>
      </c>
      <c r="ER31" s="63">
        <v>0</v>
      </c>
      <c r="ES31" s="63">
        <v>0</v>
      </c>
      <c r="ET31" s="63">
        <v>0</v>
      </c>
      <c r="EU31" s="63">
        <v>0</v>
      </c>
      <c r="EV31" s="63">
        <v>0</v>
      </c>
      <c r="EW31" s="63">
        <v>0</v>
      </c>
      <c r="EX31" s="63">
        <v>0</v>
      </c>
      <c r="EY31" s="63">
        <v>0</v>
      </c>
      <c r="EZ31" s="63">
        <v>0</v>
      </c>
      <c r="FA31" s="63">
        <v>0</v>
      </c>
      <c r="FB31" s="63">
        <v>0</v>
      </c>
      <c r="FC31" s="63">
        <v>0</v>
      </c>
      <c r="FD31" s="63">
        <v>0</v>
      </c>
      <c r="FE31" s="63">
        <v>0</v>
      </c>
      <c r="FF31" s="63">
        <v>0</v>
      </c>
      <c r="FG31" s="63">
        <v>0</v>
      </c>
      <c r="FH31" s="63">
        <v>0</v>
      </c>
      <c r="FI31" s="63">
        <v>0</v>
      </c>
      <c r="FJ31" s="63">
        <v>0</v>
      </c>
      <c r="FK31" s="63">
        <v>0</v>
      </c>
      <c r="FL31" s="63">
        <v>0</v>
      </c>
      <c r="FM31" s="63">
        <v>0</v>
      </c>
      <c r="FN31" s="63">
        <v>0</v>
      </c>
      <c r="FO31" s="63">
        <v>0</v>
      </c>
      <c r="FP31" s="63">
        <v>0</v>
      </c>
      <c r="FQ31" s="63">
        <v>0</v>
      </c>
      <c r="FR31" s="63">
        <v>0</v>
      </c>
      <c r="FS31" s="63">
        <v>0</v>
      </c>
      <c r="FT31" s="63">
        <v>0</v>
      </c>
      <c r="FU31" s="63">
        <v>0</v>
      </c>
      <c r="FV31" s="63">
        <v>0</v>
      </c>
      <c r="FW31" s="63">
        <v>0</v>
      </c>
      <c r="FX31" s="63">
        <v>0</v>
      </c>
      <c r="FY31" s="63">
        <v>0</v>
      </c>
      <c r="FZ31" s="63">
        <v>0</v>
      </c>
      <c r="GA31" s="63">
        <v>0</v>
      </c>
      <c r="GB31" s="63">
        <v>0</v>
      </c>
      <c r="GC31" s="63">
        <v>0</v>
      </c>
      <c r="GD31" s="63">
        <v>0</v>
      </c>
      <c r="GE31" s="63">
        <v>0</v>
      </c>
      <c r="GF31" s="63">
        <v>0</v>
      </c>
      <c r="GG31" s="63">
        <v>0</v>
      </c>
      <c r="GH31" s="63">
        <v>0</v>
      </c>
      <c r="GI31" s="63">
        <v>0</v>
      </c>
      <c r="GJ31" s="63">
        <v>0</v>
      </c>
      <c r="GK31" s="63">
        <v>0</v>
      </c>
      <c r="GL31" s="63">
        <v>0</v>
      </c>
      <c r="GM31" s="63">
        <v>0</v>
      </c>
      <c r="GN31" s="63">
        <v>0</v>
      </c>
      <c r="GO31" s="63">
        <v>0</v>
      </c>
      <c r="GP31" s="63">
        <v>0</v>
      </c>
      <c r="GQ31" s="63">
        <v>0</v>
      </c>
      <c r="GR31" s="63">
        <v>0</v>
      </c>
      <c r="GS31" s="63">
        <v>0</v>
      </c>
      <c r="GT31" s="63">
        <v>0</v>
      </c>
      <c r="GU31" s="63">
        <v>0</v>
      </c>
      <c r="GV31" s="63">
        <v>0</v>
      </c>
      <c r="GW31" s="63">
        <v>0</v>
      </c>
      <c r="GX31" s="63">
        <v>0</v>
      </c>
      <c r="GY31" s="63">
        <v>0</v>
      </c>
      <c r="GZ31" s="63">
        <v>0</v>
      </c>
      <c r="HA31" s="63">
        <v>0</v>
      </c>
      <c r="HB31" s="63">
        <v>0</v>
      </c>
      <c r="HC31" s="63">
        <v>0</v>
      </c>
      <c r="HD31" s="63">
        <v>0</v>
      </c>
      <c r="HE31" s="63">
        <v>0</v>
      </c>
      <c r="HF31" s="63">
        <v>0</v>
      </c>
      <c r="HG31" s="63">
        <v>0</v>
      </c>
      <c r="HH31" s="63">
        <v>0</v>
      </c>
      <c r="HI31" s="63">
        <v>0</v>
      </c>
      <c r="HJ31" s="63">
        <v>0</v>
      </c>
      <c r="HK31" s="63">
        <v>0</v>
      </c>
      <c r="HL31" s="63">
        <v>0</v>
      </c>
      <c r="HM31" s="63">
        <v>0</v>
      </c>
      <c r="HN31" s="63">
        <v>0</v>
      </c>
      <c r="HO31" s="63">
        <v>0</v>
      </c>
      <c r="HP31" s="63">
        <v>0</v>
      </c>
      <c r="HQ31" s="63">
        <v>0</v>
      </c>
      <c r="HR31" s="63">
        <v>0</v>
      </c>
      <c r="HS31" s="63">
        <v>0</v>
      </c>
      <c r="HT31" s="63">
        <v>0</v>
      </c>
      <c r="HU31" s="63">
        <v>0</v>
      </c>
      <c r="HV31" s="63">
        <v>0</v>
      </c>
      <c r="HW31" s="63">
        <v>0</v>
      </c>
      <c r="HX31" s="63">
        <v>0</v>
      </c>
      <c r="HY31" s="63">
        <v>0</v>
      </c>
      <c r="HZ31" s="63">
        <v>0</v>
      </c>
      <c r="IA31" s="63">
        <v>0</v>
      </c>
      <c r="IB31" s="63">
        <v>0</v>
      </c>
      <c r="IC31" s="63">
        <v>0</v>
      </c>
      <c r="ID31" s="63">
        <v>0</v>
      </c>
      <c r="IE31" s="63">
        <v>0</v>
      </c>
      <c r="IF31" s="63">
        <v>0</v>
      </c>
      <c r="IG31" s="63">
        <v>0</v>
      </c>
      <c r="IH31" s="63">
        <v>0</v>
      </c>
      <c r="II31" s="63">
        <v>0</v>
      </c>
      <c r="IJ31" s="63">
        <v>0</v>
      </c>
      <c r="IK31" s="63">
        <v>0</v>
      </c>
      <c r="IL31" s="63">
        <v>0</v>
      </c>
      <c r="IM31" s="63">
        <v>0</v>
      </c>
      <c r="IN31" s="63">
        <v>0</v>
      </c>
      <c r="IO31" s="63">
        <v>0</v>
      </c>
      <c r="IP31" s="63">
        <v>0</v>
      </c>
      <c r="IQ31" s="63">
        <v>0</v>
      </c>
      <c r="IR31" s="63">
        <v>0</v>
      </c>
      <c r="IS31" s="63">
        <v>0</v>
      </c>
      <c r="IT31" s="63">
        <v>0</v>
      </c>
      <c r="IU31" s="63">
        <v>0</v>
      </c>
      <c r="IV31" s="63">
        <v>0</v>
      </c>
      <c r="IW31" s="63">
        <v>0</v>
      </c>
      <c r="IX31" s="63">
        <v>0</v>
      </c>
      <c r="IY31" s="63">
        <v>0</v>
      </c>
      <c r="IZ31" s="63">
        <v>0</v>
      </c>
      <c r="JA31" s="63">
        <v>0</v>
      </c>
      <c r="JB31" s="63">
        <v>0</v>
      </c>
      <c r="JC31" s="63">
        <v>0</v>
      </c>
      <c r="JD31" s="63">
        <v>0</v>
      </c>
      <c r="JE31" s="63">
        <v>0</v>
      </c>
      <c r="JF31" s="63">
        <v>0</v>
      </c>
      <c r="JG31" s="63">
        <v>0</v>
      </c>
      <c r="JH31" s="63">
        <v>0</v>
      </c>
      <c r="JI31" s="63">
        <v>0</v>
      </c>
      <c r="JJ31" s="63">
        <v>0</v>
      </c>
      <c r="JK31" s="63">
        <v>0</v>
      </c>
      <c r="JL31" s="63">
        <v>0</v>
      </c>
      <c r="JM31" s="63">
        <v>0</v>
      </c>
      <c r="JN31" s="63">
        <v>0</v>
      </c>
      <c r="JO31" s="63">
        <v>0</v>
      </c>
      <c r="JP31" s="63">
        <v>0</v>
      </c>
      <c r="JQ31" s="63">
        <v>0</v>
      </c>
      <c r="JR31" s="63">
        <v>0</v>
      </c>
      <c r="JS31" s="63">
        <v>0</v>
      </c>
      <c r="JT31" s="63">
        <v>0</v>
      </c>
      <c r="JU31" s="63">
        <v>0</v>
      </c>
      <c r="JV31" s="63">
        <v>0</v>
      </c>
      <c r="JW31" s="63">
        <v>0</v>
      </c>
      <c r="JX31" s="63">
        <v>0</v>
      </c>
      <c r="JY31" s="63">
        <v>0</v>
      </c>
      <c r="JZ31" s="63">
        <v>0</v>
      </c>
      <c r="KA31" s="63">
        <v>0</v>
      </c>
      <c r="KB31" s="63">
        <v>0</v>
      </c>
      <c r="KC31" s="63">
        <v>0</v>
      </c>
      <c r="KD31" s="63">
        <v>0</v>
      </c>
      <c r="KE31" s="63">
        <v>0</v>
      </c>
      <c r="KF31" s="63">
        <v>0</v>
      </c>
      <c r="KG31" s="63">
        <v>0</v>
      </c>
      <c r="KH31" s="63">
        <v>0</v>
      </c>
      <c r="KI31" s="63">
        <v>0</v>
      </c>
      <c r="KJ31" s="63">
        <v>0</v>
      </c>
      <c r="KK31" s="63">
        <v>0</v>
      </c>
      <c r="KL31" s="63">
        <v>0</v>
      </c>
      <c r="KM31" s="63">
        <v>0</v>
      </c>
      <c r="KN31" s="63">
        <v>0</v>
      </c>
      <c r="KO31" s="63">
        <v>0</v>
      </c>
      <c r="KP31" s="63">
        <v>0</v>
      </c>
      <c r="KQ31" s="63">
        <v>0</v>
      </c>
      <c r="KR31" s="63">
        <v>0</v>
      </c>
      <c r="KS31" s="63">
        <v>0</v>
      </c>
      <c r="KT31" s="63">
        <v>0</v>
      </c>
      <c r="KU31" s="63">
        <v>0</v>
      </c>
      <c r="KV31" s="63">
        <v>0</v>
      </c>
      <c r="KW31" s="63">
        <v>0</v>
      </c>
      <c r="KX31" s="63">
        <v>0</v>
      </c>
      <c r="KY31" s="63">
        <v>0</v>
      </c>
      <c r="KZ31" s="63">
        <v>0</v>
      </c>
      <c r="LA31" s="63">
        <v>0</v>
      </c>
      <c r="LB31" s="63">
        <v>0</v>
      </c>
      <c r="LC31" s="63">
        <v>0</v>
      </c>
      <c r="LD31" s="63">
        <v>0</v>
      </c>
      <c r="LE31" s="63">
        <v>0</v>
      </c>
      <c r="LF31" s="63">
        <v>0</v>
      </c>
      <c r="LG31" s="63">
        <v>0</v>
      </c>
      <c r="LH31" s="63">
        <v>0</v>
      </c>
      <c r="LI31" s="63">
        <v>0</v>
      </c>
      <c r="LJ31" s="63">
        <v>0</v>
      </c>
      <c r="LK31" s="63">
        <v>0</v>
      </c>
      <c r="LL31" s="63">
        <v>0</v>
      </c>
      <c r="LM31" s="63">
        <v>0</v>
      </c>
      <c r="LN31" s="63">
        <v>0</v>
      </c>
      <c r="LO31" s="63">
        <v>0</v>
      </c>
      <c r="LP31" s="63">
        <v>0</v>
      </c>
      <c r="LQ31" s="63">
        <v>0</v>
      </c>
      <c r="LR31" s="63">
        <v>0</v>
      </c>
      <c r="LS31" s="63">
        <v>0</v>
      </c>
      <c r="LT31" s="63">
        <v>0</v>
      </c>
      <c r="LU31" s="63">
        <v>0</v>
      </c>
      <c r="LV31" s="63">
        <v>0</v>
      </c>
      <c r="LW31" s="63">
        <v>0</v>
      </c>
      <c r="LX31" s="63">
        <v>0</v>
      </c>
      <c r="LY31" s="63">
        <v>0</v>
      </c>
      <c r="LZ31" s="63">
        <v>0</v>
      </c>
      <c r="MA31" s="63">
        <v>0</v>
      </c>
      <c r="MB31" s="63">
        <v>0</v>
      </c>
      <c r="MC31" s="63">
        <v>0</v>
      </c>
      <c r="MD31" s="63">
        <v>0</v>
      </c>
      <c r="ME31" s="63">
        <v>0</v>
      </c>
      <c r="MF31" s="63">
        <v>0</v>
      </c>
      <c r="MG31" s="63">
        <v>0</v>
      </c>
      <c r="MH31" s="63">
        <v>0</v>
      </c>
      <c r="MI31" s="63">
        <v>0</v>
      </c>
      <c r="MJ31" s="63">
        <v>0</v>
      </c>
      <c r="MK31" s="63">
        <v>0</v>
      </c>
      <c r="ML31" s="63">
        <v>0</v>
      </c>
      <c r="MM31" s="63">
        <v>0</v>
      </c>
      <c r="MN31" s="63">
        <v>0</v>
      </c>
      <c r="MO31" s="63">
        <v>0</v>
      </c>
      <c r="MP31" s="63">
        <v>0</v>
      </c>
      <c r="MQ31" s="63">
        <v>0</v>
      </c>
      <c r="MR31" s="63">
        <v>0</v>
      </c>
      <c r="MS31" s="63">
        <v>0</v>
      </c>
      <c r="MT31" s="63">
        <v>0</v>
      </c>
      <c r="MU31" s="63">
        <v>0</v>
      </c>
      <c r="MW31" s="63">
        <v>16</v>
      </c>
      <c r="MY31" s="63">
        <f t="shared" si="1"/>
        <v>0</v>
      </c>
      <c r="NC31" s="63">
        <f t="shared" si="0"/>
        <v>0</v>
      </c>
    </row>
    <row r="32" spans="1:367" x14ac:dyDescent="0.45">
      <c r="A32" s="63" t="s">
        <v>616</v>
      </c>
      <c r="B32" s="50">
        <v>0</v>
      </c>
      <c r="C32" s="63">
        <v>0</v>
      </c>
      <c r="D32" s="63">
        <v>0</v>
      </c>
      <c r="E32" s="63">
        <v>0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63">
        <v>0</v>
      </c>
      <c r="L32" s="63">
        <v>0</v>
      </c>
      <c r="M32" s="63">
        <v>0</v>
      </c>
      <c r="N32" s="63">
        <v>0</v>
      </c>
      <c r="O32" s="63">
        <v>0</v>
      </c>
      <c r="P32" s="63">
        <v>0</v>
      </c>
      <c r="Q32" s="63">
        <v>0</v>
      </c>
      <c r="R32" s="63">
        <v>0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0</v>
      </c>
      <c r="AV32" s="63">
        <v>0</v>
      </c>
      <c r="AW32" s="63">
        <v>0</v>
      </c>
      <c r="AX32" s="63">
        <v>0</v>
      </c>
      <c r="AY32" s="63">
        <v>0</v>
      </c>
      <c r="AZ32" s="63">
        <v>0</v>
      </c>
      <c r="BA32" s="63">
        <v>0</v>
      </c>
      <c r="BB32" s="63">
        <v>0</v>
      </c>
      <c r="BC32" s="63">
        <v>0</v>
      </c>
      <c r="BD32" s="63">
        <v>0</v>
      </c>
      <c r="BE32" s="63">
        <v>0</v>
      </c>
      <c r="BF32" s="63">
        <v>0</v>
      </c>
      <c r="BG32" s="63">
        <v>0</v>
      </c>
      <c r="BH32" s="63">
        <v>0</v>
      </c>
      <c r="BI32" s="63">
        <v>0</v>
      </c>
      <c r="BJ32" s="63">
        <v>0</v>
      </c>
      <c r="BK32" s="63">
        <v>0</v>
      </c>
      <c r="BL32" s="63">
        <v>0</v>
      </c>
      <c r="BM32" s="63">
        <v>0</v>
      </c>
      <c r="BN32" s="63">
        <v>0</v>
      </c>
      <c r="BO32" s="63">
        <v>0</v>
      </c>
      <c r="BP32" s="63">
        <v>0</v>
      </c>
      <c r="BQ32" s="63">
        <v>0</v>
      </c>
      <c r="BR32" s="63">
        <v>0</v>
      </c>
      <c r="BS32" s="63">
        <v>0</v>
      </c>
      <c r="BT32" s="63">
        <v>0</v>
      </c>
      <c r="BU32" s="63">
        <v>0</v>
      </c>
      <c r="BV32" s="63">
        <v>0</v>
      </c>
      <c r="BW32" s="63">
        <v>0</v>
      </c>
      <c r="BX32" s="63">
        <v>0</v>
      </c>
      <c r="BY32" s="63">
        <v>0</v>
      </c>
      <c r="BZ32" s="63">
        <v>0</v>
      </c>
      <c r="CA32" s="63">
        <v>0</v>
      </c>
      <c r="CB32" s="63">
        <v>0</v>
      </c>
      <c r="CC32" s="63">
        <v>0</v>
      </c>
      <c r="CD32" s="63">
        <v>0</v>
      </c>
      <c r="CE32" s="63">
        <v>0</v>
      </c>
      <c r="CF32" s="63">
        <v>0</v>
      </c>
      <c r="CG32" s="63">
        <v>0</v>
      </c>
      <c r="CH32" s="63">
        <v>0</v>
      </c>
      <c r="CI32" s="63">
        <v>0</v>
      </c>
      <c r="CJ32" s="63">
        <v>0</v>
      </c>
      <c r="CK32" s="63">
        <v>0</v>
      </c>
      <c r="CL32" s="63">
        <v>0</v>
      </c>
      <c r="CM32" s="63">
        <v>0</v>
      </c>
      <c r="CN32" s="63">
        <v>0</v>
      </c>
      <c r="CO32" s="63">
        <v>0</v>
      </c>
      <c r="CP32" s="63">
        <v>0</v>
      </c>
      <c r="CQ32" s="63">
        <v>0</v>
      </c>
      <c r="CR32" s="63">
        <v>0</v>
      </c>
      <c r="CS32" s="63">
        <v>0</v>
      </c>
      <c r="CT32" s="63">
        <v>0</v>
      </c>
      <c r="CU32" s="63">
        <v>0</v>
      </c>
      <c r="CV32" s="63">
        <v>0</v>
      </c>
      <c r="CW32" s="63">
        <v>0</v>
      </c>
      <c r="CX32" s="63">
        <v>0</v>
      </c>
      <c r="CY32" s="63">
        <v>0</v>
      </c>
      <c r="CZ32" s="63">
        <v>0</v>
      </c>
      <c r="DA32" s="63">
        <v>0</v>
      </c>
      <c r="DB32" s="63">
        <v>0</v>
      </c>
      <c r="DC32" s="63">
        <v>0</v>
      </c>
      <c r="DD32" s="63">
        <v>0</v>
      </c>
      <c r="DE32" s="63">
        <v>0</v>
      </c>
      <c r="DF32" s="63">
        <v>0</v>
      </c>
      <c r="DG32" s="63">
        <v>0</v>
      </c>
      <c r="DH32" s="63">
        <v>0</v>
      </c>
      <c r="DI32" s="63">
        <v>0</v>
      </c>
      <c r="DJ32" s="63">
        <v>0</v>
      </c>
      <c r="DK32" s="63">
        <v>0</v>
      </c>
      <c r="DL32" s="63">
        <v>0</v>
      </c>
      <c r="DM32" s="63">
        <v>0</v>
      </c>
      <c r="DN32" s="63">
        <v>0</v>
      </c>
      <c r="DO32" s="63">
        <v>0</v>
      </c>
      <c r="DP32" s="63">
        <v>0</v>
      </c>
      <c r="DQ32" s="63">
        <v>0</v>
      </c>
      <c r="DR32" s="63">
        <v>0</v>
      </c>
      <c r="DS32" s="63">
        <v>0</v>
      </c>
      <c r="DT32" s="63">
        <v>0</v>
      </c>
      <c r="DU32" s="63">
        <v>0</v>
      </c>
      <c r="DV32" s="63">
        <v>0</v>
      </c>
      <c r="DW32" s="63">
        <v>0</v>
      </c>
      <c r="DX32" s="63">
        <v>0</v>
      </c>
      <c r="DY32" s="63">
        <v>0</v>
      </c>
      <c r="DZ32" s="63">
        <v>0</v>
      </c>
      <c r="EA32" s="63">
        <v>0</v>
      </c>
      <c r="EB32" s="63">
        <v>0</v>
      </c>
      <c r="EC32" s="63">
        <v>0</v>
      </c>
      <c r="ED32" s="63">
        <v>0</v>
      </c>
      <c r="EE32" s="63">
        <v>0</v>
      </c>
      <c r="EF32" s="63">
        <v>0</v>
      </c>
      <c r="EG32" s="63">
        <v>0</v>
      </c>
      <c r="EH32" s="63">
        <v>0</v>
      </c>
      <c r="EI32" s="63">
        <v>0</v>
      </c>
      <c r="EJ32" s="63">
        <v>0</v>
      </c>
      <c r="EK32" s="63">
        <v>0</v>
      </c>
      <c r="EL32" s="63">
        <v>0</v>
      </c>
      <c r="EM32" s="63">
        <v>0</v>
      </c>
      <c r="EN32" s="63">
        <v>0</v>
      </c>
      <c r="EO32" s="63">
        <v>0</v>
      </c>
      <c r="EP32" s="63">
        <v>0</v>
      </c>
      <c r="EQ32" s="63">
        <v>0</v>
      </c>
      <c r="ER32" s="63">
        <v>0</v>
      </c>
      <c r="ES32" s="63">
        <v>0</v>
      </c>
      <c r="ET32" s="63">
        <v>0</v>
      </c>
      <c r="EU32" s="63">
        <v>0</v>
      </c>
      <c r="EV32" s="63">
        <v>0</v>
      </c>
      <c r="EW32" s="63">
        <v>0</v>
      </c>
      <c r="EX32" s="63">
        <v>0</v>
      </c>
      <c r="EY32" s="63">
        <v>0</v>
      </c>
      <c r="EZ32" s="63">
        <v>0</v>
      </c>
      <c r="FA32" s="63">
        <v>0</v>
      </c>
      <c r="FB32" s="63">
        <v>0</v>
      </c>
      <c r="FC32" s="63">
        <v>0</v>
      </c>
      <c r="FD32" s="63">
        <v>0</v>
      </c>
      <c r="FE32" s="63">
        <v>0</v>
      </c>
      <c r="FF32" s="63">
        <v>0</v>
      </c>
      <c r="FG32" s="63">
        <v>0</v>
      </c>
      <c r="FH32" s="63">
        <v>0</v>
      </c>
      <c r="FI32" s="63">
        <v>0</v>
      </c>
      <c r="FJ32" s="63">
        <v>0</v>
      </c>
      <c r="FK32" s="63">
        <v>0</v>
      </c>
      <c r="FL32" s="63">
        <v>0</v>
      </c>
      <c r="FM32" s="63">
        <v>0</v>
      </c>
      <c r="FN32" s="63">
        <v>0</v>
      </c>
      <c r="FO32" s="63">
        <v>0</v>
      </c>
      <c r="FP32" s="63">
        <v>0</v>
      </c>
      <c r="FQ32" s="63">
        <v>0</v>
      </c>
      <c r="FR32" s="63">
        <v>0</v>
      </c>
      <c r="FS32" s="63">
        <v>0</v>
      </c>
      <c r="FT32" s="63">
        <v>0</v>
      </c>
      <c r="FU32" s="63">
        <v>0</v>
      </c>
      <c r="FV32" s="63">
        <v>0</v>
      </c>
      <c r="FW32" s="63">
        <v>0</v>
      </c>
      <c r="FX32" s="63">
        <v>0</v>
      </c>
      <c r="FY32" s="63">
        <v>0</v>
      </c>
      <c r="FZ32" s="63">
        <v>0</v>
      </c>
      <c r="GA32" s="63">
        <v>0</v>
      </c>
      <c r="GB32" s="63">
        <v>0</v>
      </c>
      <c r="GC32" s="63">
        <v>0</v>
      </c>
      <c r="GD32" s="63">
        <v>0</v>
      </c>
      <c r="GE32" s="63">
        <v>0</v>
      </c>
      <c r="GF32" s="63">
        <v>0</v>
      </c>
      <c r="GG32" s="63">
        <v>0</v>
      </c>
      <c r="GH32" s="63">
        <v>0</v>
      </c>
      <c r="GI32" s="63">
        <v>0</v>
      </c>
      <c r="GJ32" s="63">
        <v>0</v>
      </c>
      <c r="GK32" s="63">
        <v>0</v>
      </c>
      <c r="GL32" s="63">
        <v>0</v>
      </c>
      <c r="GM32" s="63">
        <v>0</v>
      </c>
      <c r="GN32" s="63">
        <v>0</v>
      </c>
      <c r="GO32" s="63">
        <v>0</v>
      </c>
      <c r="GP32" s="63">
        <v>0</v>
      </c>
      <c r="GQ32" s="63">
        <v>0</v>
      </c>
      <c r="GR32" s="63">
        <v>0</v>
      </c>
      <c r="GS32" s="63">
        <v>0</v>
      </c>
      <c r="GT32" s="63">
        <v>0</v>
      </c>
      <c r="GU32" s="63">
        <v>0</v>
      </c>
      <c r="GV32" s="63">
        <v>0</v>
      </c>
      <c r="GW32" s="63">
        <v>0</v>
      </c>
      <c r="GX32" s="63">
        <v>0</v>
      </c>
      <c r="GY32" s="63">
        <v>0</v>
      </c>
      <c r="GZ32" s="63">
        <v>0</v>
      </c>
      <c r="HA32" s="63">
        <v>0</v>
      </c>
      <c r="HB32" s="63">
        <v>0</v>
      </c>
      <c r="HC32" s="63">
        <v>0</v>
      </c>
      <c r="HD32" s="63">
        <v>0</v>
      </c>
      <c r="HE32" s="63">
        <v>0</v>
      </c>
      <c r="HF32" s="63">
        <v>0</v>
      </c>
      <c r="HG32" s="63">
        <v>0</v>
      </c>
      <c r="HH32" s="63">
        <v>0</v>
      </c>
      <c r="HI32" s="63">
        <v>0</v>
      </c>
      <c r="HJ32" s="63">
        <v>0</v>
      </c>
      <c r="HK32" s="63">
        <v>0</v>
      </c>
      <c r="HL32" s="63">
        <v>0</v>
      </c>
      <c r="HM32" s="63">
        <v>0</v>
      </c>
      <c r="HN32" s="63">
        <v>0</v>
      </c>
      <c r="HO32" s="63">
        <v>0</v>
      </c>
      <c r="HP32" s="63">
        <v>0</v>
      </c>
      <c r="HQ32" s="63">
        <v>0</v>
      </c>
      <c r="HR32" s="63">
        <v>0</v>
      </c>
      <c r="HS32" s="63">
        <v>0</v>
      </c>
      <c r="HT32" s="63">
        <v>0</v>
      </c>
      <c r="HU32" s="63">
        <v>0</v>
      </c>
      <c r="HV32" s="63">
        <v>0</v>
      </c>
      <c r="HW32" s="63">
        <v>0</v>
      </c>
      <c r="HX32" s="63">
        <v>0</v>
      </c>
      <c r="HY32" s="63">
        <v>0</v>
      </c>
      <c r="HZ32" s="63">
        <v>0</v>
      </c>
      <c r="IA32" s="63">
        <v>0</v>
      </c>
      <c r="IB32" s="63">
        <v>0</v>
      </c>
      <c r="IC32" s="63">
        <v>0</v>
      </c>
      <c r="ID32" s="63">
        <v>0</v>
      </c>
      <c r="IE32" s="63">
        <v>0</v>
      </c>
      <c r="IF32" s="63">
        <v>0</v>
      </c>
      <c r="IG32" s="63">
        <v>0</v>
      </c>
      <c r="IH32" s="63">
        <v>0</v>
      </c>
      <c r="II32" s="63">
        <v>0</v>
      </c>
      <c r="IJ32" s="63">
        <v>0</v>
      </c>
      <c r="IK32" s="63">
        <v>0</v>
      </c>
      <c r="IL32" s="63">
        <v>0</v>
      </c>
      <c r="IM32" s="63">
        <v>0</v>
      </c>
      <c r="IN32" s="63">
        <v>0</v>
      </c>
      <c r="IO32" s="63">
        <v>0</v>
      </c>
      <c r="IP32" s="63">
        <v>0</v>
      </c>
      <c r="IQ32" s="63">
        <v>0</v>
      </c>
      <c r="IR32" s="63">
        <v>0</v>
      </c>
      <c r="IS32" s="63">
        <v>0</v>
      </c>
      <c r="IT32" s="63">
        <v>0</v>
      </c>
      <c r="IU32" s="63">
        <v>0</v>
      </c>
      <c r="IV32" s="63">
        <v>0</v>
      </c>
      <c r="IW32" s="63">
        <v>0</v>
      </c>
      <c r="IX32" s="63">
        <v>0</v>
      </c>
      <c r="IY32" s="63">
        <v>0</v>
      </c>
      <c r="IZ32" s="63">
        <v>0</v>
      </c>
      <c r="JA32" s="63">
        <v>0</v>
      </c>
      <c r="JB32" s="63">
        <v>0</v>
      </c>
      <c r="JC32" s="63">
        <v>0</v>
      </c>
      <c r="JD32" s="63">
        <v>0</v>
      </c>
      <c r="JE32" s="63">
        <v>0</v>
      </c>
      <c r="JF32" s="63">
        <v>0</v>
      </c>
      <c r="JG32" s="63">
        <v>0</v>
      </c>
      <c r="JH32" s="63">
        <v>0</v>
      </c>
      <c r="JI32" s="63">
        <v>0</v>
      </c>
      <c r="JJ32" s="63">
        <v>0</v>
      </c>
      <c r="JK32" s="63">
        <v>0</v>
      </c>
      <c r="JL32" s="63">
        <v>0</v>
      </c>
      <c r="JM32" s="63">
        <v>0</v>
      </c>
      <c r="JN32" s="63">
        <v>0</v>
      </c>
      <c r="JO32" s="63">
        <v>0</v>
      </c>
      <c r="JP32" s="63">
        <v>0</v>
      </c>
      <c r="JQ32" s="63">
        <v>0</v>
      </c>
      <c r="JR32" s="63">
        <v>0</v>
      </c>
      <c r="JS32" s="63">
        <v>0</v>
      </c>
      <c r="JT32" s="63">
        <v>0</v>
      </c>
      <c r="JU32" s="63">
        <v>0</v>
      </c>
      <c r="JV32" s="63">
        <v>0</v>
      </c>
      <c r="JW32" s="63">
        <v>0</v>
      </c>
      <c r="JX32" s="63">
        <v>0</v>
      </c>
      <c r="JY32" s="63">
        <v>0</v>
      </c>
      <c r="JZ32" s="63">
        <v>0</v>
      </c>
      <c r="KA32" s="63">
        <v>0</v>
      </c>
      <c r="KB32" s="63">
        <v>0</v>
      </c>
      <c r="KC32" s="63">
        <v>0</v>
      </c>
      <c r="KD32" s="63">
        <v>0</v>
      </c>
      <c r="KE32" s="63">
        <v>0</v>
      </c>
      <c r="KF32" s="63">
        <v>0</v>
      </c>
      <c r="KG32" s="63">
        <v>0</v>
      </c>
      <c r="KH32" s="63">
        <v>0</v>
      </c>
      <c r="KI32" s="63">
        <v>0</v>
      </c>
      <c r="KJ32" s="63">
        <v>0</v>
      </c>
      <c r="KK32" s="63">
        <v>0</v>
      </c>
      <c r="KL32" s="63">
        <v>0</v>
      </c>
      <c r="KM32" s="63">
        <v>0</v>
      </c>
      <c r="KN32" s="63">
        <v>0</v>
      </c>
      <c r="KO32" s="63">
        <v>0</v>
      </c>
      <c r="KP32" s="63">
        <v>0</v>
      </c>
      <c r="KQ32" s="63">
        <v>0</v>
      </c>
      <c r="KR32" s="63">
        <v>0</v>
      </c>
      <c r="KS32" s="63">
        <v>0</v>
      </c>
      <c r="KT32" s="63">
        <v>0</v>
      </c>
      <c r="KU32" s="63">
        <v>0</v>
      </c>
      <c r="KV32" s="63">
        <v>0</v>
      </c>
      <c r="KW32" s="63">
        <v>0</v>
      </c>
      <c r="KX32" s="63">
        <v>0</v>
      </c>
      <c r="KY32" s="63">
        <v>0</v>
      </c>
      <c r="KZ32" s="63">
        <v>0</v>
      </c>
      <c r="LA32" s="63">
        <v>0</v>
      </c>
      <c r="LB32" s="63">
        <v>0</v>
      </c>
      <c r="LC32" s="63">
        <v>0</v>
      </c>
      <c r="LD32" s="63">
        <v>0</v>
      </c>
      <c r="LE32" s="63">
        <v>0</v>
      </c>
      <c r="LF32" s="63">
        <v>0</v>
      </c>
      <c r="LG32" s="63">
        <v>0</v>
      </c>
      <c r="LH32" s="63">
        <v>0</v>
      </c>
      <c r="LI32" s="63">
        <v>0</v>
      </c>
      <c r="LJ32" s="63">
        <v>0</v>
      </c>
      <c r="LK32" s="63">
        <v>0</v>
      </c>
      <c r="LL32" s="63">
        <v>0</v>
      </c>
      <c r="LM32" s="63">
        <v>0</v>
      </c>
      <c r="LN32" s="63">
        <v>0</v>
      </c>
      <c r="LO32" s="63">
        <v>0</v>
      </c>
      <c r="LP32" s="63">
        <v>0</v>
      </c>
      <c r="LQ32" s="63">
        <v>0</v>
      </c>
      <c r="LR32" s="63">
        <v>0</v>
      </c>
      <c r="LS32" s="63">
        <v>0</v>
      </c>
      <c r="LT32" s="63">
        <v>0</v>
      </c>
      <c r="LU32" s="63">
        <v>0</v>
      </c>
      <c r="LV32" s="63">
        <v>0</v>
      </c>
      <c r="LW32" s="63">
        <v>0</v>
      </c>
      <c r="LX32" s="63">
        <v>0</v>
      </c>
      <c r="LY32" s="63">
        <v>0</v>
      </c>
      <c r="LZ32" s="63">
        <v>0</v>
      </c>
      <c r="MA32" s="63">
        <v>0</v>
      </c>
      <c r="MB32" s="63">
        <v>0</v>
      </c>
      <c r="MC32" s="63">
        <v>0</v>
      </c>
      <c r="MD32" s="63">
        <v>0</v>
      </c>
      <c r="ME32" s="63">
        <v>0</v>
      </c>
      <c r="MF32" s="63">
        <v>0</v>
      </c>
      <c r="MG32" s="63">
        <v>0</v>
      </c>
      <c r="MH32" s="63">
        <v>0</v>
      </c>
      <c r="MI32" s="63">
        <v>0</v>
      </c>
      <c r="MJ32" s="63">
        <v>0</v>
      </c>
      <c r="MK32" s="63">
        <v>0</v>
      </c>
      <c r="ML32" s="63">
        <v>0</v>
      </c>
      <c r="MM32" s="63">
        <v>0</v>
      </c>
      <c r="MN32" s="63">
        <v>0</v>
      </c>
      <c r="MO32" s="63">
        <v>0</v>
      </c>
      <c r="MP32" s="63">
        <v>0</v>
      </c>
      <c r="MQ32" s="2">
        <v>0</v>
      </c>
      <c r="MR32" s="63">
        <v>0</v>
      </c>
      <c r="MS32" s="63">
        <v>0</v>
      </c>
      <c r="MT32" s="63">
        <v>0</v>
      </c>
      <c r="MU32" s="63">
        <v>0</v>
      </c>
      <c r="MW32" s="63">
        <v>17</v>
      </c>
      <c r="MY32" s="63">
        <f t="shared" si="1"/>
        <v>0</v>
      </c>
      <c r="NC32" s="63">
        <f t="shared" si="0"/>
        <v>0</v>
      </c>
    </row>
    <row r="33" spans="1:367" x14ac:dyDescent="0.45">
      <c r="A33" s="63" t="s">
        <v>617</v>
      </c>
      <c r="B33" s="50">
        <v>0</v>
      </c>
      <c r="C33" s="63">
        <v>0</v>
      </c>
      <c r="D33" s="63">
        <v>0</v>
      </c>
      <c r="E33" s="63">
        <v>0</v>
      </c>
      <c r="F33" s="63">
        <v>0</v>
      </c>
      <c r="G33" s="63">
        <v>0</v>
      </c>
      <c r="H33" s="63">
        <v>0</v>
      </c>
      <c r="I33" s="63">
        <v>0</v>
      </c>
      <c r="J33" s="63">
        <v>0</v>
      </c>
      <c r="K33" s="63">
        <v>0</v>
      </c>
      <c r="L33" s="63">
        <v>0</v>
      </c>
      <c r="M33" s="63">
        <v>0</v>
      </c>
      <c r="N33" s="63">
        <v>0</v>
      </c>
      <c r="O33" s="63">
        <v>0</v>
      </c>
      <c r="P33" s="63">
        <v>0</v>
      </c>
      <c r="Q33" s="63">
        <v>0</v>
      </c>
      <c r="R33" s="63">
        <v>0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6955816737.9144001</v>
      </c>
      <c r="AW33" s="63">
        <v>0</v>
      </c>
      <c r="AX33" s="63">
        <v>0</v>
      </c>
      <c r="AY33" s="63">
        <v>0</v>
      </c>
      <c r="AZ33" s="63">
        <v>0</v>
      </c>
      <c r="BA33" s="63">
        <v>0</v>
      </c>
      <c r="BB33" s="63">
        <v>0</v>
      </c>
      <c r="BC33" s="63">
        <v>0</v>
      </c>
      <c r="BD33" s="63">
        <v>0</v>
      </c>
      <c r="BE33" s="63">
        <v>0</v>
      </c>
      <c r="BF33" s="63">
        <v>0</v>
      </c>
      <c r="BG33" s="63">
        <v>0</v>
      </c>
      <c r="BH33" s="63">
        <v>0</v>
      </c>
      <c r="BI33" s="63">
        <v>0</v>
      </c>
      <c r="BJ33" s="63">
        <v>0</v>
      </c>
      <c r="BK33" s="63">
        <v>0</v>
      </c>
      <c r="BL33" s="63">
        <v>0</v>
      </c>
      <c r="BM33" s="63">
        <v>0</v>
      </c>
      <c r="BN33" s="63">
        <v>0</v>
      </c>
      <c r="BO33" s="63">
        <v>0</v>
      </c>
      <c r="BP33" s="63">
        <v>0</v>
      </c>
      <c r="BQ33" s="63">
        <v>0</v>
      </c>
      <c r="BR33" s="63">
        <v>0</v>
      </c>
      <c r="BS33" s="63">
        <v>0</v>
      </c>
      <c r="BT33" s="63">
        <v>0</v>
      </c>
      <c r="BU33" s="63">
        <v>0</v>
      </c>
      <c r="BV33" s="63">
        <v>0</v>
      </c>
      <c r="BW33" s="63">
        <v>0</v>
      </c>
      <c r="BX33" s="63">
        <v>0</v>
      </c>
      <c r="BY33" s="63">
        <v>0</v>
      </c>
      <c r="BZ33" s="63">
        <v>0</v>
      </c>
      <c r="CA33" s="63">
        <v>0</v>
      </c>
      <c r="CB33" s="63">
        <v>0</v>
      </c>
      <c r="CC33" s="63">
        <v>0</v>
      </c>
      <c r="CD33" s="63">
        <v>0</v>
      </c>
      <c r="CE33" s="63">
        <v>0</v>
      </c>
      <c r="CF33" s="63">
        <v>0</v>
      </c>
      <c r="CG33" s="63">
        <v>0</v>
      </c>
      <c r="CH33" s="63">
        <v>0</v>
      </c>
      <c r="CI33" s="63">
        <v>0</v>
      </c>
      <c r="CJ33" s="63">
        <v>0</v>
      </c>
      <c r="CK33" s="63">
        <v>0</v>
      </c>
      <c r="CL33" s="63">
        <v>0</v>
      </c>
      <c r="CM33" s="63">
        <v>0</v>
      </c>
      <c r="CN33" s="63">
        <v>0</v>
      </c>
      <c r="CO33" s="63">
        <v>0</v>
      </c>
      <c r="CP33" s="63">
        <v>0</v>
      </c>
      <c r="CQ33" s="63">
        <v>0</v>
      </c>
      <c r="CR33" s="63">
        <v>0</v>
      </c>
      <c r="CS33" s="63">
        <v>0</v>
      </c>
      <c r="CT33" s="63">
        <v>0</v>
      </c>
      <c r="CU33" s="63">
        <v>0</v>
      </c>
      <c r="CV33" s="63">
        <v>0</v>
      </c>
      <c r="CW33" s="63">
        <v>0</v>
      </c>
      <c r="CX33" s="63">
        <v>0</v>
      </c>
      <c r="CY33" s="63">
        <v>0</v>
      </c>
      <c r="CZ33" s="63">
        <v>0</v>
      </c>
      <c r="DA33" s="63">
        <v>0</v>
      </c>
      <c r="DB33" s="63">
        <v>0</v>
      </c>
      <c r="DC33" s="63">
        <v>0</v>
      </c>
      <c r="DD33" s="63">
        <v>0</v>
      </c>
      <c r="DE33" s="63">
        <v>0</v>
      </c>
      <c r="DF33" s="63">
        <v>0</v>
      </c>
      <c r="DG33" s="63">
        <v>0</v>
      </c>
      <c r="DH33" s="63">
        <v>0</v>
      </c>
      <c r="DI33" s="63">
        <v>0</v>
      </c>
      <c r="DJ33" s="63">
        <v>0</v>
      </c>
      <c r="DK33" s="63">
        <v>0</v>
      </c>
      <c r="DL33" s="63">
        <v>0</v>
      </c>
      <c r="DM33" s="63">
        <v>0</v>
      </c>
      <c r="DN33" s="63">
        <v>0</v>
      </c>
      <c r="DO33" s="63">
        <v>0</v>
      </c>
      <c r="DP33" s="63">
        <v>0</v>
      </c>
      <c r="DQ33" s="63">
        <v>0</v>
      </c>
      <c r="DR33" s="63">
        <v>0</v>
      </c>
      <c r="DS33" s="63">
        <v>0</v>
      </c>
      <c r="DT33" s="63">
        <v>0</v>
      </c>
      <c r="DU33" s="63">
        <v>0</v>
      </c>
      <c r="DV33" s="63">
        <v>0</v>
      </c>
      <c r="DW33" s="63">
        <v>0</v>
      </c>
      <c r="DX33" s="63">
        <v>0</v>
      </c>
      <c r="DY33" s="63">
        <v>0</v>
      </c>
      <c r="DZ33" s="63">
        <v>0</v>
      </c>
      <c r="EA33" s="63">
        <v>0</v>
      </c>
      <c r="EB33" s="63">
        <v>0</v>
      </c>
      <c r="EC33" s="63">
        <v>0</v>
      </c>
      <c r="ED33" s="63">
        <v>0</v>
      </c>
      <c r="EE33" s="63">
        <v>0</v>
      </c>
      <c r="EF33" s="63">
        <v>0</v>
      </c>
      <c r="EG33" s="63">
        <v>0</v>
      </c>
      <c r="EH33" s="63">
        <v>0</v>
      </c>
      <c r="EI33" s="63">
        <v>0</v>
      </c>
      <c r="EJ33" s="63">
        <v>0</v>
      </c>
      <c r="EK33" s="63">
        <v>0</v>
      </c>
      <c r="EL33" s="63">
        <v>0</v>
      </c>
      <c r="EM33" s="63">
        <v>0</v>
      </c>
      <c r="EN33" s="63">
        <v>0</v>
      </c>
      <c r="EO33" s="63">
        <v>0</v>
      </c>
      <c r="EP33" s="63">
        <v>0</v>
      </c>
      <c r="EQ33" s="63">
        <v>0</v>
      </c>
      <c r="ER33" s="63">
        <v>0</v>
      </c>
      <c r="ES33" s="63">
        <v>0</v>
      </c>
      <c r="ET33" s="63">
        <v>0</v>
      </c>
      <c r="EU33" s="63">
        <v>0</v>
      </c>
      <c r="EV33" s="63">
        <v>0</v>
      </c>
      <c r="EW33" s="63">
        <v>0</v>
      </c>
      <c r="EX33" s="63">
        <v>0</v>
      </c>
      <c r="EY33" s="63">
        <v>0</v>
      </c>
      <c r="EZ33" s="63">
        <v>0</v>
      </c>
      <c r="FA33" s="63">
        <v>0</v>
      </c>
      <c r="FB33" s="63">
        <v>0</v>
      </c>
      <c r="FC33" s="63">
        <v>0</v>
      </c>
      <c r="FD33" s="63">
        <v>0</v>
      </c>
      <c r="FE33" s="63">
        <v>0</v>
      </c>
      <c r="FF33" s="63">
        <v>0</v>
      </c>
      <c r="FG33" s="63">
        <v>0</v>
      </c>
      <c r="FH33" s="63">
        <v>0</v>
      </c>
      <c r="FI33" s="63">
        <v>0</v>
      </c>
      <c r="FJ33" s="63">
        <v>0</v>
      </c>
      <c r="FK33" s="63">
        <v>0</v>
      </c>
      <c r="FL33" s="63">
        <v>0</v>
      </c>
      <c r="FM33" s="63">
        <v>0</v>
      </c>
      <c r="FN33" s="63">
        <v>0</v>
      </c>
      <c r="FO33" s="63">
        <v>0</v>
      </c>
      <c r="FP33" s="63">
        <v>0</v>
      </c>
      <c r="FQ33" s="63">
        <v>0</v>
      </c>
      <c r="FR33" s="63">
        <v>0</v>
      </c>
      <c r="FS33" s="63">
        <v>0</v>
      </c>
      <c r="FT33" s="63">
        <v>0</v>
      </c>
      <c r="FU33" s="63">
        <v>0</v>
      </c>
      <c r="FV33" s="63">
        <v>0</v>
      </c>
      <c r="FW33" s="63">
        <v>0</v>
      </c>
      <c r="FX33" s="63">
        <v>0</v>
      </c>
      <c r="FY33" s="63">
        <v>0</v>
      </c>
      <c r="FZ33" s="63">
        <v>0</v>
      </c>
      <c r="GA33" s="63">
        <v>0</v>
      </c>
      <c r="GB33" s="63">
        <v>0</v>
      </c>
      <c r="GC33" s="63">
        <v>0</v>
      </c>
      <c r="GD33" s="63">
        <v>0</v>
      </c>
      <c r="GE33" s="63">
        <v>0</v>
      </c>
      <c r="GF33" s="63">
        <v>0</v>
      </c>
      <c r="GG33" s="63">
        <v>0</v>
      </c>
      <c r="GH33" s="63">
        <v>0</v>
      </c>
      <c r="GI33" s="63">
        <v>0</v>
      </c>
      <c r="GJ33" s="63">
        <v>0</v>
      </c>
      <c r="GK33" s="63">
        <v>0</v>
      </c>
      <c r="GL33" s="63">
        <v>0</v>
      </c>
      <c r="GM33" s="63">
        <v>0</v>
      </c>
      <c r="GN33" s="63">
        <v>0</v>
      </c>
      <c r="GO33" s="63">
        <v>0</v>
      </c>
      <c r="GP33" s="63">
        <v>0</v>
      </c>
      <c r="GQ33" s="63">
        <v>0</v>
      </c>
      <c r="GR33" s="63">
        <v>0</v>
      </c>
      <c r="GS33" s="63">
        <v>0</v>
      </c>
      <c r="GT33" s="63">
        <v>0</v>
      </c>
      <c r="GU33" s="63">
        <v>0</v>
      </c>
      <c r="GV33" s="63">
        <v>0</v>
      </c>
      <c r="GW33" s="63">
        <v>0</v>
      </c>
      <c r="GX33" s="63">
        <v>0</v>
      </c>
      <c r="GY33" s="63">
        <v>0</v>
      </c>
      <c r="GZ33" s="63">
        <v>0</v>
      </c>
      <c r="HA33" s="63">
        <v>0</v>
      </c>
      <c r="HB33" s="63">
        <v>0</v>
      </c>
      <c r="HC33" s="63">
        <v>0</v>
      </c>
      <c r="HD33" s="63">
        <v>0</v>
      </c>
      <c r="HE33" s="63">
        <v>0</v>
      </c>
      <c r="HF33" s="63">
        <v>0</v>
      </c>
      <c r="HG33" s="63">
        <v>0</v>
      </c>
      <c r="HH33" s="63">
        <v>0</v>
      </c>
      <c r="HI33" s="63">
        <v>0</v>
      </c>
      <c r="HJ33" s="63">
        <v>0</v>
      </c>
      <c r="HK33" s="63">
        <v>0</v>
      </c>
      <c r="HL33" s="63">
        <v>0</v>
      </c>
      <c r="HM33" s="63">
        <v>0</v>
      </c>
      <c r="HN33" s="63">
        <v>0</v>
      </c>
      <c r="HO33" s="63">
        <v>0</v>
      </c>
      <c r="HP33" s="63">
        <v>0</v>
      </c>
      <c r="HQ33" s="63">
        <v>0</v>
      </c>
      <c r="HR33" s="63">
        <v>0</v>
      </c>
      <c r="HS33" s="63">
        <v>0</v>
      </c>
      <c r="HT33" s="63">
        <v>0</v>
      </c>
      <c r="HU33" s="63">
        <v>0</v>
      </c>
      <c r="HV33" s="63">
        <v>0</v>
      </c>
      <c r="HW33" s="63">
        <v>0</v>
      </c>
      <c r="HX33" s="63">
        <v>0</v>
      </c>
      <c r="HY33" s="63">
        <v>0</v>
      </c>
      <c r="HZ33" s="63">
        <v>0</v>
      </c>
      <c r="IA33" s="63">
        <v>0</v>
      </c>
      <c r="IB33" s="63">
        <v>0</v>
      </c>
      <c r="IC33" s="63">
        <v>0</v>
      </c>
      <c r="ID33" s="63">
        <v>0</v>
      </c>
      <c r="IE33" s="63">
        <v>0</v>
      </c>
      <c r="IF33" s="63">
        <v>0</v>
      </c>
      <c r="IG33" s="63">
        <v>0</v>
      </c>
      <c r="IH33" s="63">
        <v>0</v>
      </c>
      <c r="II33" s="63">
        <v>0</v>
      </c>
      <c r="IJ33" s="63">
        <v>0</v>
      </c>
      <c r="IK33" s="63">
        <v>0</v>
      </c>
      <c r="IL33" s="63">
        <v>0</v>
      </c>
      <c r="IM33" s="63">
        <v>0</v>
      </c>
      <c r="IN33" s="63">
        <v>0</v>
      </c>
      <c r="IO33" s="63">
        <v>0</v>
      </c>
      <c r="IP33" s="63">
        <v>0</v>
      </c>
      <c r="IQ33" s="63">
        <v>0</v>
      </c>
      <c r="IR33" s="63">
        <v>0</v>
      </c>
      <c r="IS33" s="63">
        <v>0</v>
      </c>
      <c r="IT33" s="63">
        <v>0</v>
      </c>
      <c r="IU33" s="63">
        <v>0</v>
      </c>
      <c r="IV33" s="63">
        <v>0</v>
      </c>
      <c r="IW33" s="63">
        <v>0</v>
      </c>
      <c r="IX33" s="63">
        <v>0</v>
      </c>
      <c r="IY33" s="63">
        <v>0</v>
      </c>
      <c r="IZ33" s="63">
        <v>0</v>
      </c>
      <c r="JA33" s="63">
        <v>0</v>
      </c>
      <c r="JB33" s="63">
        <v>0</v>
      </c>
      <c r="JC33" s="63">
        <v>0</v>
      </c>
      <c r="JD33" s="63">
        <v>0</v>
      </c>
      <c r="JE33" s="63">
        <v>0</v>
      </c>
      <c r="JF33" s="63">
        <v>0</v>
      </c>
      <c r="JG33" s="63">
        <v>0</v>
      </c>
      <c r="JH33" s="63">
        <v>0</v>
      </c>
      <c r="JI33" s="63">
        <v>0</v>
      </c>
      <c r="JJ33" s="63">
        <v>0</v>
      </c>
      <c r="JK33" s="63">
        <v>0</v>
      </c>
      <c r="JL33" s="63">
        <v>0</v>
      </c>
      <c r="JM33" s="63">
        <v>0</v>
      </c>
      <c r="JN33" s="63">
        <v>0</v>
      </c>
      <c r="JO33" s="63">
        <v>0</v>
      </c>
      <c r="JP33" s="63">
        <v>0</v>
      </c>
      <c r="JQ33" s="63">
        <v>0</v>
      </c>
      <c r="JR33" s="63">
        <v>0</v>
      </c>
      <c r="JS33" s="63">
        <v>0</v>
      </c>
      <c r="JT33" s="63">
        <v>0</v>
      </c>
      <c r="JU33" s="63">
        <v>0</v>
      </c>
      <c r="JV33" s="63">
        <v>0</v>
      </c>
      <c r="JW33" s="63">
        <v>0</v>
      </c>
      <c r="JX33" s="63">
        <v>0</v>
      </c>
      <c r="JY33" s="63">
        <v>0</v>
      </c>
      <c r="JZ33" s="63">
        <v>0</v>
      </c>
      <c r="KA33" s="63">
        <v>0</v>
      </c>
      <c r="KB33" s="63">
        <v>0</v>
      </c>
      <c r="KC33" s="63">
        <v>0</v>
      </c>
      <c r="KD33" s="63">
        <v>0</v>
      </c>
      <c r="KE33" s="63">
        <v>0</v>
      </c>
      <c r="KF33" s="63">
        <v>0</v>
      </c>
      <c r="KG33" s="63">
        <v>0</v>
      </c>
      <c r="KH33" s="63">
        <v>0</v>
      </c>
      <c r="KI33" s="63">
        <v>0</v>
      </c>
      <c r="KJ33" s="63">
        <v>0</v>
      </c>
      <c r="KK33" s="63">
        <v>0</v>
      </c>
      <c r="KL33" s="63">
        <v>0</v>
      </c>
      <c r="KM33" s="63">
        <v>0</v>
      </c>
      <c r="KN33" s="63">
        <v>0</v>
      </c>
      <c r="KO33" s="63">
        <v>0</v>
      </c>
      <c r="KP33" s="63">
        <v>0</v>
      </c>
      <c r="KQ33" s="63">
        <v>0</v>
      </c>
      <c r="KR33" s="63">
        <v>0</v>
      </c>
      <c r="KS33" s="63">
        <v>0</v>
      </c>
      <c r="KT33" s="63">
        <v>0</v>
      </c>
      <c r="KU33" s="63">
        <v>0</v>
      </c>
      <c r="KV33" s="63">
        <v>0</v>
      </c>
      <c r="KW33" s="63">
        <v>0</v>
      </c>
      <c r="KX33" s="63">
        <v>0</v>
      </c>
      <c r="KY33" s="63">
        <v>0</v>
      </c>
      <c r="KZ33" s="63">
        <v>0</v>
      </c>
      <c r="LA33" s="63">
        <v>0</v>
      </c>
      <c r="LB33" s="63">
        <v>0</v>
      </c>
      <c r="LC33" s="63">
        <v>0</v>
      </c>
      <c r="LD33" s="63">
        <v>0</v>
      </c>
      <c r="LE33" s="63">
        <v>0</v>
      </c>
      <c r="LF33" s="63">
        <v>0</v>
      </c>
      <c r="LG33" s="63">
        <v>0</v>
      </c>
      <c r="LH33" s="63">
        <v>0</v>
      </c>
      <c r="LI33" s="63">
        <v>0</v>
      </c>
      <c r="LJ33" s="63">
        <v>0</v>
      </c>
      <c r="LK33" s="63">
        <v>0</v>
      </c>
      <c r="LL33" s="63">
        <v>0</v>
      </c>
      <c r="LM33" s="63">
        <v>0</v>
      </c>
      <c r="LN33" s="63">
        <v>0</v>
      </c>
      <c r="LO33" s="63">
        <v>0</v>
      </c>
      <c r="LP33" s="63">
        <v>0</v>
      </c>
      <c r="LQ33" s="63">
        <v>0</v>
      </c>
      <c r="LR33" s="63">
        <v>0</v>
      </c>
      <c r="LS33" s="63">
        <v>0</v>
      </c>
      <c r="LT33" s="63">
        <v>0</v>
      </c>
      <c r="LU33" s="63">
        <v>0</v>
      </c>
      <c r="LV33" s="63">
        <v>0</v>
      </c>
      <c r="LW33" s="63">
        <v>-6955816737.9144096</v>
      </c>
      <c r="LX33" s="63">
        <v>0</v>
      </c>
      <c r="LY33" s="63">
        <v>0</v>
      </c>
      <c r="LZ33" s="63">
        <v>0</v>
      </c>
      <c r="MA33" s="63">
        <v>0</v>
      </c>
      <c r="MB33" s="63">
        <v>0</v>
      </c>
      <c r="MC33" s="63">
        <v>0</v>
      </c>
      <c r="MD33" s="63">
        <v>0</v>
      </c>
      <c r="ME33" s="63">
        <v>0</v>
      </c>
      <c r="MF33" s="63">
        <v>0</v>
      </c>
      <c r="MG33" s="63">
        <v>0</v>
      </c>
      <c r="MH33" s="63">
        <v>0</v>
      </c>
      <c r="MI33" s="63">
        <v>0</v>
      </c>
      <c r="MJ33" s="63">
        <v>0</v>
      </c>
      <c r="MK33" s="63">
        <v>0</v>
      </c>
      <c r="ML33" s="63">
        <v>0</v>
      </c>
      <c r="MM33" s="63">
        <v>0</v>
      </c>
      <c r="MN33" s="63">
        <v>0</v>
      </c>
      <c r="MO33" s="63">
        <v>0</v>
      </c>
      <c r="MP33" s="63">
        <v>0</v>
      </c>
      <c r="MQ33" s="2">
        <v>0</v>
      </c>
      <c r="MR33" s="63">
        <v>0</v>
      </c>
      <c r="MS33" s="63">
        <v>0</v>
      </c>
      <c r="MT33" s="63">
        <v>0</v>
      </c>
      <c r="MU33" s="63">
        <v>0</v>
      </c>
      <c r="MW33" s="63">
        <v>18</v>
      </c>
      <c r="MY33" s="63">
        <f t="shared" si="1"/>
        <v>-9.5367431640625E-6</v>
      </c>
      <c r="NC33" s="63">
        <f t="shared" si="0"/>
        <v>0</v>
      </c>
    </row>
    <row r="34" spans="1:367" x14ac:dyDescent="0.45">
      <c r="A34" s="63" t="s">
        <v>226</v>
      </c>
      <c r="B34" s="99">
        <v>695000000</v>
      </c>
      <c r="C34" s="63">
        <v>0</v>
      </c>
      <c r="D34" s="63">
        <v>0</v>
      </c>
      <c r="E34" s="63">
        <v>0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63">
        <v>0</v>
      </c>
      <c r="L34" s="63">
        <v>0</v>
      </c>
      <c r="M34" s="63">
        <v>0</v>
      </c>
      <c r="N34" s="63">
        <v>0</v>
      </c>
      <c r="O34" s="63">
        <v>0</v>
      </c>
      <c r="P34" s="63">
        <v>0</v>
      </c>
      <c r="Q34" s="63">
        <v>0</v>
      </c>
      <c r="R34" s="63">
        <v>0</v>
      </c>
      <c r="S34" s="63">
        <v>0</v>
      </c>
      <c r="T34" s="63">
        <v>0</v>
      </c>
      <c r="U34" s="63">
        <v>0</v>
      </c>
      <c r="V34" s="63">
        <v>0</v>
      </c>
      <c r="W34" s="63">
        <v>0</v>
      </c>
      <c r="X34" s="63">
        <v>0</v>
      </c>
      <c r="Y34" s="63">
        <v>0</v>
      </c>
      <c r="Z34" s="63">
        <v>0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>
        <v>0</v>
      </c>
      <c r="AZ34" s="63">
        <v>0</v>
      </c>
      <c r="BA34" s="63">
        <v>0</v>
      </c>
      <c r="BB34" s="63">
        <v>0</v>
      </c>
      <c r="BC34" s="63">
        <v>0</v>
      </c>
      <c r="BD34" s="63">
        <v>0</v>
      </c>
      <c r="BE34" s="63">
        <v>0</v>
      </c>
      <c r="BF34" s="63">
        <v>0</v>
      </c>
      <c r="BG34" s="63">
        <v>0</v>
      </c>
      <c r="BH34" s="63">
        <v>0</v>
      </c>
      <c r="BI34" s="63">
        <v>0</v>
      </c>
      <c r="BJ34" s="63">
        <v>0</v>
      </c>
      <c r="BK34" s="63">
        <v>0</v>
      </c>
      <c r="BL34" s="63">
        <v>0</v>
      </c>
      <c r="BM34" s="63">
        <v>0</v>
      </c>
      <c r="BN34" s="63">
        <v>0</v>
      </c>
      <c r="BO34" s="63">
        <v>0</v>
      </c>
      <c r="BP34" s="63">
        <v>0</v>
      </c>
      <c r="BQ34" s="63">
        <v>0</v>
      </c>
      <c r="BR34" s="63">
        <v>0</v>
      </c>
      <c r="BS34" s="63">
        <v>0</v>
      </c>
      <c r="BT34" s="63">
        <v>0</v>
      </c>
      <c r="BU34" s="63">
        <v>0</v>
      </c>
      <c r="BV34" s="63">
        <v>0</v>
      </c>
      <c r="BW34" s="63">
        <v>0</v>
      </c>
      <c r="BX34" s="63">
        <v>0</v>
      </c>
      <c r="BY34" s="63">
        <v>0</v>
      </c>
      <c r="BZ34" s="63">
        <v>0</v>
      </c>
      <c r="CA34" s="63">
        <v>0</v>
      </c>
      <c r="CB34" s="63">
        <v>0</v>
      </c>
      <c r="CC34" s="63">
        <v>0</v>
      </c>
      <c r="CD34" s="63">
        <v>0</v>
      </c>
      <c r="CE34" s="63">
        <v>0</v>
      </c>
      <c r="CF34" s="63">
        <v>0</v>
      </c>
      <c r="CG34" s="63">
        <v>0</v>
      </c>
      <c r="CH34" s="63">
        <v>0</v>
      </c>
      <c r="CI34" s="63">
        <v>0</v>
      </c>
      <c r="CJ34" s="63">
        <v>0</v>
      </c>
      <c r="CK34" s="63">
        <v>0</v>
      </c>
      <c r="CL34" s="63">
        <v>0</v>
      </c>
      <c r="CM34" s="63">
        <v>0</v>
      </c>
      <c r="CN34" s="63">
        <v>0</v>
      </c>
      <c r="CO34" s="63">
        <v>0</v>
      </c>
      <c r="CP34" s="63">
        <v>0</v>
      </c>
      <c r="CQ34" s="63">
        <v>0</v>
      </c>
      <c r="CR34" s="63">
        <v>0</v>
      </c>
      <c r="CS34" s="63">
        <v>0</v>
      </c>
      <c r="CT34" s="63">
        <v>0</v>
      </c>
      <c r="CU34" s="63">
        <v>0</v>
      </c>
      <c r="CV34" s="63">
        <v>0</v>
      </c>
      <c r="CW34" s="63">
        <v>0</v>
      </c>
      <c r="CX34" s="63">
        <v>0</v>
      </c>
      <c r="CY34" s="63">
        <v>0</v>
      </c>
      <c r="CZ34" s="63">
        <v>0</v>
      </c>
      <c r="DA34" s="63">
        <v>0</v>
      </c>
      <c r="DB34" s="63">
        <v>0</v>
      </c>
      <c r="DC34" s="63">
        <v>0</v>
      </c>
      <c r="DD34" s="63">
        <v>0</v>
      </c>
      <c r="DE34" s="63">
        <v>0</v>
      </c>
      <c r="DF34" s="63">
        <v>0</v>
      </c>
      <c r="DG34" s="63">
        <v>0</v>
      </c>
      <c r="DH34" s="63">
        <v>0</v>
      </c>
      <c r="DI34" s="63">
        <v>0</v>
      </c>
      <c r="DJ34" s="63">
        <v>0</v>
      </c>
      <c r="DK34" s="63">
        <v>0</v>
      </c>
      <c r="DL34" s="63">
        <v>0</v>
      </c>
      <c r="DM34" s="63">
        <v>0</v>
      </c>
      <c r="DN34" s="63">
        <v>0</v>
      </c>
      <c r="DO34" s="63">
        <v>0</v>
      </c>
      <c r="DP34" s="63">
        <v>0</v>
      </c>
      <c r="DQ34" s="63">
        <v>0</v>
      </c>
      <c r="DR34" s="63">
        <v>0</v>
      </c>
      <c r="DS34" s="63">
        <v>0</v>
      </c>
      <c r="DT34" s="63">
        <v>0</v>
      </c>
      <c r="DU34" s="63">
        <v>0</v>
      </c>
      <c r="DV34" s="63">
        <v>0</v>
      </c>
      <c r="DW34" s="63">
        <v>0</v>
      </c>
      <c r="DX34" s="63">
        <v>0</v>
      </c>
      <c r="DY34" s="63">
        <v>0</v>
      </c>
      <c r="DZ34" s="63">
        <v>0</v>
      </c>
      <c r="EA34" s="63">
        <v>0</v>
      </c>
      <c r="EB34" s="63">
        <v>0</v>
      </c>
      <c r="EC34" s="63">
        <v>0</v>
      </c>
      <c r="ED34" s="63">
        <v>0</v>
      </c>
      <c r="EE34" s="63">
        <v>0</v>
      </c>
      <c r="EF34" s="63">
        <v>0</v>
      </c>
      <c r="EG34" s="63">
        <v>0</v>
      </c>
      <c r="EH34" s="63">
        <v>0</v>
      </c>
      <c r="EI34" s="63">
        <v>0</v>
      </c>
      <c r="EJ34" s="63">
        <v>0</v>
      </c>
      <c r="EK34" s="63">
        <v>0</v>
      </c>
      <c r="EL34" s="63">
        <v>0</v>
      </c>
      <c r="EM34" s="63">
        <v>0</v>
      </c>
      <c r="EN34" s="63">
        <v>0</v>
      </c>
      <c r="EO34" s="63">
        <v>0</v>
      </c>
      <c r="EP34" s="63">
        <v>0</v>
      </c>
      <c r="EQ34" s="63">
        <v>0</v>
      </c>
      <c r="ER34" s="63">
        <v>0</v>
      </c>
      <c r="ES34" s="63">
        <v>0</v>
      </c>
      <c r="ET34" s="63">
        <v>0</v>
      </c>
      <c r="EU34" s="63">
        <v>0</v>
      </c>
      <c r="EV34" s="63">
        <v>0</v>
      </c>
      <c r="EW34" s="63">
        <v>0</v>
      </c>
      <c r="EX34" s="63">
        <v>0</v>
      </c>
      <c r="EY34" s="63">
        <v>0</v>
      </c>
      <c r="EZ34" s="63">
        <v>0</v>
      </c>
      <c r="FA34" s="63">
        <v>0</v>
      </c>
      <c r="FB34" s="63">
        <v>0</v>
      </c>
      <c r="FC34" s="63">
        <v>0</v>
      </c>
      <c r="FD34" s="63">
        <v>0</v>
      </c>
      <c r="FE34" s="63">
        <v>0</v>
      </c>
      <c r="FF34" s="63">
        <v>0</v>
      </c>
      <c r="FG34" s="63">
        <v>0</v>
      </c>
      <c r="FH34" s="63">
        <v>0</v>
      </c>
      <c r="FI34" s="63">
        <v>0</v>
      </c>
      <c r="FJ34" s="63">
        <v>0</v>
      </c>
      <c r="FK34" s="63">
        <v>0</v>
      </c>
      <c r="FL34" s="63">
        <v>0</v>
      </c>
      <c r="FM34" s="63">
        <v>0</v>
      </c>
      <c r="FN34" s="63">
        <v>0</v>
      </c>
      <c r="FO34" s="63">
        <v>0</v>
      </c>
      <c r="FP34" s="63">
        <v>0</v>
      </c>
      <c r="FQ34" s="63">
        <v>0</v>
      </c>
      <c r="FR34" s="63">
        <v>0</v>
      </c>
      <c r="FS34" s="63">
        <v>0</v>
      </c>
      <c r="FT34" s="63">
        <v>0</v>
      </c>
      <c r="FU34" s="63">
        <v>0</v>
      </c>
      <c r="FV34" s="63">
        <v>0</v>
      </c>
      <c r="FW34" s="63">
        <v>0</v>
      </c>
      <c r="FX34" s="63">
        <v>0</v>
      </c>
      <c r="FY34" s="63">
        <v>0</v>
      </c>
      <c r="FZ34" s="63">
        <v>0</v>
      </c>
      <c r="GA34" s="63">
        <v>0</v>
      </c>
      <c r="GB34" s="63">
        <v>0</v>
      </c>
      <c r="GC34" s="63">
        <v>0</v>
      </c>
      <c r="GD34" s="63">
        <v>0</v>
      </c>
      <c r="GE34" s="63">
        <v>0</v>
      </c>
      <c r="GF34" s="63">
        <v>0</v>
      </c>
      <c r="GG34" s="63">
        <v>0</v>
      </c>
      <c r="GH34" s="63">
        <v>0</v>
      </c>
      <c r="GI34" s="63">
        <v>0</v>
      </c>
      <c r="GJ34" s="63">
        <v>0</v>
      </c>
      <c r="GK34" s="63">
        <v>0</v>
      </c>
      <c r="GL34" s="63">
        <v>0</v>
      </c>
      <c r="GM34" s="63">
        <v>0</v>
      </c>
      <c r="GN34" s="63">
        <v>0</v>
      </c>
      <c r="GO34" s="63">
        <v>0</v>
      </c>
      <c r="GP34" s="63">
        <v>0</v>
      </c>
      <c r="GQ34" s="63">
        <v>0</v>
      </c>
      <c r="GR34" s="63">
        <v>0</v>
      </c>
      <c r="GS34" s="63">
        <v>0</v>
      </c>
      <c r="GT34" s="63">
        <v>0</v>
      </c>
      <c r="GU34" s="82">
        <v>0</v>
      </c>
      <c r="GV34" s="63">
        <v>0</v>
      </c>
      <c r="GW34" s="63">
        <v>0</v>
      </c>
      <c r="GX34" s="63">
        <v>0</v>
      </c>
      <c r="GY34" s="63">
        <v>0</v>
      </c>
      <c r="GZ34" s="63">
        <v>0</v>
      </c>
      <c r="HA34" s="63">
        <v>0</v>
      </c>
      <c r="HB34" s="63">
        <v>0</v>
      </c>
      <c r="HC34" s="63">
        <v>0</v>
      </c>
      <c r="HD34" s="63">
        <v>0</v>
      </c>
      <c r="HE34" s="63">
        <v>0</v>
      </c>
      <c r="HF34" s="63">
        <v>0</v>
      </c>
      <c r="HG34" s="63">
        <v>0</v>
      </c>
      <c r="HH34" s="63">
        <v>0</v>
      </c>
      <c r="HI34" s="63">
        <v>0</v>
      </c>
      <c r="HJ34" s="63">
        <v>0</v>
      </c>
      <c r="HK34" s="63">
        <v>0</v>
      </c>
      <c r="HL34" s="63">
        <v>0</v>
      </c>
      <c r="HM34" s="63">
        <v>0</v>
      </c>
      <c r="HN34" s="63">
        <v>0</v>
      </c>
      <c r="HO34" s="63">
        <v>0</v>
      </c>
      <c r="HP34" s="63">
        <v>0</v>
      </c>
      <c r="HQ34" s="63">
        <v>0</v>
      </c>
      <c r="HR34" s="63">
        <v>0</v>
      </c>
      <c r="HS34" s="63">
        <v>0</v>
      </c>
      <c r="HT34" s="63">
        <v>0</v>
      </c>
      <c r="HU34" s="63">
        <v>0</v>
      </c>
      <c r="HV34" s="63">
        <v>0</v>
      </c>
      <c r="HW34" s="63">
        <v>0</v>
      </c>
      <c r="HX34" s="63">
        <v>0</v>
      </c>
      <c r="HY34" s="63">
        <v>0</v>
      </c>
      <c r="HZ34" s="63">
        <v>0</v>
      </c>
      <c r="IA34" s="63">
        <v>0</v>
      </c>
      <c r="IB34" s="63">
        <v>0</v>
      </c>
      <c r="IC34" s="63">
        <v>0</v>
      </c>
      <c r="ID34" s="63">
        <v>0</v>
      </c>
      <c r="IE34" s="63">
        <v>0</v>
      </c>
      <c r="IF34" s="63">
        <v>0</v>
      </c>
      <c r="IG34" s="63">
        <v>0</v>
      </c>
      <c r="IH34" s="63">
        <v>0</v>
      </c>
      <c r="II34" s="63">
        <v>0</v>
      </c>
      <c r="IJ34" s="63">
        <v>0</v>
      </c>
      <c r="IK34" s="63">
        <v>0</v>
      </c>
      <c r="IL34" s="63">
        <v>0</v>
      </c>
      <c r="IM34" s="63">
        <v>0</v>
      </c>
      <c r="IN34" s="63">
        <v>0</v>
      </c>
      <c r="IO34" s="63">
        <v>0</v>
      </c>
      <c r="IP34" s="63">
        <v>0</v>
      </c>
      <c r="IQ34" s="63">
        <v>0</v>
      </c>
      <c r="IR34" s="63">
        <v>0</v>
      </c>
      <c r="IS34" s="63">
        <v>0</v>
      </c>
      <c r="IT34" s="63">
        <v>0</v>
      </c>
      <c r="IU34" s="63">
        <v>0</v>
      </c>
      <c r="IV34" s="63">
        <v>0</v>
      </c>
      <c r="IW34" s="63">
        <v>0</v>
      </c>
      <c r="IX34" s="63">
        <v>0</v>
      </c>
      <c r="IY34" s="63">
        <v>0</v>
      </c>
      <c r="IZ34" s="63">
        <v>0</v>
      </c>
      <c r="JA34" s="63">
        <v>0</v>
      </c>
      <c r="JB34" s="63">
        <v>0</v>
      </c>
      <c r="JC34" s="63">
        <v>0</v>
      </c>
      <c r="JD34" s="63">
        <v>0</v>
      </c>
      <c r="JE34" s="63">
        <v>0</v>
      </c>
      <c r="JF34" s="63">
        <v>0</v>
      </c>
      <c r="JG34" s="63">
        <v>0</v>
      </c>
      <c r="JH34" s="63">
        <v>0</v>
      </c>
      <c r="JI34" s="63">
        <v>0</v>
      </c>
      <c r="JJ34" s="63">
        <v>0</v>
      </c>
      <c r="JK34" s="63">
        <v>0</v>
      </c>
      <c r="JL34" s="63">
        <v>0</v>
      </c>
      <c r="JM34" s="63">
        <v>0</v>
      </c>
      <c r="JN34" s="63">
        <v>0</v>
      </c>
      <c r="JO34" s="63">
        <v>0</v>
      </c>
      <c r="JP34" s="63">
        <v>0</v>
      </c>
      <c r="JQ34" s="63">
        <v>0</v>
      </c>
      <c r="JR34" s="63">
        <v>0</v>
      </c>
      <c r="JS34" s="63">
        <v>0</v>
      </c>
      <c r="JT34" s="63">
        <v>0</v>
      </c>
      <c r="JU34" s="63">
        <v>0</v>
      </c>
      <c r="JV34" s="63">
        <v>0</v>
      </c>
      <c r="JW34" s="63">
        <v>0</v>
      </c>
      <c r="JX34" s="63">
        <v>0</v>
      </c>
      <c r="JY34" s="63">
        <v>0</v>
      </c>
      <c r="JZ34" s="63">
        <v>0</v>
      </c>
      <c r="KA34" s="63">
        <v>0</v>
      </c>
      <c r="KB34" s="63">
        <v>0</v>
      </c>
      <c r="KC34" s="63">
        <v>0</v>
      </c>
      <c r="KD34" s="63">
        <v>0</v>
      </c>
      <c r="KE34" s="63">
        <v>0</v>
      </c>
      <c r="KF34" s="63">
        <v>0</v>
      </c>
      <c r="KG34" s="63">
        <v>0</v>
      </c>
      <c r="KH34" s="63">
        <v>0</v>
      </c>
      <c r="KI34" s="63">
        <v>0</v>
      </c>
      <c r="KJ34" s="63">
        <v>0</v>
      </c>
      <c r="KK34" s="63">
        <v>0</v>
      </c>
      <c r="KL34" s="63">
        <v>0</v>
      </c>
      <c r="KM34" s="63">
        <v>0</v>
      </c>
      <c r="KN34" s="63">
        <v>0</v>
      </c>
      <c r="KO34" s="63">
        <v>0</v>
      </c>
      <c r="KP34" s="63">
        <v>0</v>
      </c>
      <c r="KQ34" s="63">
        <v>0</v>
      </c>
      <c r="KR34" s="63">
        <v>0</v>
      </c>
      <c r="KS34" s="63">
        <v>0</v>
      </c>
      <c r="KT34" s="63">
        <v>0</v>
      </c>
      <c r="KU34" s="63">
        <v>0</v>
      </c>
      <c r="KV34" s="63">
        <v>0</v>
      </c>
      <c r="KW34" s="63">
        <v>0</v>
      </c>
      <c r="KX34" s="63">
        <v>0</v>
      </c>
      <c r="KY34" s="63">
        <v>0</v>
      </c>
      <c r="KZ34" s="63">
        <v>0</v>
      </c>
      <c r="LA34" s="63">
        <v>0</v>
      </c>
      <c r="LB34" s="63">
        <v>0</v>
      </c>
      <c r="LC34" s="63">
        <v>0</v>
      </c>
      <c r="LD34" s="63">
        <v>0</v>
      </c>
      <c r="LE34" s="63">
        <v>0</v>
      </c>
      <c r="LF34" s="63">
        <v>0</v>
      </c>
      <c r="LG34" s="63">
        <v>0</v>
      </c>
      <c r="LH34" s="63">
        <v>0</v>
      </c>
      <c r="LI34" s="63">
        <v>0</v>
      </c>
      <c r="LJ34" s="63">
        <v>0</v>
      </c>
      <c r="LK34" s="63">
        <v>0</v>
      </c>
      <c r="LL34" s="63">
        <v>0</v>
      </c>
      <c r="LM34" s="63">
        <v>0</v>
      </c>
      <c r="LN34" s="63">
        <v>0</v>
      </c>
      <c r="LO34" s="63">
        <v>0</v>
      </c>
      <c r="LP34" s="63">
        <v>0</v>
      </c>
      <c r="LQ34" s="63">
        <v>0</v>
      </c>
      <c r="LR34" s="63">
        <v>0</v>
      </c>
      <c r="LS34" s="63">
        <v>0</v>
      </c>
      <c r="LT34" s="63">
        <v>0</v>
      </c>
      <c r="LU34" s="63">
        <v>0</v>
      </c>
      <c r="LV34" s="63">
        <v>0</v>
      </c>
      <c r="LW34" s="63">
        <v>0</v>
      </c>
      <c r="LX34" s="63">
        <v>0</v>
      </c>
      <c r="LY34" s="63">
        <v>0</v>
      </c>
      <c r="LZ34" s="63">
        <v>0</v>
      </c>
      <c r="MA34" s="63">
        <v>0</v>
      </c>
      <c r="MB34" s="63">
        <v>0</v>
      </c>
      <c r="MC34" s="63">
        <v>0</v>
      </c>
      <c r="MD34" s="63">
        <v>0</v>
      </c>
      <c r="ME34" s="63">
        <v>0</v>
      </c>
      <c r="MF34" s="63">
        <v>0</v>
      </c>
      <c r="MG34" s="63">
        <v>0</v>
      </c>
      <c r="MH34" s="63">
        <v>0</v>
      </c>
      <c r="MI34" s="63">
        <v>0</v>
      </c>
      <c r="MJ34" s="63">
        <v>0</v>
      </c>
      <c r="MK34" s="63">
        <v>0</v>
      </c>
      <c r="ML34" s="63">
        <v>0</v>
      </c>
      <c r="MM34" s="63">
        <v>0</v>
      </c>
      <c r="MN34" s="63">
        <v>0</v>
      </c>
      <c r="MO34" s="63">
        <v>0</v>
      </c>
      <c r="MP34" s="63">
        <v>0</v>
      </c>
      <c r="MQ34" s="63">
        <v>0</v>
      </c>
      <c r="MR34" s="63">
        <v>0</v>
      </c>
      <c r="MS34" s="63">
        <v>0</v>
      </c>
      <c r="MT34" s="63">
        <v>0</v>
      </c>
      <c r="MU34" s="63">
        <v>0</v>
      </c>
      <c r="MW34" s="68">
        <v>19</v>
      </c>
      <c r="MY34" s="63">
        <f t="shared" si="1"/>
        <v>0</v>
      </c>
      <c r="NC34" s="63">
        <f t="shared" si="0"/>
        <v>0</v>
      </c>
    </row>
    <row r="35" spans="1:367" x14ac:dyDescent="0.45">
      <c r="A35" s="63" t="s">
        <v>439</v>
      </c>
      <c r="B35" s="50">
        <v>0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63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63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63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63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63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63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63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63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63">
        <v>0</v>
      </c>
      <c r="EE35" s="63">
        <v>0</v>
      </c>
      <c r="EF35" s="63">
        <v>0</v>
      </c>
      <c r="EG35" s="63">
        <v>0</v>
      </c>
      <c r="EH35" s="63">
        <v>0</v>
      </c>
      <c r="EI35" s="63">
        <v>0</v>
      </c>
      <c r="EJ35" s="63">
        <v>0</v>
      </c>
      <c r="EK35" s="63">
        <v>0</v>
      </c>
      <c r="EL35" s="63">
        <v>0</v>
      </c>
      <c r="EM35" s="63">
        <v>0</v>
      </c>
      <c r="EN35" s="63">
        <v>0</v>
      </c>
      <c r="EO35" s="63">
        <v>0</v>
      </c>
      <c r="EP35" s="63">
        <v>0</v>
      </c>
      <c r="EQ35" s="63">
        <v>0</v>
      </c>
      <c r="ER35" s="63">
        <v>0</v>
      </c>
      <c r="ES35" s="63">
        <v>0</v>
      </c>
      <c r="ET35" s="63">
        <v>0</v>
      </c>
      <c r="EU35" s="63">
        <v>0</v>
      </c>
      <c r="EV35" s="63">
        <v>0</v>
      </c>
      <c r="EW35" s="63">
        <v>0</v>
      </c>
      <c r="EX35" s="63">
        <v>0</v>
      </c>
      <c r="EY35" s="63">
        <v>0</v>
      </c>
      <c r="EZ35" s="63">
        <v>0</v>
      </c>
      <c r="FA35" s="63">
        <v>0</v>
      </c>
      <c r="FB35" s="63">
        <v>0</v>
      </c>
      <c r="FC35" s="63">
        <v>0</v>
      </c>
      <c r="FD35" s="63">
        <v>0</v>
      </c>
      <c r="FE35" s="63">
        <v>0</v>
      </c>
      <c r="FF35" s="63">
        <v>0</v>
      </c>
      <c r="FG35" s="63">
        <v>0</v>
      </c>
      <c r="FH35" s="63">
        <v>0</v>
      </c>
      <c r="FI35" s="63">
        <v>0</v>
      </c>
      <c r="FJ35" s="63">
        <v>0</v>
      </c>
      <c r="FK35" s="63">
        <v>0</v>
      </c>
      <c r="FL35" s="63">
        <v>0</v>
      </c>
      <c r="FM35" s="63">
        <v>0</v>
      </c>
      <c r="FN35" s="63">
        <v>0</v>
      </c>
      <c r="FO35" s="63">
        <v>0</v>
      </c>
      <c r="FP35" s="63">
        <v>0</v>
      </c>
      <c r="FQ35" s="63">
        <v>0</v>
      </c>
      <c r="FR35" s="63">
        <v>0</v>
      </c>
      <c r="FS35" s="63">
        <v>0</v>
      </c>
      <c r="FT35" s="63">
        <v>0</v>
      </c>
      <c r="FU35" s="63">
        <v>0</v>
      </c>
      <c r="FV35" s="63">
        <v>0</v>
      </c>
      <c r="FW35" s="63">
        <v>0</v>
      </c>
      <c r="FX35" s="63">
        <v>0</v>
      </c>
      <c r="FY35" s="63">
        <v>0</v>
      </c>
      <c r="FZ35" s="63">
        <v>0</v>
      </c>
      <c r="GA35" s="63">
        <v>0</v>
      </c>
      <c r="GB35" s="63">
        <v>0</v>
      </c>
      <c r="GC35" s="63">
        <v>0</v>
      </c>
      <c r="GD35" s="63">
        <v>0</v>
      </c>
      <c r="GE35" s="63">
        <v>0</v>
      </c>
      <c r="GF35" s="63">
        <v>0</v>
      </c>
      <c r="GG35" s="63">
        <v>0</v>
      </c>
      <c r="GH35" s="63">
        <v>0</v>
      </c>
      <c r="GI35" s="63">
        <v>0</v>
      </c>
      <c r="GJ35" s="63">
        <v>0</v>
      </c>
      <c r="GK35" s="63">
        <v>0</v>
      </c>
      <c r="GL35" s="63">
        <v>0</v>
      </c>
      <c r="GM35" s="63">
        <v>0</v>
      </c>
      <c r="GN35" s="63">
        <v>0</v>
      </c>
      <c r="GO35" s="63">
        <v>0</v>
      </c>
      <c r="GP35" s="63">
        <v>0</v>
      </c>
      <c r="GQ35" s="63">
        <v>0</v>
      </c>
      <c r="GR35" s="63">
        <v>0</v>
      </c>
      <c r="GS35" s="63">
        <v>0</v>
      </c>
      <c r="GT35" s="63">
        <v>0</v>
      </c>
      <c r="GU35" s="75">
        <v>0</v>
      </c>
      <c r="GV35" s="63">
        <v>0</v>
      </c>
      <c r="GW35" s="63">
        <v>0</v>
      </c>
      <c r="GX35" s="63">
        <v>0</v>
      </c>
      <c r="GY35" s="63">
        <v>0</v>
      </c>
      <c r="GZ35" s="63">
        <v>0</v>
      </c>
      <c r="HA35" s="63">
        <v>0</v>
      </c>
      <c r="HB35" s="63">
        <v>0</v>
      </c>
      <c r="HC35" s="63">
        <v>0</v>
      </c>
      <c r="HD35" s="63">
        <v>0</v>
      </c>
      <c r="HE35" s="63">
        <v>0</v>
      </c>
      <c r="HF35" s="63">
        <v>0</v>
      </c>
      <c r="HG35" s="63">
        <v>0</v>
      </c>
      <c r="HH35" s="63">
        <v>0</v>
      </c>
      <c r="HI35" s="63">
        <v>0</v>
      </c>
      <c r="HJ35" s="63">
        <v>0</v>
      </c>
      <c r="HK35" s="63">
        <v>0</v>
      </c>
      <c r="HL35" s="63">
        <v>0</v>
      </c>
      <c r="HM35" s="63">
        <v>0</v>
      </c>
      <c r="HN35" s="63">
        <v>0</v>
      </c>
      <c r="HO35" s="63">
        <v>0</v>
      </c>
      <c r="HP35" s="63">
        <v>0</v>
      </c>
      <c r="HQ35" s="63">
        <v>0</v>
      </c>
      <c r="HR35" s="63">
        <v>0</v>
      </c>
      <c r="HS35" s="63">
        <v>0</v>
      </c>
      <c r="HT35" s="63">
        <v>0</v>
      </c>
      <c r="HU35" s="63">
        <v>0</v>
      </c>
      <c r="HV35" s="63">
        <v>0</v>
      </c>
      <c r="HW35" s="63">
        <v>0</v>
      </c>
      <c r="HX35" s="63">
        <v>0</v>
      </c>
      <c r="HY35" s="63">
        <v>0</v>
      </c>
      <c r="HZ35" s="63">
        <v>0</v>
      </c>
      <c r="IA35" s="63">
        <v>0</v>
      </c>
      <c r="IB35" s="63">
        <v>0</v>
      </c>
      <c r="IC35" s="63">
        <v>0</v>
      </c>
      <c r="ID35" s="63">
        <v>0</v>
      </c>
      <c r="IE35" s="63">
        <v>0</v>
      </c>
      <c r="IF35" s="63">
        <v>0</v>
      </c>
      <c r="IG35" s="63">
        <v>0</v>
      </c>
      <c r="IH35" s="63">
        <v>0</v>
      </c>
      <c r="II35" s="63">
        <v>0</v>
      </c>
      <c r="IJ35" s="63">
        <v>0</v>
      </c>
      <c r="IK35" s="63">
        <v>0</v>
      </c>
      <c r="IL35" s="63">
        <v>0</v>
      </c>
      <c r="IM35" s="63">
        <v>0</v>
      </c>
      <c r="IN35" s="63">
        <v>0</v>
      </c>
      <c r="IO35" s="63">
        <v>0</v>
      </c>
      <c r="IP35" s="63">
        <v>0</v>
      </c>
      <c r="IQ35" s="63">
        <v>0</v>
      </c>
      <c r="IR35" s="63">
        <v>0</v>
      </c>
      <c r="IS35" s="63">
        <v>0</v>
      </c>
      <c r="IT35" s="63">
        <v>0</v>
      </c>
      <c r="IU35" s="63">
        <v>0</v>
      </c>
      <c r="IV35" s="63">
        <v>0</v>
      </c>
      <c r="IW35" s="63">
        <v>0</v>
      </c>
      <c r="IX35" s="63">
        <v>0</v>
      </c>
      <c r="IY35" s="63">
        <v>0</v>
      </c>
      <c r="IZ35" s="63">
        <v>0</v>
      </c>
      <c r="JA35" s="63">
        <v>0</v>
      </c>
      <c r="JB35" s="63">
        <v>0</v>
      </c>
      <c r="JC35" s="63">
        <v>0</v>
      </c>
      <c r="JD35" s="63">
        <v>0</v>
      </c>
      <c r="JE35" s="63">
        <v>0</v>
      </c>
      <c r="JF35" s="63">
        <v>0</v>
      </c>
      <c r="JG35" s="63">
        <v>0</v>
      </c>
      <c r="JH35" s="63">
        <v>0</v>
      </c>
      <c r="JI35" s="63">
        <v>0</v>
      </c>
      <c r="JJ35" s="63">
        <v>0</v>
      </c>
      <c r="JK35" s="63">
        <v>0</v>
      </c>
      <c r="JL35" s="63">
        <v>0</v>
      </c>
      <c r="JM35" s="63">
        <v>0</v>
      </c>
      <c r="JN35" s="63">
        <v>0</v>
      </c>
      <c r="JO35" s="63">
        <v>0</v>
      </c>
      <c r="JP35" s="63">
        <v>0</v>
      </c>
      <c r="JQ35" s="63">
        <v>0</v>
      </c>
      <c r="JR35" s="63">
        <v>0</v>
      </c>
      <c r="JS35" s="63">
        <v>0</v>
      </c>
      <c r="JT35" s="63">
        <v>0</v>
      </c>
      <c r="JU35" s="63">
        <v>0</v>
      </c>
      <c r="JV35" s="63">
        <v>0</v>
      </c>
      <c r="JW35" s="63">
        <v>0</v>
      </c>
      <c r="JX35" s="63">
        <v>0</v>
      </c>
      <c r="JY35" s="63">
        <v>0</v>
      </c>
      <c r="JZ35" s="63">
        <v>0</v>
      </c>
      <c r="KA35" s="63">
        <v>0</v>
      </c>
      <c r="KB35" s="63">
        <v>0</v>
      </c>
      <c r="KC35" s="63">
        <v>0</v>
      </c>
      <c r="KD35" s="63">
        <v>0</v>
      </c>
      <c r="KE35" s="63">
        <v>0</v>
      </c>
      <c r="KF35" s="63">
        <v>0</v>
      </c>
      <c r="KG35" s="63">
        <v>0</v>
      </c>
      <c r="KH35" s="63">
        <v>0</v>
      </c>
      <c r="KI35" s="63">
        <v>0</v>
      </c>
      <c r="KJ35" s="63">
        <v>0</v>
      </c>
      <c r="KK35" s="63">
        <v>0</v>
      </c>
      <c r="KL35" s="63">
        <v>0</v>
      </c>
      <c r="KM35" s="63">
        <v>0</v>
      </c>
      <c r="KN35" s="63">
        <v>0</v>
      </c>
      <c r="KO35" s="63">
        <v>0</v>
      </c>
      <c r="KP35" s="63">
        <v>0</v>
      </c>
      <c r="KQ35" s="63">
        <v>0</v>
      </c>
      <c r="KR35" s="63">
        <v>0</v>
      </c>
      <c r="KS35" s="63">
        <v>0</v>
      </c>
      <c r="KT35" s="63">
        <v>0</v>
      </c>
      <c r="KU35" s="63">
        <v>0</v>
      </c>
      <c r="KV35" s="63">
        <v>0</v>
      </c>
      <c r="KW35" s="63">
        <v>0</v>
      </c>
      <c r="KX35" s="63">
        <v>0</v>
      </c>
      <c r="KY35" s="63">
        <v>0</v>
      </c>
      <c r="KZ35" s="63">
        <v>0</v>
      </c>
      <c r="LA35" s="63">
        <v>0</v>
      </c>
      <c r="LB35" s="63">
        <v>0</v>
      </c>
      <c r="LC35" s="63">
        <v>0</v>
      </c>
      <c r="LD35" s="63">
        <v>0</v>
      </c>
      <c r="LE35" s="63">
        <v>0</v>
      </c>
      <c r="LF35" s="63">
        <v>0</v>
      </c>
      <c r="LG35" s="63">
        <v>0</v>
      </c>
      <c r="LH35" s="63">
        <v>0</v>
      </c>
      <c r="LI35" s="63">
        <v>0</v>
      </c>
      <c r="LJ35" s="63">
        <v>0</v>
      </c>
      <c r="LK35" s="63">
        <v>0</v>
      </c>
      <c r="LL35" s="63">
        <v>0</v>
      </c>
      <c r="LM35" s="63">
        <v>0</v>
      </c>
      <c r="LN35" s="63">
        <v>0</v>
      </c>
      <c r="LO35" s="63">
        <v>0</v>
      </c>
      <c r="LP35" s="63">
        <v>0</v>
      </c>
      <c r="LQ35" s="63">
        <v>0</v>
      </c>
      <c r="LR35" s="63">
        <v>0</v>
      </c>
      <c r="LS35" s="63">
        <v>0</v>
      </c>
      <c r="LT35" s="63">
        <v>0</v>
      </c>
      <c r="LU35" s="63">
        <v>0</v>
      </c>
      <c r="LV35" s="63">
        <v>0</v>
      </c>
      <c r="LW35" s="63">
        <v>0</v>
      </c>
      <c r="LX35" s="63">
        <v>0</v>
      </c>
      <c r="LY35" s="63">
        <v>0</v>
      </c>
      <c r="LZ35" s="63">
        <v>0</v>
      </c>
      <c r="MA35" s="63">
        <v>0</v>
      </c>
      <c r="MB35" s="63">
        <v>0</v>
      </c>
      <c r="MC35" s="63">
        <v>0</v>
      </c>
      <c r="MD35" s="63">
        <v>0</v>
      </c>
      <c r="ME35" s="63">
        <v>0</v>
      </c>
      <c r="MF35" s="63">
        <v>0</v>
      </c>
      <c r="MG35" s="63">
        <v>0</v>
      </c>
      <c r="MH35" s="63">
        <v>0</v>
      </c>
      <c r="MI35" s="63">
        <v>0</v>
      </c>
      <c r="MJ35" s="63">
        <v>0</v>
      </c>
      <c r="MK35" s="63">
        <v>0</v>
      </c>
      <c r="ML35" s="63">
        <v>0</v>
      </c>
      <c r="MM35" s="63">
        <v>0</v>
      </c>
      <c r="MN35" s="63">
        <v>0</v>
      </c>
      <c r="MO35" s="63">
        <v>0</v>
      </c>
      <c r="MP35" s="63">
        <v>0</v>
      </c>
      <c r="MQ35" s="63">
        <v>0</v>
      </c>
      <c r="MR35" s="63">
        <v>0</v>
      </c>
      <c r="MS35" s="63">
        <v>0</v>
      </c>
      <c r="MT35" s="63">
        <v>0</v>
      </c>
      <c r="MU35" s="63">
        <v>0</v>
      </c>
      <c r="MW35" s="63">
        <v>20</v>
      </c>
      <c r="MY35" s="63">
        <f t="shared" si="1"/>
        <v>0</v>
      </c>
      <c r="NC35" s="63">
        <f t="shared" si="0"/>
        <v>0</v>
      </c>
    </row>
    <row r="36" spans="1:367" x14ac:dyDescent="0.45">
      <c r="A36" s="63" t="s">
        <v>116</v>
      </c>
      <c r="B36" s="100">
        <v>3477237469</v>
      </c>
      <c r="C36" s="63">
        <v>0</v>
      </c>
      <c r="D36" s="63">
        <v>0</v>
      </c>
      <c r="E36" s="63">
        <v>0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63">
        <v>0</v>
      </c>
      <c r="L36" s="63">
        <v>0</v>
      </c>
      <c r="M36" s="63">
        <v>0</v>
      </c>
      <c r="N36" s="63">
        <v>0</v>
      </c>
      <c r="O36" s="63">
        <v>0</v>
      </c>
      <c r="P36" s="63">
        <v>0</v>
      </c>
      <c r="Q36" s="63">
        <v>0</v>
      </c>
      <c r="R36" s="63">
        <v>0</v>
      </c>
      <c r="S36" s="63">
        <v>0</v>
      </c>
      <c r="T36" s="63">
        <v>0</v>
      </c>
      <c r="U36" s="63">
        <v>0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>
        <v>0</v>
      </c>
      <c r="AZ36" s="63">
        <v>0</v>
      </c>
      <c r="BA36" s="63">
        <v>0</v>
      </c>
      <c r="BB36" s="63">
        <v>0</v>
      </c>
      <c r="BC36" s="63">
        <v>0</v>
      </c>
      <c r="BD36" s="63">
        <v>0</v>
      </c>
      <c r="BE36" s="63">
        <v>0</v>
      </c>
      <c r="BF36" s="63">
        <v>0</v>
      </c>
      <c r="BG36" s="63">
        <v>0</v>
      </c>
      <c r="BH36" s="63">
        <v>0</v>
      </c>
      <c r="BI36" s="63">
        <v>0</v>
      </c>
      <c r="BJ36" s="63">
        <v>0</v>
      </c>
      <c r="BK36" s="63">
        <v>0</v>
      </c>
      <c r="BL36" s="63">
        <v>0</v>
      </c>
      <c r="BM36" s="63">
        <v>0</v>
      </c>
      <c r="BN36" s="63">
        <v>0</v>
      </c>
      <c r="BO36" s="63">
        <v>0</v>
      </c>
      <c r="BP36" s="63">
        <v>0</v>
      </c>
      <c r="BQ36" s="63">
        <v>0</v>
      </c>
      <c r="BR36" s="63">
        <v>0</v>
      </c>
      <c r="BS36" s="63">
        <v>0</v>
      </c>
      <c r="BT36" s="63">
        <v>0</v>
      </c>
      <c r="BU36" s="63">
        <v>0</v>
      </c>
      <c r="BV36" s="63">
        <v>0</v>
      </c>
      <c r="BW36" s="63">
        <v>0</v>
      </c>
      <c r="BX36" s="63">
        <v>0</v>
      </c>
      <c r="BY36" s="63">
        <v>0</v>
      </c>
      <c r="BZ36" s="63">
        <v>0</v>
      </c>
      <c r="CA36" s="63">
        <v>0</v>
      </c>
      <c r="CB36" s="63">
        <v>0</v>
      </c>
      <c r="CC36" s="63">
        <v>0</v>
      </c>
      <c r="CD36" s="63">
        <v>0</v>
      </c>
      <c r="CE36" s="63">
        <v>0</v>
      </c>
      <c r="CF36" s="63">
        <v>0</v>
      </c>
      <c r="CG36" s="63">
        <v>0</v>
      </c>
      <c r="CH36" s="63">
        <v>0</v>
      </c>
      <c r="CI36" s="63">
        <v>0</v>
      </c>
      <c r="CJ36" s="63">
        <v>0</v>
      </c>
      <c r="CK36" s="63">
        <v>0</v>
      </c>
      <c r="CL36" s="63">
        <v>0</v>
      </c>
      <c r="CM36" s="63">
        <v>0</v>
      </c>
      <c r="CN36" s="63">
        <v>0</v>
      </c>
      <c r="CO36" s="63">
        <v>0</v>
      </c>
      <c r="CP36" s="63">
        <v>0</v>
      </c>
      <c r="CQ36" s="63">
        <v>0</v>
      </c>
      <c r="CR36" s="63">
        <v>0</v>
      </c>
      <c r="CS36" s="63">
        <v>0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  <c r="DF36" s="63">
        <v>0</v>
      </c>
      <c r="DG36" s="63">
        <v>0</v>
      </c>
      <c r="DH36" s="63">
        <v>0</v>
      </c>
      <c r="DI36" s="63">
        <v>0</v>
      </c>
      <c r="DJ36" s="63">
        <v>0</v>
      </c>
      <c r="DK36" s="63">
        <v>0</v>
      </c>
      <c r="DL36" s="63">
        <v>0</v>
      </c>
      <c r="DM36" s="63">
        <v>0</v>
      </c>
      <c r="DN36" s="63">
        <v>0</v>
      </c>
      <c r="DO36" s="63">
        <v>0</v>
      </c>
      <c r="DP36" s="63">
        <v>0</v>
      </c>
      <c r="DQ36" s="63">
        <v>0</v>
      </c>
      <c r="DR36" s="63">
        <v>0</v>
      </c>
      <c r="DS36" s="63">
        <v>0</v>
      </c>
      <c r="DT36" s="63">
        <v>0</v>
      </c>
      <c r="DU36" s="63">
        <v>0</v>
      </c>
      <c r="DV36" s="63">
        <v>0</v>
      </c>
      <c r="DW36" s="63">
        <v>0</v>
      </c>
      <c r="DX36" s="63">
        <v>0</v>
      </c>
      <c r="DY36" s="63">
        <v>0</v>
      </c>
      <c r="DZ36" s="63">
        <v>0</v>
      </c>
      <c r="EA36" s="63">
        <v>0</v>
      </c>
      <c r="EB36" s="63">
        <v>0</v>
      </c>
      <c r="EC36" s="63">
        <v>0</v>
      </c>
      <c r="ED36" s="63">
        <v>0</v>
      </c>
      <c r="EE36" s="63">
        <v>0</v>
      </c>
      <c r="EF36" s="63">
        <v>0</v>
      </c>
      <c r="EG36" s="63">
        <v>0</v>
      </c>
      <c r="EH36" s="63">
        <v>0</v>
      </c>
      <c r="EI36" s="63">
        <v>0</v>
      </c>
      <c r="EJ36" s="63">
        <v>0</v>
      </c>
      <c r="EK36" s="63">
        <v>0</v>
      </c>
      <c r="EL36" s="63">
        <v>0</v>
      </c>
      <c r="EM36" s="63">
        <v>0</v>
      </c>
      <c r="EN36" s="63">
        <v>0</v>
      </c>
      <c r="EO36" s="63">
        <v>0</v>
      </c>
      <c r="EP36" s="63">
        <v>0</v>
      </c>
      <c r="EQ36" s="63">
        <v>0</v>
      </c>
      <c r="ER36" s="63">
        <v>0</v>
      </c>
      <c r="ES36" s="63">
        <v>0</v>
      </c>
      <c r="ET36" s="63">
        <v>0</v>
      </c>
      <c r="EU36" s="63">
        <v>0</v>
      </c>
      <c r="EV36" s="63">
        <v>0</v>
      </c>
      <c r="EW36" s="63">
        <v>0</v>
      </c>
      <c r="EX36" s="63">
        <v>0</v>
      </c>
      <c r="EY36" s="63">
        <v>0</v>
      </c>
      <c r="EZ36" s="63">
        <v>0</v>
      </c>
      <c r="FA36" s="63">
        <v>0</v>
      </c>
      <c r="FB36" s="63">
        <v>0</v>
      </c>
      <c r="FC36" s="63">
        <v>0</v>
      </c>
      <c r="FD36" s="63">
        <v>0</v>
      </c>
      <c r="FE36" s="63">
        <v>0</v>
      </c>
      <c r="FF36" s="63">
        <v>0</v>
      </c>
      <c r="FG36" s="63">
        <v>0</v>
      </c>
      <c r="FH36" s="63">
        <v>0</v>
      </c>
      <c r="FI36" s="63">
        <v>0</v>
      </c>
      <c r="FJ36" s="63">
        <v>0</v>
      </c>
      <c r="FK36" s="63">
        <v>0</v>
      </c>
      <c r="FL36" s="63">
        <v>0</v>
      </c>
      <c r="FM36" s="63">
        <v>0</v>
      </c>
      <c r="FN36" s="63">
        <v>0</v>
      </c>
      <c r="FO36" s="63">
        <v>0</v>
      </c>
      <c r="FP36" s="63">
        <v>0</v>
      </c>
      <c r="FQ36" s="63">
        <v>0</v>
      </c>
      <c r="FR36" s="63">
        <v>0</v>
      </c>
      <c r="FS36" s="63">
        <v>0</v>
      </c>
      <c r="FT36" s="63">
        <v>0</v>
      </c>
      <c r="FU36" s="63">
        <v>0</v>
      </c>
      <c r="FV36" s="63">
        <v>0</v>
      </c>
      <c r="FW36" s="63">
        <v>0</v>
      </c>
      <c r="FX36" s="63">
        <v>0</v>
      </c>
      <c r="FY36" s="63">
        <v>0</v>
      </c>
      <c r="FZ36" s="63">
        <v>0</v>
      </c>
      <c r="GA36" s="63">
        <v>0</v>
      </c>
      <c r="GB36" s="63">
        <v>0</v>
      </c>
      <c r="GC36" s="63">
        <v>0</v>
      </c>
      <c r="GD36" s="63">
        <v>0</v>
      </c>
      <c r="GE36" s="63">
        <v>0</v>
      </c>
      <c r="GF36" s="63">
        <v>0</v>
      </c>
      <c r="GG36" s="63">
        <v>0</v>
      </c>
      <c r="GH36" s="63">
        <v>0</v>
      </c>
      <c r="GI36" s="63">
        <v>0</v>
      </c>
      <c r="GJ36" s="63">
        <v>0</v>
      </c>
      <c r="GK36" s="63">
        <v>0</v>
      </c>
      <c r="GL36" s="63">
        <v>0</v>
      </c>
      <c r="GM36" s="63">
        <v>0</v>
      </c>
      <c r="GN36" s="63">
        <v>0</v>
      </c>
      <c r="GO36" s="63">
        <v>0</v>
      </c>
      <c r="GP36" s="63">
        <v>0</v>
      </c>
      <c r="GQ36" s="63">
        <v>0</v>
      </c>
      <c r="GR36" s="63">
        <v>0</v>
      </c>
      <c r="GS36" s="63">
        <v>0</v>
      </c>
      <c r="GT36" s="63">
        <v>0</v>
      </c>
      <c r="GU36" s="63">
        <v>0</v>
      </c>
      <c r="GV36" s="63">
        <v>0</v>
      </c>
      <c r="GW36" s="63">
        <v>0</v>
      </c>
      <c r="GX36" s="63">
        <v>0</v>
      </c>
      <c r="GY36" s="63">
        <v>0</v>
      </c>
      <c r="GZ36" s="63">
        <v>0</v>
      </c>
      <c r="HA36" s="63">
        <v>0</v>
      </c>
      <c r="HB36" s="63">
        <v>0</v>
      </c>
      <c r="HC36" s="63">
        <v>0</v>
      </c>
      <c r="HD36" s="63">
        <v>0</v>
      </c>
      <c r="HE36" s="63">
        <v>0</v>
      </c>
      <c r="HF36" s="63">
        <v>0</v>
      </c>
      <c r="HG36" s="63">
        <v>0</v>
      </c>
      <c r="HH36" s="63">
        <v>0</v>
      </c>
      <c r="HI36" s="63">
        <v>0</v>
      </c>
      <c r="HJ36" s="63">
        <v>0</v>
      </c>
      <c r="HK36" s="63">
        <v>0</v>
      </c>
      <c r="HL36" s="63">
        <v>0</v>
      </c>
      <c r="HM36" s="63">
        <v>0</v>
      </c>
      <c r="HN36" s="63">
        <v>0</v>
      </c>
      <c r="HO36" s="63">
        <v>0</v>
      </c>
      <c r="HP36" s="63">
        <v>0</v>
      </c>
      <c r="HQ36" s="63">
        <v>0</v>
      </c>
      <c r="HR36" s="63">
        <v>0</v>
      </c>
      <c r="HS36" s="63">
        <v>0</v>
      </c>
      <c r="HT36" s="63">
        <v>0</v>
      </c>
      <c r="HU36" s="63">
        <v>0</v>
      </c>
      <c r="HV36" s="63">
        <v>0</v>
      </c>
      <c r="HW36" s="63">
        <v>0</v>
      </c>
      <c r="HX36" s="63">
        <v>0</v>
      </c>
      <c r="HY36" s="63">
        <v>0</v>
      </c>
      <c r="HZ36" s="63">
        <v>0</v>
      </c>
      <c r="IA36" s="63">
        <v>0</v>
      </c>
      <c r="IB36" s="63">
        <v>0</v>
      </c>
      <c r="IC36" s="63">
        <v>0</v>
      </c>
      <c r="ID36" s="63">
        <v>0</v>
      </c>
      <c r="IE36" s="63">
        <v>0</v>
      </c>
      <c r="IF36" s="63">
        <v>0</v>
      </c>
      <c r="IG36" s="63">
        <v>0</v>
      </c>
      <c r="IH36" s="63">
        <v>0</v>
      </c>
      <c r="II36" s="63">
        <v>0</v>
      </c>
      <c r="IJ36" s="63">
        <v>0</v>
      </c>
      <c r="IK36" s="63">
        <v>0</v>
      </c>
      <c r="IL36" s="63">
        <v>0</v>
      </c>
      <c r="IM36" s="63">
        <v>0</v>
      </c>
      <c r="IN36" s="63">
        <v>0</v>
      </c>
      <c r="IO36" s="63">
        <v>0</v>
      </c>
      <c r="IP36" s="63">
        <v>0</v>
      </c>
      <c r="IQ36" s="63">
        <v>0</v>
      </c>
      <c r="IR36" s="63">
        <v>0</v>
      </c>
      <c r="IS36" s="63">
        <v>0</v>
      </c>
      <c r="IT36" s="63">
        <v>0</v>
      </c>
      <c r="IU36" s="63">
        <v>0</v>
      </c>
      <c r="IV36" s="63">
        <v>0</v>
      </c>
      <c r="IW36" s="63">
        <v>0</v>
      </c>
      <c r="IX36" s="63">
        <v>0</v>
      </c>
      <c r="IY36" s="63">
        <v>0</v>
      </c>
      <c r="IZ36" s="63">
        <v>0</v>
      </c>
      <c r="JA36" s="63">
        <v>0</v>
      </c>
      <c r="JB36" s="63">
        <v>0</v>
      </c>
      <c r="JC36" s="63">
        <v>0</v>
      </c>
      <c r="JD36" s="63">
        <v>0</v>
      </c>
      <c r="JE36" s="63">
        <v>0</v>
      </c>
      <c r="JF36" s="63">
        <v>0</v>
      </c>
      <c r="JG36" s="63">
        <v>0</v>
      </c>
      <c r="JH36" s="63">
        <v>0</v>
      </c>
      <c r="JI36" s="63">
        <v>0</v>
      </c>
      <c r="JJ36" s="63">
        <v>0</v>
      </c>
      <c r="JK36" s="63">
        <v>0</v>
      </c>
      <c r="JL36" s="63">
        <v>0</v>
      </c>
      <c r="JM36" s="63">
        <v>0</v>
      </c>
      <c r="JN36" s="63">
        <v>0</v>
      </c>
      <c r="JO36" s="63">
        <v>0</v>
      </c>
      <c r="JP36" s="63">
        <v>0</v>
      </c>
      <c r="JQ36" s="63">
        <v>0</v>
      </c>
      <c r="JR36" s="63">
        <v>0</v>
      </c>
      <c r="JS36" s="63">
        <v>0</v>
      </c>
      <c r="JT36" s="63">
        <v>0</v>
      </c>
      <c r="JU36" s="63">
        <v>0</v>
      </c>
      <c r="JV36" s="63">
        <v>0</v>
      </c>
      <c r="JW36" s="63">
        <v>0</v>
      </c>
      <c r="JX36" s="63">
        <v>0</v>
      </c>
      <c r="JY36" s="63">
        <v>0</v>
      </c>
      <c r="JZ36" s="63">
        <v>0</v>
      </c>
      <c r="KA36" s="63">
        <v>0</v>
      </c>
      <c r="KB36" s="63">
        <v>0</v>
      </c>
      <c r="KC36" s="63">
        <v>0</v>
      </c>
      <c r="KD36" s="63">
        <v>0</v>
      </c>
      <c r="KE36" s="63">
        <v>0</v>
      </c>
      <c r="KF36" s="63">
        <v>0</v>
      </c>
      <c r="KG36" s="63">
        <v>0</v>
      </c>
      <c r="KH36" s="63">
        <v>0</v>
      </c>
      <c r="KI36" s="63">
        <v>0</v>
      </c>
      <c r="KJ36" s="63">
        <v>0</v>
      </c>
      <c r="KK36" s="63">
        <v>0</v>
      </c>
      <c r="KL36" s="63">
        <v>0</v>
      </c>
      <c r="KM36" s="63">
        <v>0</v>
      </c>
      <c r="KN36" s="63">
        <v>0</v>
      </c>
      <c r="KO36" s="63">
        <v>0</v>
      </c>
      <c r="KP36" s="63">
        <v>0</v>
      </c>
      <c r="KQ36" s="63">
        <v>0</v>
      </c>
      <c r="KR36" s="63">
        <v>0</v>
      </c>
      <c r="KS36" s="63">
        <v>0</v>
      </c>
      <c r="KT36" s="63">
        <v>0</v>
      </c>
      <c r="KU36" s="63">
        <v>0</v>
      </c>
      <c r="KV36" s="63">
        <v>0</v>
      </c>
      <c r="KW36" s="63">
        <v>0</v>
      </c>
      <c r="KX36" s="63">
        <v>0</v>
      </c>
      <c r="KY36" s="63">
        <v>0</v>
      </c>
      <c r="KZ36" s="63">
        <v>0</v>
      </c>
      <c r="LA36" s="63">
        <v>0</v>
      </c>
      <c r="LB36" s="63">
        <v>0</v>
      </c>
      <c r="LC36" s="63">
        <v>0</v>
      </c>
      <c r="LD36" s="63">
        <v>0</v>
      </c>
      <c r="LE36" s="63">
        <v>0</v>
      </c>
      <c r="LF36" s="63">
        <v>0</v>
      </c>
      <c r="LG36" s="63">
        <v>0</v>
      </c>
      <c r="LH36" s="63">
        <v>0</v>
      </c>
      <c r="LI36" s="63">
        <v>0</v>
      </c>
      <c r="LJ36" s="63">
        <v>0</v>
      </c>
      <c r="LK36" s="63">
        <v>0</v>
      </c>
      <c r="LL36" s="63">
        <v>0</v>
      </c>
      <c r="LM36" s="63">
        <v>0</v>
      </c>
      <c r="LN36" s="63">
        <v>0</v>
      </c>
      <c r="LO36" s="63">
        <v>0</v>
      </c>
      <c r="LP36" s="63">
        <v>0</v>
      </c>
      <c r="LQ36" s="63">
        <v>0</v>
      </c>
      <c r="LR36" s="63">
        <v>0</v>
      </c>
      <c r="LS36" s="63">
        <v>0</v>
      </c>
      <c r="LT36" s="63">
        <v>0</v>
      </c>
      <c r="LU36" s="63">
        <v>0</v>
      </c>
      <c r="LV36" s="63">
        <v>0</v>
      </c>
      <c r="LW36" s="63">
        <v>0</v>
      </c>
      <c r="LX36" s="63">
        <v>0</v>
      </c>
      <c r="LY36" s="63">
        <v>0</v>
      </c>
      <c r="LZ36" s="63">
        <v>0</v>
      </c>
      <c r="MA36" s="63">
        <v>0</v>
      </c>
      <c r="MB36" s="63">
        <v>0</v>
      </c>
      <c r="MC36" s="63">
        <v>0</v>
      </c>
      <c r="MD36" s="63">
        <v>0</v>
      </c>
      <c r="ME36" s="63">
        <v>0</v>
      </c>
      <c r="MF36" s="63">
        <v>0</v>
      </c>
      <c r="MG36" s="63">
        <v>0</v>
      </c>
      <c r="MH36" s="63">
        <v>0</v>
      </c>
      <c r="MI36" s="63">
        <v>0</v>
      </c>
      <c r="MJ36" s="63">
        <v>0</v>
      </c>
      <c r="MK36" s="63">
        <v>0</v>
      </c>
      <c r="ML36" s="63">
        <v>0</v>
      </c>
      <c r="MM36" s="63">
        <v>0</v>
      </c>
      <c r="MN36" s="63">
        <v>0</v>
      </c>
      <c r="MO36" s="63">
        <v>0</v>
      </c>
      <c r="MP36" s="63">
        <v>0</v>
      </c>
      <c r="MQ36" s="2">
        <v>0</v>
      </c>
      <c r="MR36" s="63">
        <v>0</v>
      </c>
      <c r="MS36" s="63">
        <v>0</v>
      </c>
      <c r="MT36" s="63">
        <v>0</v>
      </c>
      <c r="MU36" s="63">
        <v>0</v>
      </c>
      <c r="MW36" s="63">
        <v>21</v>
      </c>
      <c r="MY36" s="63">
        <f t="shared" si="1"/>
        <v>0</v>
      </c>
      <c r="NC36" s="63">
        <f t="shared" si="0"/>
        <v>0</v>
      </c>
    </row>
    <row r="37" spans="1:367" x14ac:dyDescent="0.45">
      <c r="A37" s="63" t="s">
        <v>5</v>
      </c>
      <c r="B37" s="84">
        <v>0</v>
      </c>
      <c r="C37" s="63">
        <v>0</v>
      </c>
      <c r="D37" s="63">
        <v>0</v>
      </c>
      <c r="E37" s="63">
        <v>0</v>
      </c>
      <c r="F37" s="63">
        <v>0</v>
      </c>
      <c r="G37" s="63">
        <v>0</v>
      </c>
      <c r="H37" s="63">
        <v>0</v>
      </c>
      <c r="I37" s="63">
        <v>-43964833.470394798</v>
      </c>
      <c r="J37" s="63">
        <v>0</v>
      </c>
      <c r="K37" s="63">
        <v>0</v>
      </c>
      <c r="L37" s="75">
        <v>0</v>
      </c>
      <c r="M37" s="75">
        <v>0</v>
      </c>
      <c r="N37" s="63">
        <v>0</v>
      </c>
      <c r="O37" s="63">
        <v>0</v>
      </c>
      <c r="P37" s="63">
        <v>-697527750</v>
      </c>
      <c r="Q37" s="63">
        <v>0</v>
      </c>
      <c r="R37" s="63">
        <v>0</v>
      </c>
      <c r="S37" s="12">
        <v>0</v>
      </c>
      <c r="T37" s="12">
        <v>0</v>
      </c>
      <c r="U37" s="12">
        <v>0</v>
      </c>
      <c r="V37" s="12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-2251620000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63">
        <v>0</v>
      </c>
      <c r="BC37" s="12">
        <v>0</v>
      </c>
      <c r="BD37" s="12">
        <v>0</v>
      </c>
      <c r="BE37" s="12">
        <v>0</v>
      </c>
      <c r="BF37" s="63">
        <v>0</v>
      </c>
      <c r="BG37" s="63">
        <v>0</v>
      </c>
      <c r="BH37" s="63">
        <v>0</v>
      </c>
      <c r="BI37" s="63">
        <v>0</v>
      </c>
      <c r="BJ37" s="63">
        <v>0</v>
      </c>
      <c r="BK37" s="63">
        <v>0</v>
      </c>
      <c r="BL37" s="63">
        <v>0</v>
      </c>
      <c r="BM37" s="63">
        <v>0</v>
      </c>
      <c r="BN37" s="63">
        <v>0</v>
      </c>
      <c r="BO37" s="63">
        <v>0</v>
      </c>
      <c r="BP37" s="63">
        <v>0</v>
      </c>
      <c r="BQ37" s="63">
        <v>0</v>
      </c>
      <c r="BR37" s="63">
        <v>0</v>
      </c>
      <c r="BS37" s="63">
        <v>0</v>
      </c>
      <c r="BT37" s="63">
        <v>0</v>
      </c>
      <c r="BU37" s="63">
        <v>0</v>
      </c>
      <c r="BV37" s="63">
        <v>0</v>
      </c>
      <c r="BW37" s="63">
        <v>0</v>
      </c>
      <c r="BX37" s="63">
        <v>0</v>
      </c>
      <c r="BY37" s="63">
        <v>0</v>
      </c>
      <c r="BZ37" s="63">
        <v>0</v>
      </c>
      <c r="CA37" s="63">
        <v>0</v>
      </c>
      <c r="CB37" s="63">
        <v>0</v>
      </c>
      <c r="CC37" s="63">
        <v>0</v>
      </c>
      <c r="CD37" s="63">
        <v>0</v>
      </c>
      <c r="CE37" s="63">
        <v>0</v>
      </c>
      <c r="CF37" s="63">
        <v>0</v>
      </c>
      <c r="CG37" s="63">
        <v>0</v>
      </c>
      <c r="CH37" s="63">
        <v>0</v>
      </c>
      <c r="CI37" s="63">
        <v>0</v>
      </c>
      <c r="CJ37" s="63">
        <v>0</v>
      </c>
      <c r="CK37" s="63">
        <v>0</v>
      </c>
      <c r="CL37" s="63">
        <v>0</v>
      </c>
      <c r="CM37" s="63">
        <v>0</v>
      </c>
      <c r="CN37" s="63">
        <v>0</v>
      </c>
      <c r="CO37" s="63">
        <v>0</v>
      </c>
      <c r="CP37" s="63">
        <v>0</v>
      </c>
      <c r="CQ37" s="63">
        <v>0</v>
      </c>
      <c r="CR37" s="63">
        <v>0</v>
      </c>
      <c r="CS37" s="63">
        <v>0</v>
      </c>
      <c r="CT37" s="63">
        <v>0</v>
      </c>
      <c r="CU37" s="63">
        <v>0</v>
      </c>
      <c r="CV37" s="63">
        <v>0</v>
      </c>
      <c r="CW37" s="63">
        <v>0</v>
      </c>
      <c r="CX37" s="63">
        <v>0</v>
      </c>
      <c r="CY37" s="63">
        <v>0</v>
      </c>
      <c r="CZ37" s="63">
        <v>0</v>
      </c>
      <c r="DA37" s="63">
        <v>0</v>
      </c>
      <c r="DB37" s="63">
        <v>0</v>
      </c>
      <c r="DC37" s="63">
        <v>0</v>
      </c>
      <c r="DD37" s="63">
        <v>0</v>
      </c>
      <c r="DE37" s="63">
        <v>0</v>
      </c>
      <c r="DF37" s="63">
        <v>0</v>
      </c>
      <c r="DG37" s="63">
        <v>0</v>
      </c>
      <c r="DH37" s="63">
        <v>0</v>
      </c>
      <c r="DI37" s="63">
        <v>0</v>
      </c>
      <c r="DJ37" s="63">
        <v>0</v>
      </c>
      <c r="DK37" s="63">
        <v>0</v>
      </c>
      <c r="DL37" s="63">
        <v>0</v>
      </c>
      <c r="DM37" s="63">
        <v>0</v>
      </c>
      <c r="DN37" s="63">
        <v>0</v>
      </c>
      <c r="DO37" s="63">
        <v>0</v>
      </c>
      <c r="DP37" s="63">
        <v>0</v>
      </c>
      <c r="DQ37" s="63">
        <v>0</v>
      </c>
      <c r="DR37" s="63">
        <v>0</v>
      </c>
      <c r="DS37" s="63">
        <v>0</v>
      </c>
      <c r="DT37" s="63">
        <v>0</v>
      </c>
      <c r="DU37" s="63">
        <v>0</v>
      </c>
      <c r="DV37" s="63">
        <v>0</v>
      </c>
      <c r="DW37" s="63">
        <v>0</v>
      </c>
      <c r="DX37" s="63">
        <v>0</v>
      </c>
      <c r="DY37" s="63">
        <v>0</v>
      </c>
      <c r="DZ37" s="63">
        <v>0</v>
      </c>
      <c r="EA37" s="63">
        <v>0</v>
      </c>
      <c r="EB37" s="63">
        <v>0</v>
      </c>
      <c r="EC37" s="63">
        <v>0</v>
      </c>
      <c r="ED37" s="63">
        <v>0</v>
      </c>
      <c r="EE37" s="63">
        <v>0</v>
      </c>
      <c r="EF37" s="63">
        <v>0</v>
      </c>
      <c r="EG37" s="63">
        <v>0</v>
      </c>
      <c r="EH37" s="63">
        <v>0</v>
      </c>
      <c r="EI37" s="63">
        <v>0</v>
      </c>
      <c r="EJ37" s="63">
        <v>0</v>
      </c>
      <c r="EK37" s="63">
        <v>0</v>
      </c>
      <c r="EL37" s="63">
        <v>0</v>
      </c>
      <c r="EM37" s="63">
        <v>0</v>
      </c>
      <c r="EN37" s="63">
        <v>0</v>
      </c>
      <c r="EO37" s="63">
        <v>0</v>
      </c>
      <c r="EP37" s="63">
        <v>0</v>
      </c>
      <c r="EQ37" s="63">
        <v>0</v>
      </c>
      <c r="ER37" s="63">
        <v>0</v>
      </c>
      <c r="ES37" s="63">
        <v>0</v>
      </c>
      <c r="ET37" s="63">
        <v>0</v>
      </c>
      <c r="EU37" s="63">
        <v>0</v>
      </c>
      <c r="EV37" s="63">
        <v>0</v>
      </c>
      <c r="EW37" s="63">
        <v>0</v>
      </c>
      <c r="EX37" s="63">
        <v>0</v>
      </c>
      <c r="EY37" s="63">
        <v>0</v>
      </c>
      <c r="EZ37" s="63">
        <v>0</v>
      </c>
      <c r="FA37" s="63">
        <v>0</v>
      </c>
      <c r="FB37" s="63">
        <v>0</v>
      </c>
      <c r="FC37" s="63">
        <v>0</v>
      </c>
      <c r="FD37" s="63">
        <v>0</v>
      </c>
      <c r="FE37" s="63">
        <v>0</v>
      </c>
      <c r="FF37" s="63">
        <v>0</v>
      </c>
      <c r="FG37" s="63">
        <v>0</v>
      </c>
      <c r="FH37" s="63">
        <v>0</v>
      </c>
      <c r="FI37" s="63">
        <v>0</v>
      </c>
      <c r="FJ37" s="63">
        <v>0</v>
      </c>
      <c r="FK37" s="63">
        <v>0</v>
      </c>
      <c r="FL37" s="63">
        <v>0</v>
      </c>
      <c r="FM37" s="63">
        <v>0</v>
      </c>
      <c r="FN37" s="63">
        <v>0</v>
      </c>
      <c r="FO37" s="63">
        <v>0</v>
      </c>
      <c r="FP37" s="63">
        <v>0</v>
      </c>
      <c r="FQ37" s="63">
        <v>-2089310287.8424699</v>
      </c>
      <c r="FR37" s="63">
        <v>0</v>
      </c>
      <c r="FS37" s="63">
        <v>0</v>
      </c>
      <c r="FT37" s="34">
        <v>0</v>
      </c>
      <c r="FU37" s="63">
        <v>0</v>
      </c>
      <c r="FV37" s="63">
        <v>0</v>
      </c>
      <c r="FW37" s="63">
        <v>0</v>
      </c>
      <c r="FX37" s="63">
        <v>0</v>
      </c>
      <c r="FY37" s="63">
        <v>0</v>
      </c>
      <c r="FZ37" s="63">
        <v>0</v>
      </c>
      <c r="GA37" s="63">
        <v>0</v>
      </c>
      <c r="GB37" s="63">
        <v>0</v>
      </c>
      <c r="GC37" s="63">
        <v>0</v>
      </c>
      <c r="GD37" s="63">
        <v>0</v>
      </c>
      <c r="GE37" s="63">
        <v>0</v>
      </c>
      <c r="GF37" s="63">
        <v>0</v>
      </c>
      <c r="GG37" s="63">
        <v>0</v>
      </c>
      <c r="GH37" s="63">
        <v>0</v>
      </c>
      <c r="GI37" s="63">
        <v>0</v>
      </c>
      <c r="GJ37" s="63">
        <v>0</v>
      </c>
      <c r="GK37" s="63">
        <v>0</v>
      </c>
      <c r="GL37" s="63">
        <v>0</v>
      </c>
      <c r="GM37" s="63">
        <v>0</v>
      </c>
      <c r="GN37" s="63">
        <v>0</v>
      </c>
      <c r="GO37" s="63">
        <v>0</v>
      </c>
      <c r="GP37" s="63">
        <v>0</v>
      </c>
      <c r="GQ37" s="63">
        <v>0</v>
      </c>
      <c r="GR37" s="63">
        <v>0</v>
      </c>
      <c r="GS37" s="63">
        <v>0</v>
      </c>
      <c r="GT37" s="63">
        <v>0</v>
      </c>
      <c r="GU37" s="63">
        <v>0</v>
      </c>
      <c r="GV37" s="63">
        <v>0</v>
      </c>
      <c r="GW37" s="63">
        <v>0</v>
      </c>
      <c r="GX37" s="63">
        <v>0</v>
      </c>
      <c r="GY37" s="63">
        <v>0</v>
      </c>
      <c r="GZ37" s="63">
        <v>0</v>
      </c>
      <c r="HA37" s="63">
        <v>0</v>
      </c>
      <c r="HB37" s="63">
        <v>0</v>
      </c>
      <c r="HC37" s="63">
        <v>0</v>
      </c>
      <c r="HD37" s="63">
        <v>0</v>
      </c>
      <c r="HE37" s="63">
        <v>0</v>
      </c>
      <c r="HF37" s="63">
        <v>0</v>
      </c>
      <c r="HG37" s="63">
        <v>0</v>
      </c>
      <c r="HH37" s="63">
        <v>0</v>
      </c>
      <c r="HI37" s="63">
        <v>0</v>
      </c>
      <c r="HJ37" s="63">
        <v>0</v>
      </c>
      <c r="HK37" s="63">
        <v>0</v>
      </c>
      <c r="HL37" s="63">
        <v>0</v>
      </c>
      <c r="HM37" s="63">
        <v>0</v>
      </c>
      <c r="HN37" s="63">
        <v>0</v>
      </c>
      <c r="HO37" s="63">
        <v>0</v>
      </c>
      <c r="HP37" s="63">
        <v>0</v>
      </c>
      <c r="HQ37" s="63">
        <v>0</v>
      </c>
      <c r="HR37" s="63">
        <v>0</v>
      </c>
      <c r="HS37" s="63">
        <v>0</v>
      </c>
      <c r="HT37" s="63">
        <v>0</v>
      </c>
      <c r="HU37" s="63">
        <v>0</v>
      </c>
      <c r="HV37" s="63">
        <v>0</v>
      </c>
      <c r="HW37" s="63">
        <v>0</v>
      </c>
      <c r="HX37" s="63">
        <v>0</v>
      </c>
      <c r="HY37" s="63">
        <v>0</v>
      </c>
      <c r="HZ37" s="63">
        <v>0</v>
      </c>
      <c r="IA37" s="63">
        <v>0</v>
      </c>
      <c r="IB37" s="63">
        <v>0</v>
      </c>
      <c r="IC37" s="63">
        <v>0</v>
      </c>
      <c r="ID37" s="63">
        <v>0</v>
      </c>
      <c r="IE37" s="63">
        <v>0</v>
      </c>
      <c r="IF37" s="63">
        <v>0</v>
      </c>
      <c r="IG37" s="63">
        <v>0</v>
      </c>
      <c r="IH37" s="63">
        <v>0</v>
      </c>
      <c r="II37" s="63">
        <v>0</v>
      </c>
      <c r="IJ37" s="63">
        <v>0</v>
      </c>
      <c r="IK37" s="63">
        <v>0</v>
      </c>
      <c r="IL37" s="63">
        <v>0</v>
      </c>
      <c r="IM37" s="63">
        <v>0</v>
      </c>
      <c r="IN37" s="63">
        <v>0</v>
      </c>
      <c r="IO37" s="63">
        <v>0</v>
      </c>
      <c r="IP37" s="63">
        <v>0</v>
      </c>
      <c r="IQ37" s="63">
        <v>0</v>
      </c>
      <c r="IR37" s="63">
        <v>0</v>
      </c>
      <c r="IS37" s="63">
        <v>0</v>
      </c>
      <c r="IT37" s="63">
        <v>0</v>
      </c>
      <c r="IU37" s="63">
        <v>0</v>
      </c>
      <c r="IV37" s="63">
        <v>0</v>
      </c>
      <c r="IW37" s="63">
        <v>0</v>
      </c>
      <c r="IX37" s="63">
        <v>0</v>
      </c>
      <c r="IY37" s="63">
        <v>0</v>
      </c>
      <c r="IZ37" s="63">
        <v>0</v>
      </c>
      <c r="JA37" s="63">
        <v>0</v>
      </c>
      <c r="JB37" s="63">
        <v>0</v>
      </c>
      <c r="JC37" s="63">
        <v>0</v>
      </c>
      <c r="JD37" s="63">
        <v>0</v>
      </c>
      <c r="JE37" s="63">
        <v>0</v>
      </c>
      <c r="JF37" s="63">
        <v>0</v>
      </c>
      <c r="JG37" s="63">
        <v>0</v>
      </c>
      <c r="JH37" s="63">
        <v>0</v>
      </c>
      <c r="JI37" s="63">
        <v>0</v>
      </c>
      <c r="JJ37" s="63">
        <v>0</v>
      </c>
      <c r="JK37" s="63">
        <v>0</v>
      </c>
      <c r="JL37" s="63">
        <v>0</v>
      </c>
      <c r="JM37" s="63">
        <v>0</v>
      </c>
      <c r="JN37" s="63">
        <v>0</v>
      </c>
      <c r="JO37" s="63">
        <v>0</v>
      </c>
      <c r="JP37" s="63">
        <v>0</v>
      </c>
      <c r="JQ37" s="63">
        <v>0</v>
      </c>
      <c r="JR37" s="63">
        <v>0</v>
      </c>
      <c r="JS37" s="63">
        <v>0</v>
      </c>
      <c r="JT37" s="63">
        <v>0</v>
      </c>
      <c r="JU37" s="63">
        <v>0</v>
      </c>
      <c r="JV37" s="63">
        <v>0</v>
      </c>
      <c r="JW37" s="63">
        <v>0</v>
      </c>
      <c r="JX37" s="63">
        <v>0</v>
      </c>
      <c r="JY37" s="63">
        <v>0</v>
      </c>
      <c r="JZ37" s="63">
        <v>0</v>
      </c>
      <c r="KA37" s="63">
        <v>0</v>
      </c>
      <c r="KB37" s="63">
        <v>0</v>
      </c>
      <c r="KC37" s="63">
        <v>0</v>
      </c>
      <c r="KD37" s="63">
        <v>0</v>
      </c>
      <c r="KE37" s="63">
        <v>0</v>
      </c>
      <c r="KF37" s="63">
        <v>0</v>
      </c>
      <c r="KG37" s="63">
        <v>0</v>
      </c>
      <c r="KH37" s="63">
        <v>0</v>
      </c>
      <c r="KI37" s="63">
        <v>0</v>
      </c>
      <c r="KJ37" s="63">
        <v>0</v>
      </c>
      <c r="KK37" s="63">
        <v>0</v>
      </c>
      <c r="KL37" s="63">
        <v>0</v>
      </c>
      <c r="KM37" s="63">
        <v>0</v>
      </c>
      <c r="KN37" s="63">
        <v>0</v>
      </c>
      <c r="KO37" s="63">
        <v>0</v>
      </c>
      <c r="KP37" s="63">
        <v>0</v>
      </c>
      <c r="KQ37" s="63">
        <v>0</v>
      </c>
      <c r="KR37" s="63">
        <v>0</v>
      </c>
      <c r="KS37" s="63">
        <v>0</v>
      </c>
      <c r="KT37" s="63">
        <v>0</v>
      </c>
      <c r="KU37" s="63">
        <v>0</v>
      </c>
      <c r="KV37" s="63">
        <v>0</v>
      </c>
      <c r="KW37" s="63">
        <v>0</v>
      </c>
      <c r="KX37" s="63">
        <v>0</v>
      </c>
      <c r="KY37" s="63">
        <v>0</v>
      </c>
      <c r="KZ37" s="63">
        <v>0</v>
      </c>
      <c r="LA37" s="63">
        <v>0</v>
      </c>
      <c r="LB37" s="63">
        <v>0</v>
      </c>
      <c r="LC37" s="63">
        <v>0</v>
      </c>
      <c r="LD37" s="63">
        <v>0</v>
      </c>
      <c r="LE37" s="63">
        <v>0</v>
      </c>
      <c r="LF37" s="63">
        <v>0</v>
      </c>
      <c r="LG37" s="63">
        <v>0</v>
      </c>
      <c r="LH37" s="63">
        <v>0</v>
      </c>
      <c r="LI37" s="63">
        <v>0</v>
      </c>
      <c r="LJ37" s="63">
        <v>0</v>
      </c>
      <c r="LK37" s="63">
        <v>0</v>
      </c>
      <c r="LL37" s="63">
        <v>0</v>
      </c>
      <c r="LM37" s="63">
        <v>0</v>
      </c>
      <c r="LN37" s="63">
        <v>0</v>
      </c>
      <c r="LO37" s="63">
        <v>0</v>
      </c>
      <c r="LP37" s="63">
        <v>0</v>
      </c>
      <c r="LQ37" s="63">
        <v>0</v>
      </c>
      <c r="LR37" s="63">
        <v>0</v>
      </c>
      <c r="LS37" s="63">
        <v>0</v>
      </c>
      <c r="LT37" s="63">
        <v>0</v>
      </c>
      <c r="LU37" s="63">
        <v>0</v>
      </c>
      <c r="LV37" s="63">
        <v>0</v>
      </c>
      <c r="LW37" s="63">
        <v>0</v>
      </c>
      <c r="LX37" s="63">
        <v>0</v>
      </c>
      <c r="LY37" s="63">
        <v>0</v>
      </c>
      <c r="LZ37" s="63">
        <v>0</v>
      </c>
      <c r="MA37" s="63">
        <v>0</v>
      </c>
      <c r="MB37" s="63">
        <v>0</v>
      </c>
      <c r="MC37" s="63">
        <v>0</v>
      </c>
      <c r="MD37" s="63">
        <v>0</v>
      </c>
      <c r="ME37" s="63">
        <v>0</v>
      </c>
      <c r="MF37" s="63">
        <v>0</v>
      </c>
      <c r="MG37" s="63">
        <v>0</v>
      </c>
      <c r="MH37" s="63">
        <v>0</v>
      </c>
      <c r="MI37" s="63">
        <v>0</v>
      </c>
      <c r="MJ37" s="63">
        <v>0</v>
      </c>
      <c r="MK37" s="63">
        <v>0</v>
      </c>
      <c r="ML37" s="63">
        <v>0</v>
      </c>
      <c r="MM37" s="63">
        <v>0</v>
      </c>
      <c r="MN37" s="63">
        <v>0</v>
      </c>
      <c r="MO37" s="63">
        <v>0</v>
      </c>
      <c r="MP37" s="63">
        <v>0</v>
      </c>
      <c r="MQ37" s="2">
        <v>0</v>
      </c>
      <c r="MR37" s="63">
        <v>0</v>
      </c>
      <c r="MS37" s="63">
        <v>0</v>
      </c>
      <c r="MT37" s="63">
        <v>4498422871.31285</v>
      </c>
      <c r="MU37" s="63">
        <v>584000000</v>
      </c>
      <c r="MW37" s="63">
        <v>22</v>
      </c>
      <c r="MY37" s="63">
        <f>SUM(C37:MU37)</f>
        <v>-1.52587890625E-5</v>
      </c>
      <c r="NC37" s="63">
        <f>FO37+FP37+MT37</f>
        <v>4498422871.31285</v>
      </c>
    </row>
    <row r="38" spans="1:367" x14ac:dyDescent="0.45">
      <c r="A38" s="63" t="s">
        <v>7</v>
      </c>
      <c r="B38" s="84">
        <v>0</v>
      </c>
      <c r="C38" s="63">
        <v>0</v>
      </c>
      <c r="D38" s="63">
        <v>0</v>
      </c>
      <c r="E38" s="63">
        <v>0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63">
        <v>0</v>
      </c>
      <c r="L38" s="63">
        <v>0</v>
      </c>
      <c r="M38" s="63">
        <v>0</v>
      </c>
      <c r="N38" s="63">
        <v>0</v>
      </c>
      <c r="O38" s="63">
        <v>0</v>
      </c>
      <c r="P38" s="63">
        <v>0</v>
      </c>
      <c r="Q38" s="63">
        <v>0</v>
      </c>
      <c r="R38" s="63">
        <v>0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>
        <v>0</v>
      </c>
      <c r="AZ38" s="63">
        <v>0</v>
      </c>
      <c r="BA38" s="63">
        <v>0</v>
      </c>
      <c r="BB38" s="63">
        <v>0</v>
      </c>
      <c r="BC38" s="63">
        <v>0</v>
      </c>
      <c r="BD38" s="63">
        <v>0</v>
      </c>
      <c r="BE38" s="63">
        <v>0</v>
      </c>
      <c r="BF38" s="63">
        <v>0</v>
      </c>
      <c r="BG38" s="63">
        <v>0</v>
      </c>
      <c r="BH38" s="63">
        <v>0</v>
      </c>
      <c r="BI38" s="63">
        <v>0</v>
      </c>
      <c r="BJ38" s="63">
        <v>0</v>
      </c>
      <c r="BK38" s="63">
        <v>0</v>
      </c>
      <c r="BL38" s="63">
        <v>0</v>
      </c>
      <c r="BM38" s="63">
        <v>0</v>
      </c>
      <c r="BN38" s="63">
        <v>0</v>
      </c>
      <c r="BO38" s="63">
        <v>0</v>
      </c>
      <c r="BP38" s="63">
        <v>0</v>
      </c>
      <c r="BQ38" s="63">
        <v>0</v>
      </c>
      <c r="BR38" s="63">
        <v>0</v>
      </c>
      <c r="BS38" s="63">
        <v>0</v>
      </c>
      <c r="BT38" s="63">
        <v>0</v>
      </c>
      <c r="BU38" s="63">
        <v>0</v>
      </c>
      <c r="BV38" s="63">
        <v>0</v>
      </c>
      <c r="BW38" s="63">
        <v>0</v>
      </c>
      <c r="BX38" s="63">
        <v>0</v>
      </c>
      <c r="BY38" s="63">
        <v>0</v>
      </c>
      <c r="BZ38" s="63">
        <v>0</v>
      </c>
      <c r="CA38" s="63">
        <v>0</v>
      </c>
      <c r="CB38" s="63">
        <v>0</v>
      </c>
      <c r="CC38" s="63">
        <v>0</v>
      </c>
      <c r="CD38" s="63">
        <v>0</v>
      </c>
      <c r="CE38" s="63">
        <v>0</v>
      </c>
      <c r="CF38" s="63">
        <v>0</v>
      </c>
      <c r="CG38" s="63">
        <v>0</v>
      </c>
      <c r="CH38" s="63">
        <v>0</v>
      </c>
      <c r="CI38" s="63">
        <v>0</v>
      </c>
      <c r="CJ38" s="63">
        <v>0</v>
      </c>
      <c r="CK38" s="63">
        <v>0</v>
      </c>
      <c r="CL38" s="63">
        <v>0</v>
      </c>
      <c r="CM38" s="63">
        <v>0</v>
      </c>
      <c r="CN38" s="63">
        <v>0</v>
      </c>
      <c r="CO38" s="63">
        <v>0</v>
      </c>
      <c r="CP38" s="63">
        <v>0</v>
      </c>
      <c r="CQ38" s="63">
        <v>0</v>
      </c>
      <c r="CR38" s="63">
        <v>0</v>
      </c>
      <c r="CS38" s="63">
        <v>0</v>
      </c>
      <c r="CT38" s="63">
        <v>0</v>
      </c>
      <c r="CU38" s="63">
        <v>0</v>
      </c>
      <c r="CV38" s="63">
        <v>0</v>
      </c>
      <c r="CW38" s="63">
        <v>0</v>
      </c>
      <c r="CX38" s="63">
        <v>0</v>
      </c>
      <c r="CY38" s="63">
        <v>0</v>
      </c>
      <c r="CZ38" s="63">
        <v>0</v>
      </c>
      <c r="DA38" s="63">
        <v>0</v>
      </c>
      <c r="DB38" s="63">
        <v>0</v>
      </c>
      <c r="DC38" s="63">
        <v>0</v>
      </c>
      <c r="DD38" s="63">
        <v>0</v>
      </c>
      <c r="DE38" s="63">
        <v>0</v>
      </c>
      <c r="DF38" s="63">
        <v>0</v>
      </c>
      <c r="DG38" s="63">
        <v>0</v>
      </c>
      <c r="DH38" s="63">
        <v>0</v>
      </c>
      <c r="DI38" s="63">
        <v>0</v>
      </c>
      <c r="DJ38" s="63">
        <v>0</v>
      </c>
      <c r="DK38" s="63">
        <v>0</v>
      </c>
      <c r="DL38" s="63">
        <v>0</v>
      </c>
      <c r="DM38" s="63">
        <v>0</v>
      </c>
      <c r="DN38" s="63">
        <v>0</v>
      </c>
      <c r="DO38" s="63">
        <v>0</v>
      </c>
      <c r="DP38" s="63">
        <v>0</v>
      </c>
      <c r="DQ38" s="63">
        <v>0</v>
      </c>
      <c r="DR38" s="63">
        <v>0</v>
      </c>
      <c r="DS38" s="63">
        <v>0</v>
      </c>
      <c r="DT38" s="63">
        <v>0</v>
      </c>
      <c r="DU38" s="63">
        <v>0</v>
      </c>
      <c r="DV38" s="63">
        <v>0</v>
      </c>
      <c r="DW38" s="63">
        <v>0</v>
      </c>
      <c r="DX38" s="63">
        <v>0</v>
      </c>
      <c r="DY38" s="63">
        <v>0</v>
      </c>
      <c r="DZ38" s="63">
        <v>0</v>
      </c>
      <c r="EA38" s="63">
        <v>0</v>
      </c>
      <c r="EB38" s="63">
        <v>0</v>
      </c>
      <c r="EC38" s="63">
        <v>0</v>
      </c>
      <c r="ED38" s="63">
        <v>0</v>
      </c>
      <c r="EE38" s="63">
        <v>0</v>
      </c>
      <c r="EF38" s="63">
        <v>0</v>
      </c>
      <c r="EG38" s="63">
        <v>0</v>
      </c>
      <c r="EH38" s="63">
        <v>0</v>
      </c>
      <c r="EI38" s="63">
        <v>0</v>
      </c>
      <c r="EJ38" s="63">
        <v>0</v>
      </c>
      <c r="EK38" s="63">
        <v>0</v>
      </c>
      <c r="EL38" s="63">
        <v>0</v>
      </c>
      <c r="EM38" s="63">
        <v>0</v>
      </c>
      <c r="EN38" s="63">
        <v>0</v>
      </c>
      <c r="EO38" s="63">
        <v>0</v>
      </c>
      <c r="EP38" s="63">
        <v>0</v>
      </c>
      <c r="EQ38" s="63">
        <v>0</v>
      </c>
      <c r="ER38" s="63">
        <v>0</v>
      </c>
      <c r="ES38" s="63">
        <v>0</v>
      </c>
      <c r="ET38" s="63">
        <v>0</v>
      </c>
      <c r="EU38" s="63">
        <v>0</v>
      </c>
      <c r="EV38" s="63">
        <v>0</v>
      </c>
      <c r="EW38" s="63">
        <v>0</v>
      </c>
      <c r="EX38" s="63">
        <v>0</v>
      </c>
      <c r="EY38" s="63">
        <v>0</v>
      </c>
      <c r="EZ38" s="63">
        <v>0</v>
      </c>
      <c r="FA38" s="63">
        <v>0</v>
      </c>
      <c r="FB38" s="63">
        <v>0</v>
      </c>
      <c r="FC38" s="63">
        <v>0</v>
      </c>
      <c r="FD38" s="63">
        <v>0</v>
      </c>
      <c r="FE38" s="63">
        <v>0</v>
      </c>
      <c r="FF38" s="63">
        <v>0</v>
      </c>
      <c r="FG38" s="63">
        <v>0</v>
      </c>
      <c r="FH38" s="63">
        <v>0</v>
      </c>
      <c r="FI38" s="63">
        <v>0</v>
      </c>
      <c r="FJ38" s="63">
        <v>0</v>
      </c>
      <c r="FK38" s="63">
        <v>0</v>
      </c>
      <c r="FL38" s="63">
        <v>0</v>
      </c>
      <c r="FM38" s="63">
        <v>0</v>
      </c>
      <c r="FN38" s="63">
        <v>0</v>
      </c>
      <c r="FO38" s="63">
        <v>0</v>
      </c>
      <c r="FP38" s="63">
        <v>0</v>
      </c>
      <c r="FQ38" s="63">
        <v>0</v>
      </c>
      <c r="FR38" s="63">
        <v>0</v>
      </c>
      <c r="FS38" s="34">
        <v>0</v>
      </c>
      <c r="FT38" s="63">
        <v>0</v>
      </c>
      <c r="FU38" s="63">
        <v>0</v>
      </c>
      <c r="FV38" s="63">
        <v>0</v>
      </c>
      <c r="FW38" s="63">
        <v>0</v>
      </c>
      <c r="FX38" s="63">
        <v>0</v>
      </c>
      <c r="FY38" s="63">
        <v>0</v>
      </c>
      <c r="FZ38" s="63">
        <v>0</v>
      </c>
      <c r="GA38" s="63">
        <v>0</v>
      </c>
      <c r="GB38" s="63">
        <v>0</v>
      </c>
      <c r="GC38" s="63">
        <v>0</v>
      </c>
      <c r="GD38" s="63">
        <v>0</v>
      </c>
      <c r="GE38" s="63">
        <v>0</v>
      </c>
      <c r="GF38" s="63">
        <v>0</v>
      </c>
      <c r="GG38" s="63">
        <v>0</v>
      </c>
      <c r="GH38" s="63">
        <v>0</v>
      </c>
      <c r="GI38" s="63">
        <v>0</v>
      </c>
      <c r="GJ38" s="63">
        <v>0</v>
      </c>
      <c r="GK38" s="63">
        <v>0</v>
      </c>
      <c r="GL38" s="63">
        <v>0</v>
      </c>
      <c r="GM38" s="63">
        <v>0</v>
      </c>
      <c r="GN38" s="63">
        <v>0</v>
      </c>
      <c r="GO38" s="63">
        <v>0</v>
      </c>
      <c r="GP38" s="63">
        <v>0</v>
      </c>
      <c r="GQ38" s="63">
        <v>0</v>
      </c>
      <c r="GR38" s="63">
        <v>0</v>
      </c>
      <c r="GS38" s="63">
        <v>0</v>
      </c>
      <c r="GT38" s="63">
        <v>0</v>
      </c>
      <c r="GU38" s="63">
        <v>0</v>
      </c>
      <c r="GV38" s="63">
        <v>0</v>
      </c>
      <c r="GW38" s="63">
        <v>0</v>
      </c>
      <c r="GX38" s="63">
        <v>0</v>
      </c>
      <c r="GY38" s="63">
        <v>0</v>
      </c>
      <c r="GZ38" s="63">
        <v>0</v>
      </c>
      <c r="HA38" s="63">
        <v>0</v>
      </c>
      <c r="HB38" s="63">
        <v>0</v>
      </c>
      <c r="HC38" s="63">
        <v>0</v>
      </c>
      <c r="HD38" s="63">
        <v>0</v>
      </c>
      <c r="HE38" s="63">
        <v>0</v>
      </c>
      <c r="HF38" s="63">
        <v>0</v>
      </c>
      <c r="HG38" s="63">
        <v>0</v>
      </c>
      <c r="HH38" s="63">
        <v>0</v>
      </c>
      <c r="HI38" s="63">
        <v>0</v>
      </c>
      <c r="HJ38" s="63">
        <v>0</v>
      </c>
      <c r="HK38" s="63">
        <v>0</v>
      </c>
      <c r="HL38" s="63">
        <v>0</v>
      </c>
      <c r="HM38" s="63">
        <v>0</v>
      </c>
      <c r="HN38" s="63">
        <v>0</v>
      </c>
      <c r="HO38" s="63">
        <v>0</v>
      </c>
      <c r="HP38" s="63">
        <v>0</v>
      </c>
      <c r="HQ38" s="63">
        <v>0</v>
      </c>
      <c r="HR38" s="63">
        <v>0</v>
      </c>
      <c r="HS38" s="63">
        <v>0</v>
      </c>
      <c r="HT38" s="63">
        <v>0</v>
      </c>
      <c r="HU38" s="63">
        <v>0</v>
      </c>
      <c r="HV38" s="63">
        <v>0</v>
      </c>
      <c r="HW38" s="63">
        <v>0</v>
      </c>
      <c r="HX38" s="63">
        <v>0</v>
      </c>
      <c r="HY38" s="63">
        <v>0</v>
      </c>
      <c r="HZ38" s="63">
        <v>0</v>
      </c>
      <c r="IA38" s="63">
        <v>0</v>
      </c>
      <c r="IB38" s="63">
        <v>0</v>
      </c>
      <c r="IC38" s="63">
        <v>0</v>
      </c>
      <c r="ID38" s="63">
        <v>0</v>
      </c>
      <c r="IE38" s="63">
        <v>0</v>
      </c>
      <c r="IF38" s="63">
        <v>0</v>
      </c>
      <c r="IG38" s="63">
        <v>0</v>
      </c>
      <c r="IH38" s="63">
        <v>0</v>
      </c>
      <c r="II38" s="63">
        <v>0</v>
      </c>
      <c r="IJ38" s="63">
        <v>0</v>
      </c>
      <c r="IK38" s="63">
        <v>0</v>
      </c>
      <c r="IL38" s="63">
        <v>0</v>
      </c>
      <c r="IM38" s="63">
        <v>0</v>
      </c>
      <c r="IN38" s="63">
        <v>0</v>
      </c>
      <c r="IO38" s="63">
        <v>0</v>
      </c>
      <c r="IP38" s="63">
        <v>0</v>
      </c>
      <c r="IQ38" s="63">
        <v>0</v>
      </c>
      <c r="IR38" s="63">
        <v>0</v>
      </c>
      <c r="IS38" s="63">
        <v>0</v>
      </c>
      <c r="IT38" s="63">
        <v>0</v>
      </c>
      <c r="IU38" s="63">
        <v>0</v>
      </c>
      <c r="IV38" s="63">
        <v>0</v>
      </c>
      <c r="IW38" s="63">
        <v>0</v>
      </c>
      <c r="IX38" s="63">
        <v>0</v>
      </c>
      <c r="IY38" s="63">
        <v>0</v>
      </c>
      <c r="IZ38" s="63">
        <v>0</v>
      </c>
      <c r="JA38" s="63">
        <v>0</v>
      </c>
      <c r="JB38" s="63">
        <v>0</v>
      </c>
      <c r="JC38" s="63">
        <v>0</v>
      </c>
      <c r="JD38" s="63">
        <v>0</v>
      </c>
      <c r="JE38" s="63">
        <v>0</v>
      </c>
      <c r="JF38" s="63">
        <v>0</v>
      </c>
      <c r="JG38" s="63">
        <v>0</v>
      </c>
      <c r="JH38" s="63">
        <v>0</v>
      </c>
      <c r="JI38" s="63">
        <v>0</v>
      </c>
      <c r="JJ38" s="63">
        <v>0</v>
      </c>
      <c r="JK38" s="63">
        <v>0</v>
      </c>
      <c r="JL38" s="63">
        <v>0</v>
      </c>
      <c r="JM38" s="63">
        <v>0</v>
      </c>
      <c r="JN38" s="63">
        <v>0</v>
      </c>
      <c r="JO38" s="63">
        <v>0</v>
      </c>
      <c r="JP38" s="63">
        <v>0</v>
      </c>
      <c r="JQ38" s="63">
        <v>0</v>
      </c>
      <c r="JR38" s="63">
        <v>0</v>
      </c>
      <c r="JS38" s="63">
        <v>0</v>
      </c>
      <c r="JT38" s="63">
        <v>0</v>
      </c>
      <c r="JU38" s="63">
        <v>0</v>
      </c>
      <c r="JV38" s="63">
        <v>0</v>
      </c>
      <c r="JW38" s="63">
        <v>0</v>
      </c>
      <c r="JX38" s="63">
        <v>0</v>
      </c>
      <c r="JY38" s="63">
        <v>0</v>
      </c>
      <c r="JZ38" s="63">
        <v>0</v>
      </c>
      <c r="KA38" s="63">
        <v>0</v>
      </c>
      <c r="KB38" s="63">
        <v>0</v>
      </c>
      <c r="KC38" s="63">
        <v>0</v>
      </c>
      <c r="KD38" s="63">
        <v>0</v>
      </c>
      <c r="KE38" s="63">
        <v>0</v>
      </c>
      <c r="KF38" s="63">
        <v>0</v>
      </c>
      <c r="KG38" s="63">
        <v>0</v>
      </c>
      <c r="KH38" s="63">
        <v>0</v>
      </c>
      <c r="KI38" s="63">
        <v>0</v>
      </c>
      <c r="KJ38" s="63">
        <v>0</v>
      </c>
      <c r="KK38" s="63">
        <v>0</v>
      </c>
      <c r="KL38" s="63">
        <v>0</v>
      </c>
      <c r="KM38" s="63">
        <v>0</v>
      </c>
      <c r="KN38" s="63">
        <v>0</v>
      </c>
      <c r="KO38" s="63">
        <v>0</v>
      </c>
      <c r="KP38" s="63">
        <v>0</v>
      </c>
      <c r="KQ38" s="63">
        <v>0</v>
      </c>
      <c r="KR38" s="63">
        <v>0</v>
      </c>
      <c r="KS38" s="63">
        <v>0</v>
      </c>
      <c r="KT38" s="63">
        <v>0</v>
      </c>
      <c r="KU38" s="63">
        <v>0</v>
      </c>
      <c r="KV38" s="63">
        <v>0</v>
      </c>
      <c r="KW38" s="63">
        <v>0</v>
      </c>
      <c r="KX38" s="63">
        <v>-652895.13462972594</v>
      </c>
      <c r="KY38" s="63">
        <v>0</v>
      </c>
      <c r="KZ38" s="63">
        <v>0</v>
      </c>
      <c r="LA38" s="63">
        <v>0</v>
      </c>
      <c r="LB38" s="63">
        <v>0</v>
      </c>
      <c r="LC38" s="63">
        <v>0</v>
      </c>
      <c r="LD38" s="63">
        <v>0</v>
      </c>
      <c r="LE38" s="63">
        <v>0</v>
      </c>
      <c r="LF38" s="63">
        <v>0</v>
      </c>
      <c r="LG38" s="63">
        <v>0</v>
      </c>
      <c r="LH38" s="63">
        <v>0</v>
      </c>
      <c r="LI38" s="63">
        <v>0</v>
      </c>
      <c r="LJ38" s="63">
        <v>0</v>
      </c>
      <c r="LK38" s="63">
        <v>0</v>
      </c>
      <c r="LL38" s="63">
        <v>0</v>
      </c>
      <c r="LM38" s="63">
        <v>0</v>
      </c>
      <c r="LN38" s="63">
        <v>0</v>
      </c>
      <c r="LO38" s="63">
        <v>0</v>
      </c>
      <c r="LP38" s="63">
        <v>0</v>
      </c>
      <c r="LQ38" s="63">
        <v>0</v>
      </c>
      <c r="LR38" s="63">
        <v>0</v>
      </c>
      <c r="LS38" s="63">
        <v>0</v>
      </c>
      <c r="LT38" s="63">
        <v>0</v>
      </c>
      <c r="LU38" s="63">
        <v>0</v>
      </c>
      <c r="LV38" s="63">
        <v>0</v>
      </c>
      <c r="LW38" s="63">
        <v>0</v>
      </c>
      <c r="LX38" s="63">
        <v>0</v>
      </c>
      <c r="LY38" s="63">
        <v>0</v>
      </c>
      <c r="LZ38" s="63">
        <v>0</v>
      </c>
      <c r="MA38" s="63">
        <v>0</v>
      </c>
      <c r="MB38" s="63">
        <v>0</v>
      </c>
      <c r="MC38" s="63">
        <v>0</v>
      </c>
      <c r="MD38" s="63">
        <v>0</v>
      </c>
      <c r="ME38" s="63">
        <v>0</v>
      </c>
      <c r="MF38" s="63">
        <v>0</v>
      </c>
      <c r="MG38" s="63">
        <v>0</v>
      </c>
      <c r="MH38" s="63">
        <v>0</v>
      </c>
      <c r="MI38" s="63">
        <v>0</v>
      </c>
      <c r="MJ38" s="63">
        <v>0</v>
      </c>
      <c r="MK38" s="63">
        <v>0</v>
      </c>
      <c r="ML38" s="63">
        <v>0</v>
      </c>
      <c r="MM38" s="63">
        <v>0</v>
      </c>
      <c r="MN38" s="63">
        <v>0</v>
      </c>
      <c r="MO38" s="63">
        <v>0</v>
      </c>
      <c r="MP38" s="63">
        <v>0</v>
      </c>
      <c r="MQ38" s="2">
        <v>0</v>
      </c>
      <c r="MR38" s="63">
        <v>0</v>
      </c>
      <c r="MS38" s="63">
        <v>0</v>
      </c>
      <c r="MT38" s="63">
        <v>-2045295197.79527</v>
      </c>
      <c r="MU38" s="63">
        <v>0</v>
      </c>
      <c r="MW38" s="63">
        <v>23</v>
      </c>
      <c r="MY38" s="63">
        <f t="shared" si="1"/>
        <v>-2045948092.9298997</v>
      </c>
      <c r="NC38" s="63">
        <f t="shared" ref="NC38:NC101" si="2">FO38+FP38+MT38</f>
        <v>-2045295197.79527</v>
      </c>
    </row>
    <row r="39" spans="1:367" x14ac:dyDescent="0.45">
      <c r="A39" s="63" t="s">
        <v>117</v>
      </c>
      <c r="B39" s="85">
        <v>0</v>
      </c>
      <c r="C39" s="63">
        <v>0</v>
      </c>
      <c r="D39" s="63">
        <v>0</v>
      </c>
      <c r="E39" s="63">
        <v>0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3">
        <v>0</v>
      </c>
      <c r="M39" s="63">
        <v>0</v>
      </c>
      <c r="N39" s="63">
        <v>0</v>
      </c>
      <c r="O39" s="63">
        <v>0</v>
      </c>
      <c r="P39" s="63">
        <v>0</v>
      </c>
      <c r="Q39" s="63">
        <v>0</v>
      </c>
      <c r="R39" s="63">
        <v>0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>
        <v>0</v>
      </c>
      <c r="AZ39" s="63">
        <v>0</v>
      </c>
      <c r="BA39" s="63">
        <v>0</v>
      </c>
      <c r="BB39" s="63">
        <v>0</v>
      </c>
      <c r="BC39" s="63">
        <v>0</v>
      </c>
      <c r="BD39" s="63">
        <v>0</v>
      </c>
      <c r="BE39" s="63">
        <v>0</v>
      </c>
      <c r="BF39" s="63">
        <v>0</v>
      </c>
      <c r="BG39" s="63">
        <v>0</v>
      </c>
      <c r="BH39" s="63">
        <v>0</v>
      </c>
      <c r="BI39" s="63">
        <v>0</v>
      </c>
      <c r="BJ39" s="63">
        <v>0</v>
      </c>
      <c r="BK39" s="63">
        <v>0</v>
      </c>
      <c r="BL39" s="63">
        <v>0</v>
      </c>
      <c r="BM39" s="63">
        <v>0</v>
      </c>
      <c r="BN39" s="63">
        <v>0</v>
      </c>
      <c r="BO39" s="63">
        <v>0</v>
      </c>
      <c r="BP39" s="63">
        <v>0</v>
      </c>
      <c r="BQ39" s="63">
        <v>0</v>
      </c>
      <c r="BR39" s="63">
        <v>0</v>
      </c>
      <c r="BS39" s="63">
        <v>0</v>
      </c>
      <c r="BT39" s="63">
        <v>0</v>
      </c>
      <c r="BU39" s="63">
        <v>0</v>
      </c>
      <c r="BV39" s="63">
        <v>0</v>
      </c>
      <c r="BW39" s="63">
        <v>0</v>
      </c>
      <c r="BX39" s="63">
        <v>0</v>
      </c>
      <c r="BY39" s="63">
        <v>0</v>
      </c>
      <c r="BZ39" s="63">
        <v>0</v>
      </c>
      <c r="CA39" s="63">
        <v>0</v>
      </c>
      <c r="CB39" s="63">
        <v>0</v>
      </c>
      <c r="CC39" s="63">
        <v>0</v>
      </c>
      <c r="CD39" s="63">
        <v>0</v>
      </c>
      <c r="CE39" s="63">
        <v>0</v>
      </c>
      <c r="CF39" s="63">
        <v>0</v>
      </c>
      <c r="CG39" s="63">
        <v>0</v>
      </c>
      <c r="CH39" s="63">
        <v>0</v>
      </c>
      <c r="CI39" s="63">
        <v>0</v>
      </c>
      <c r="CJ39" s="63">
        <v>0</v>
      </c>
      <c r="CK39" s="63">
        <v>0</v>
      </c>
      <c r="CL39" s="63">
        <v>0</v>
      </c>
      <c r="CM39" s="63">
        <v>0</v>
      </c>
      <c r="CN39" s="63">
        <v>0</v>
      </c>
      <c r="CO39" s="63">
        <v>0</v>
      </c>
      <c r="CP39" s="63">
        <v>0</v>
      </c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3">
        <v>0</v>
      </c>
      <c r="CZ39" s="63">
        <v>0</v>
      </c>
      <c r="DA39" s="63">
        <v>0</v>
      </c>
      <c r="DB39" s="63">
        <v>0</v>
      </c>
      <c r="DC39" s="63">
        <v>0</v>
      </c>
      <c r="DD39" s="63">
        <v>0</v>
      </c>
      <c r="DE39" s="63">
        <v>0</v>
      </c>
      <c r="DF39" s="63">
        <v>0</v>
      </c>
      <c r="DG39" s="63">
        <v>0</v>
      </c>
      <c r="DH39" s="63">
        <v>0</v>
      </c>
      <c r="DI39" s="63">
        <v>0</v>
      </c>
      <c r="DJ39" s="63">
        <v>0</v>
      </c>
      <c r="DK39" s="63">
        <v>0</v>
      </c>
      <c r="DL39" s="63">
        <v>0</v>
      </c>
      <c r="DM39" s="63">
        <v>0</v>
      </c>
      <c r="DN39" s="63">
        <v>0</v>
      </c>
      <c r="DO39" s="63">
        <v>0</v>
      </c>
      <c r="DP39" s="63">
        <v>0</v>
      </c>
      <c r="DQ39" s="63">
        <v>0</v>
      </c>
      <c r="DR39" s="63">
        <v>0</v>
      </c>
      <c r="DS39" s="63">
        <v>0</v>
      </c>
      <c r="DT39" s="63">
        <v>0</v>
      </c>
      <c r="DU39" s="63">
        <v>0</v>
      </c>
      <c r="DV39" s="63">
        <v>0</v>
      </c>
      <c r="DW39" s="63">
        <v>0</v>
      </c>
      <c r="DX39" s="63">
        <v>0</v>
      </c>
      <c r="DY39" s="63">
        <v>0</v>
      </c>
      <c r="DZ39" s="63">
        <v>0</v>
      </c>
      <c r="EA39" s="63">
        <v>0</v>
      </c>
      <c r="EB39" s="63">
        <v>0</v>
      </c>
      <c r="EC39" s="63">
        <v>0</v>
      </c>
      <c r="ED39" s="63">
        <v>0</v>
      </c>
      <c r="EE39" s="63">
        <v>0</v>
      </c>
      <c r="EF39" s="63">
        <v>0</v>
      </c>
      <c r="EG39" s="63">
        <v>0</v>
      </c>
      <c r="EH39" s="63">
        <v>0</v>
      </c>
      <c r="EI39" s="63">
        <v>0</v>
      </c>
      <c r="EJ39" s="63">
        <v>0</v>
      </c>
      <c r="EK39" s="63">
        <v>0</v>
      </c>
      <c r="EL39" s="63">
        <v>0</v>
      </c>
      <c r="EM39" s="63">
        <v>0</v>
      </c>
      <c r="EN39" s="63">
        <v>0</v>
      </c>
      <c r="EO39" s="63">
        <v>0</v>
      </c>
      <c r="EP39" s="63">
        <v>0</v>
      </c>
      <c r="EQ39" s="63">
        <v>0</v>
      </c>
      <c r="ER39" s="63">
        <v>0</v>
      </c>
      <c r="ES39" s="63">
        <v>0</v>
      </c>
      <c r="ET39" s="63">
        <v>0</v>
      </c>
      <c r="EU39" s="63">
        <v>0</v>
      </c>
      <c r="EV39" s="63">
        <v>0</v>
      </c>
      <c r="EW39" s="63">
        <v>0</v>
      </c>
      <c r="EX39" s="63">
        <v>0</v>
      </c>
      <c r="EY39" s="63">
        <v>0</v>
      </c>
      <c r="EZ39" s="63">
        <v>0</v>
      </c>
      <c r="FA39" s="63">
        <v>0</v>
      </c>
      <c r="FB39" s="63">
        <v>0</v>
      </c>
      <c r="FC39" s="63">
        <v>0</v>
      </c>
      <c r="FD39" s="63">
        <v>0</v>
      </c>
      <c r="FE39" s="63">
        <v>0</v>
      </c>
      <c r="FF39" s="63">
        <v>0</v>
      </c>
      <c r="FG39" s="63">
        <v>0</v>
      </c>
      <c r="FH39" s="63">
        <v>0</v>
      </c>
      <c r="FI39" s="63">
        <v>0</v>
      </c>
      <c r="FJ39" s="63">
        <v>0</v>
      </c>
      <c r="FK39" s="63">
        <v>0</v>
      </c>
      <c r="FL39" s="63">
        <v>0</v>
      </c>
      <c r="FM39" s="63">
        <v>0</v>
      </c>
      <c r="FN39" s="63">
        <v>0</v>
      </c>
      <c r="FO39" s="63">
        <v>0</v>
      </c>
      <c r="FP39" s="63">
        <v>0</v>
      </c>
      <c r="FQ39" s="63">
        <v>0</v>
      </c>
      <c r="FR39" s="63">
        <v>0</v>
      </c>
      <c r="FS39" s="63">
        <v>0</v>
      </c>
      <c r="FT39" s="63">
        <v>0</v>
      </c>
      <c r="FU39" s="63">
        <v>0</v>
      </c>
      <c r="FV39" s="63">
        <v>0</v>
      </c>
      <c r="FW39" s="63">
        <v>0</v>
      </c>
      <c r="FX39" s="63">
        <v>0</v>
      </c>
      <c r="FY39" s="63">
        <v>0</v>
      </c>
      <c r="FZ39" s="63">
        <v>0</v>
      </c>
      <c r="GA39" s="63">
        <v>0</v>
      </c>
      <c r="GB39" s="63">
        <v>0</v>
      </c>
      <c r="GC39" s="63">
        <v>0</v>
      </c>
      <c r="GD39" s="63">
        <v>0</v>
      </c>
      <c r="GE39" s="63">
        <v>0</v>
      </c>
      <c r="GF39" s="63">
        <v>0</v>
      </c>
      <c r="GG39" s="63">
        <v>0</v>
      </c>
      <c r="GH39" s="63">
        <v>0</v>
      </c>
      <c r="GI39" s="63">
        <v>0</v>
      </c>
      <c r="GJ39" s="63">
        <v>0</v>
      </c>
      <c r="GK39" s="63">
        <v>0</v>
      </c>
      <c r="GL39" s="63">
        <v>0</v>
      </c>
      <c r="GM39" s="63">
        <v>0</v>
      </c>
      <c r="GN39" s="63">
        <v>0</v>
      </c>
      <c r="GO39" s="63">
        <v>0</v>
      </c>
      <c r="GP39" s="63">
        <v>0</v>
      </c>
      <c r="GQ39" s="63">
        <v>0</v>
      </c>
      <c r="GR39" s="63">
        <v>0</v>
      </c>
      <c r="GS39" s="63">
        <v>0</v>
      </c>
      <c r="GT39" s="63">
        <v>0</v>
      </c>
      <c r="GU39" s="63">
        <v>0</v>
      </c>
      <c r="GV39" s="63">
        <v>0</v>
      </c>
      <c r="GW39" s="63">
        <v>0</v>
      </c>
      <c r="GX39" s="63">
        <v>0</v>
      </c>
      <c r="GY39" s="63">
        <v>0</v>
      </c>
      <c r="GZ39" s="63">
        <v>0</v>
      </c>
      <c r="HA39" s="63">
        <v>0</v>
      </c>
      <c r="HB39" s="63">
        <v>0</v>
      </c>
      <c r="HC39" s="63">
        <v>0</v>
      </c>
      <c r="HD39" s="63">
        <v>0</v>
      </c>
      <c r="HE39" s="63">
        <v>0</v>
      </c>
      <c r="HF39" s="63">
        <v>0</v>
      </c>
      <c r="HG39" s="63">
        <v>0</v>
      </c>
      <c r="HH39" s="63">
        <v>0</v>
      </c>
      <c r="HI39" s="63">
        <v>0</v>
      </c>
      <c r="HJ39" s="63">
        <v>0</v>
      </c>
      <c r="HK39" s="63">
        <v>0</v>
      </c>
      <c r="HL39" s="63">
        <v>0</v>
      </c>
      <c r="HM39" s="63">
        <v>0</v>
      </c>
      <c r="HN39" s="63">
        <v>0</v>
      </c>
      <c r="HO39" s="63">
        <v>0</v>
      </c>
      <c r="HP39" s="63">
        <v>0</v>
      </c>
      <c r="HQ39" s="63">
        <v>0</v>
      </c>
      <c r="HR39" s="63">
        <v>0</v>
      </c>
      <c r="HS39" s="63">
        <v>0</v>
      </c>
      <c r="HT39" s="63">
        <v>0</v>
      </c>
      <c r="HU39" s="63">
        <v>0</v>
      </c>
      <c r="HV39" s="63">
        <v>0</v>
      </c>
      <c r="HW39" s="63">
        <v>0</v>
      </c>
      <c r="HX39" s="63">
        <v>0</v>
      </c>
      <c r="HY39" s="63">
        <v>0</v>
      </c>
      <c r="HZ39" s="63">
        <v>0</v>
      </c>
      <c r="IA39" s="63">
        <v>0</v>
      </c>
      <c r="IB39" s="63">
        <v>0</v>
      </c>
      <c r="IC39" s="63">
        <v>0</v>
      </c>
      <c r="ID39" s="63">
        <v>0</v>
      </c>
      <c r="IE39" s="63">
        <v>0</v>
      </c>
      <c r="IF39" s="63">
        <v>0</v>
      </c>
      <c r="IG39" s="63">
        <v>0</v>
      </c>
      <c r="IH39" s="63">
        <v>0</v>
      </c>
      <c r="II39" s="63">
        <v>0</v>
      </c>
      <c r="IJ39" s="63">
        <v>0</v>
      </c>
      <c r="IK39" s="63">
        <v>0</v>
      </c>
      <c r="IL39" s="63">
        <v>0</v>
      </c>
      <c r="IM39" s="63">
        <v>0</v>
      </c>
      <c r="IN39" s="63">
        <v>0</v>
      </c>
      <c r="IO39" s="63">
        <v>0</v>
      </c>
      <c r="IP39" s="63">
        <v>0</v>
      </c>
      <c r="IQ39" s="63">
        <v>0</v>
      </c>
      <c r="IR39" s="63">
        <v>0</v>
      </c>
      <c r="IS39" s="63">
        <v>0</v>
      </c>
      <c r="IT39" s="63">
        <v>0</v>
      </c>
      <c r="IU39" s="63">
        <v>0</v>
      </c>
      <c r="IV39" s="63">
        <v>0</v>
      </c>
      <c r="IW39" s="63">
        <v>0</v>
      </c>
      <c r="IX39" s="63">
        <v>0</v>
      </c>
      <c r="IY39" s="63">
        <v>0</v>
      </c>
      <c r="IZ39" s="63">
        <v>0</v>
      </c>
      <c r="JA39" s="63">
        <v>0</v>
      </c>
      <c r="JB39" s="63">
        <v>0</v>
      </c>
      <c r="JC39" s="63">
        <v>0</v>
      </c>
      <c r="JD39" s="63">
        <v>0</v>
      </c>
      <c r="JE39" s="63">
        <v>0</v>
      </c>
      <c r="JF39" s="63">
        <v>0</v>
      </c>
      <c r="JG39" s="63">
        <v>0</v>
      </c>
      <c r="JH39" s="63">
        <v>0</v>
      </c>
      <c r="JI39" s="63">
        <v>0</v>
      </c>
      <c r="JJ39" s="63">
        <v>0</v>
      </c>
      <c r="JK39" s="63">
        <v>0</v>
      </c>
      <c r="JL39" s="63">
        <v>0</v>
      </c>
      <c r="JM39" s="63">
        <v>0</v>
      </c>
      <c r="JN39" s="63">
        <v>0</v>
      </c>
      <c r="JO39" s="63">
        <v>0</v>
      </c>
      <c r="JP39" s="63">
        <v>0</v>
      </c>
      <c r="JQ39" s="63">
        <v>0</v>
      </c>
      <c r="JR39" s="63">
        <v>0</v>
      </c>
      <c r="JS39" s="63">
        <v>0</v>
      </c>
      <c r="JT39" s="63">
        <v>0</v>
      </c>
      <c r="JU39" s="63">
        <v>0</v>
      </c>
      <c r="JV39" s="63">
        <v>0</v>
      </c>
      <c r="JW39" s="63">
        <v>0</v>
      </c>
      <c r="JX39" s="63">
        <v>0</v>
      </c>
      <c r="JY39" s="63">
        <v>0</v>
      </c>
      <c r="JZ39" s="63">
        <v>0</v>
      </c>
      <c r="KA39" s="63">
        <v>0</v>
      </c>
      <c r="KB39" s="63">
        <v>0</v>
      </c>
      <c r="KC39" s="63">
        <v>0</v>
      </c>
      <c r="KD39" s="63">
        <v>0</v>
      </c>
      <c r="KE39" s="63">
        <v>0</v>
      </c>
      <c r="KF39" s="63">
        <v>0</v>
      </c>
      <c r="KG39" s="63">
        <v>0</v>
      </c>
      <c r="KH39" s="63">
        <v>0</v>
      </c>
      <c r="KI39" s="63">
        <v>0</v>
      </c>
      <c r="KJ39" s="63">
        <v>0</v>
      </c>
      <c r="KK39" s="63">
        <v>0</v>
      </c>
      <c r="KL39" s="63">
        <v>0</v>
      </c>
      <c r="KM39" s="63">
        <v>0</v>
      </c>
      <c r="KN39" s="63">
        <v>0</v>
      </c>
      <c r="KO39" s="63">
        <v>0</v>
      </c>
      <c r="KP39" s="63">
        <v>0</v>
      </c>
      <c r="KQ39" s="63">
        <v>0</v>
      </c>
      <c r="KR39" s="63">
        <v>0</v>
      </c>
      <c r="KS39" s="63">
        <v>0</v>
      </c>
      <c r="KT39" s="63">
        <v>0</v>
      </c>
      <c r="KU39" s="63">
        <v>0</v>
      </c>
      <c r="KV39" s="63">
        <v>0</v>
      </c>
      <c r="KW39" s="63">
        <v>0</v>
      </c>
      <c r="KX39" s="63">
        <v>0</v>
      </c>
      <c r="KY39" s="63">
        <v>0</v>
      </c>
      <c r="KZ39" s="63">
        <v>0</v>
      </c>
      <c r="LA39" s="63">
        <v>0</v>
      </c>
      <c r="LB39" s="63">
        <v>0</v>
      </c>
      <c r="LC39" s="63">
        <v>0</v>
      </c>
      <c r="LD39" s="63">
        <v>0</v>
      </c>
      <c r="LE39" s="63">
        <v>0</v>
      </c>
      <c r="LF39" s="63">
        <v>0</v>
      </c>
      <c r="LG39" s="63">
        <v>0</v>
      </c>
      <c r="LH39" s="63">
        <v>0</v>
      </c>
      <c r="LI39" s="63">
        <v>0</v>
      </c>
      <c r="LJ39" s="63">
        <v>0</v>
      </c>
      <c r="LK39" s="63">
        <v>0</v>
      </c>
      <c r="LL39" s="63">
        <v>0</v>
      </c>
      <c r="LM39" s="63">
        <v>0</v>
      </c>
      <c r="LN39" s="63">
        <v>0</v>
      </c>
      <c r="LO39" s="63">
        <v>0</v>
      </c>
      <c r="LP39" s="63">
        <v>0</v>
      </c>
      <c r="LQ39" s="63">
        <v>0</v>
      </c>
      <c r="LR39" s="63">
        <v>0</v>
      </c>
      <c r="LS39" s="63">
        <v>0</v>
      </c>
      <c r="LT39" s="63">
        <v>0</v>
      </c>
      <c r="LU39" s="63">
        <v>0</v>
      </c>
      <c r="LV39" s="63">
        <v>0</v>
      </c>
      <c r="LW39" s="63">
        <v>0</v>
      </c>
      <c r="LX39" s="63">
        <v>0</v>
      </c>
      <c r="LY39" s="63">
        <v>0</v>
      </c>
      <c r="LZ39" s="63">
        <v>0</v>
      </c>
      <c r="MA39" s="63">
        <v>0</v>
      </c>
      <c r="MB39" s="63">
        <v>0</v>
      </c>
      <c r="MC39" s="63">
        <v>0</v>
      </c>
      <c r="MD39" s="63">
        <v>0</v>
      </c>
      <c r="ME39" s="63">
        <v>0</v>
      </c>
      <c r="MF39" s="63">
        <v>0</v>
      </c>
      <c r="MG39" s="63">
        <v>0</v>
      </c>
      <c r="MH39" s="63">
        <v>0</v>
      </c>
      <c r="MI39" s="63">
        <v>0</v>
      </c>
      <c r="MJ39" s="63">
        <v>0</v>
      </c>
      <c r="MK39" s="63">
        <v>0</v>
      </c>
      <c r="ML39" s="63">
        <v>0</v>
      </c>
      <c r="MM39" s="63">
        <v>0</v>
      </c>
      <c r="MN39" s="63">
        <v>0</v>
      </c>
      <c r="MO39" s="63">
        <v>0</v>
      </c>
      <c r="MP39" s="63">
        <v>0</v>
      </c>
      <c r="MQ39" s="63">
        <v>0</v>
      </c>
      <c r="MR39" s="63">
        <v>0</v>
      </c>
      <c r="MS39" s="63">
        <v>0</v>
      </c>
      <c r="MT39" s="63">
        <v>0</v>
      </c>
      <c r="MU39" s="63">
        <v>0</v>
      </c>
      <c r="MW39" s="63">
        <v>24</v>
      </c>
      <c r="MY39" s="63">
        <f t="shared" si="1"/>
        <v>0</v>
      </c>
      <c r="NC39" s="63">
        <f t="shared" si="2"/>
        <v>0</v>
      </c>
    </row>
    <row r="40" spans="1:367" x14ac:dyDescent="0.45">
      <c r="A40" s="63" t="s">
        <v>13</v>
      </c>
      <c r="B40" s="84">
        <v>0</v>
      </c>
      <c r="C40" s="63">
        <v>0</v>
      </c>
      <c r="D40" s="63">
        <v>0</v>
      </c>
      <c r="E40" s="63">
        <v>0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3">
        <v>0</v>
      </c>
      <c r="M40" s="63">
        <v>0</v>
      </c>
      <c r="N40" s="63">
        <v>0</v>
      </c>
      <c r="O40" s="63">
        <v>0</v>
      </c>
      <c r="P40" s="63">
        <v>0</v>
      </c>
      <c r="Q40" s="63">
        <v>0</v>
      </c>
      <c r="R40" s="63">
        <v>0</v>
      </c>
      <c r="S40" s="63">
        <v>0</v>
      </c>
      <c r="T40" s="63">
        <v>0</v>
      </c>
      <c r="U40" s="63">
        <v>0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>
        <v>0</v>
      </c>
      <c r="AZ40" s="63">
        <v>0</v>
      </c>
      <c r="BA40" s="63">
        <v>0</v>
      </c>
      <c r="BB40" s="63">
        <v>0</v>
      </c>
      <c r="BC40" s="63">
        <v>0</v>
      </c>
      <c r="BD40" s="63">
        <v>0</v>
      </c>
      <c r="BE40" s="63">
        <v>0</v>
      </c>
      <c r="BF40" s="63">
        <v>0</v>
      </c>
      <c r="BG40" s="63">
        <v>0</v>
      </c>
      <c r="BH40" s="63">
        <v>0</v>
      </c>
      <c r="BI40" s="63">
        <v>0</v>
      </c>
      <c r="BJ40" s="63">
        <v>0</v>
      </c>
      <c r="BK40" s="63">
        <v>0</v>
      </c>
      <c r="BL40" s="63">
        <v>0</v>
      </c>
      <c r="BM40" s="63">
        <v>0</v>
      </c>
      <c r="BN40" s="63">
        <v>0</v>
      </c>
      <c r="BO40" s="63">
        <v>0</v>
      </c>
      <c r="BP40" s="63">
        <v>0</v>
      </c>
      <c r="BQ40" s="63">
        <v>0</v>
      </c>
      <c r="BR40" s="63">
        <v>0</v>
      </c>
      <c r="BS40" s="63">
        <v>0</v>
      </c>
      <c r="BT40" s="63">
        <v>0</v>
      </c>
      <c r="BU40" s="63">
        <v>0</v>
      </c>
      <c r="BV40" s="63">
        <v>0</v>
      </c>
      <c r="BW40" s="63">
        <v>0</v>
      </c>
      <c r="BX40" s="63">
        <v>0</v>
      </c>
      <c r="BY40" s="63">
        <v>0</v>
      </c>
      <c r="BZ40" s="63">
        <v>0</v>
      </c>
      <c r="CA40" s="63">
        <v>0</v>
      </c>
      <c r="CB40" s="63">
        <v>0</v>
      </c>
      <c r="CC40" s="63">
        <v>0</v>
      </c>
      <c r="CD40" s="63">
        <v>0</v>
      </c>
      <c r="CE40" s="63">
        <v>0</v>
      </c>
      <c r="CF40" s="63">
        <v>0</v>
      </c>
      <c r="CG40" s="63">
        <v>0</v>
      </c>
      <c r="CH40" s="63">
        <v>0</v>
      </c>
      <c r="CI40" s="63">
        <v>0</v>
      </c>
      <c r="CJ40" s="63">
        <v>0</v>
      </c>
      <c r="CK40" s="63">
        <v>0</v>
      </c>
      <c r="CL40" s="63">
        <v>0</v>
      </c>
      <c r="CM40" s="63">
        <v>0</v>
      </c>
      <c r="CN40" s="63">
        <v>0</v>
      </c>
      <c r="CO40" s="63">
        <v>0</v>
      </c>
      <c r="CP40" s="63">
        <v>0</v>
      </c>
      <c r="CQ40" s="63">
        <v>0</v>
      </c>
      <c r="CR40" s="63">
        <v>0</v>
      </c>
      <c r="CS40" s="63">
        <v>0</v>
      </c>
      <c r="CT40" s="63">
        <v>0</v>
      </c>
      <c r="CU40" s="63">
        <v>0</v>
      </c>
      <c r="CV40" s="63">
        <v>0</v>
      </c>
      <c r="CW40" s="63">
        <v>0</v>
      </c>
      <c r="CX40" s="63">
        <v>0</v>
      </c>
      <c r="CY40" s="63">
        <v>0</v>
      </c>
      <c r="CZ40" s="63">
        <v>0</v>
      </c>
      <c r="DA40" s="63">
        <v>0</v>
      </c>
      <c r="DB40" s="63">
        <v>0</v>
      </c>
      <c r="DC40" s="63">
        <v>0</v>
      </c>
      <c r="DD40" s="63">
        <v>0</v>
      </c>
      <c r="DE40" s="63">
        <v>0</v>
      </c>
      <c r="DF40" s="63">
        <v>0</v>
      </c>
      <c r="DG40" s="63">
        <v>0</v>
      </c>
      <c r="DH40" s="63">
        <v>0</v>
      </c>
      <c r="DI40" s="63">
        <v>0</v>
      </c>
      <c r="DJ40" s="63">
        <v>0</v>
      </c>
      <c r="DK40" s="63">
        <v>0</v>
      </c>
      <c r="DL40" s="63">
        <v>0</v>
      </c>
      <c r="DM40" s="63">
        <v>0</v>
      </c>
      <c r="DN40" s="63">
        <v>0</v>
      </c>
      <c r="DO40" s="63">
        <v>0</v>
      </c>
      <c r="DP40" s="63">
        <v>0</v>
      </c>
      <c r="DQ40" s="63">
        <v>0</v>
      </c>
      <c r="DR40" s="63">
        <v>0</v>
      </c>
      <c r="DS40" s="63">
        <v>0</v>
      </c>
      <c r="DT40" s="63">
        <v>0</v>
      </c>
      <c r="DU40" s="63">
        <v>0</v>
      </c>
      <c r="DV40" s="63">
        <v>0</v>
      </c>
      <c r="DW40" s="63">
        <v>0</v>
      </c>
      <c r="DX40" s="63">
        <v>0</v>
      </c>
      <c r="DY40" s="63">
        <v>0</v>
      </c>
      <c r="DZ40" s="63">
        <v>0</v>
      </c>
      <c r="EA40" s="63">
        <v>0</v>
      </c>
      <c r="EB40" s="63">
        <v>0</v>
      </c>
      <c r="EC40" s="63">
        <v>0</v>
      </c>
      <c r="ED40" s="63">
        <v>0</v>
      </c>
      <c r="EE40" s="63">
        <v>0</v>
      </c>
      <c r="EF40" s="63">
        <v>0</v>
      </c>
      <c r="EG40" s="63">
        <v>0</v>
      </c>
      <c r="EH40" s="63">
        <v>0</v>
      </c>
      <c r="EI40" s="63">
        <v>0</v>
      </c>
      <c r="EJ40" s="63">
        <v>0</v>
      </c>
      <c r="EK40" s="63">
        <v>0</v>
      </c>
      <c r="EL40" s="63">
        <v>0</v>
      </c>
      <c r="EM40" s="63">
        <v>0</v>
      </c>
      <c r="EN40" s="63">
        <v>0</v>
      </c>
      <c r="EO40" s="63">
        <v>0</v>
      </c>
      <c r="EP40" s="63">
        <v>0</v>
      </c>
      <c r="EQ40" s="63">
        <v>0</v>
      </c>
      <c r="ER40" s="63">
        <v>0</v>
      </c>
      <c r="ES40" s="63">
        <v>0</v>
      </c>
      <c r="ET40" s="63">
        <v>0</v>
      </c>
      <c r="EU40" s="63">
        <v>0</v>
      </c>
      <c r="EV40" s="63">
        <v>0</v>
      </c>
      <c r="EW40" s="63">
        <v>0</v>
      </c>
      <c r="EX40" s="63">
        <v>0</v>
      </c>
      <c r="EY40" s="63">
        <v>0</v>
      </c>
      <c r="EZ40" s="63">
        <v>0</v>
      </c>
      <c r="FA40" s="63">
        <v>0</v>
      </c>
      <c r="FB40" s="63">
        <v>0</v>
      </c>
      <c r="FC40" s="63">
        <v>0</v>
      </c>
      <c r="FD40" s="63">
        <v>0</v>
      </c>
      <c r="FE40" s="63">
        <v>0</v>
      </c>
      <c r="FF40" s="63">
        <v>0</v>
      </c>
      <c r="FG40" s="63">
        <v>0</v>
      </c>
      <c r="FH40" s="63">
        <v>0</v>
      </c>
      <c r="FI40" s="63">
        <v>0</v>
      </c>
      <c r="FJ40" s="63">
        <v>0</v>
      </c>
      <c r="FK40" s="63">
        <v>0</v>
      </c>
      <c r="FL40" s="63">
        <v>0</v>
      </c>
      <c r="FM40" s="63">
        <v>0</v>
      </c>
      <c r="FN40" s="63">
        <v>0</v>
      </c>
      <c r="FO40" s="63">
        <v>0</v>
      </c>
      <c r="FP40" s="63">
        <v>0</v>
      </c>
      <c r="FQ40" s="63">
        <v>0</v>
      </c>
      <c r="FR40" s="63">
        <v>0</v>
      </c>
      <c r="FS40" s="34">
        <v>0</v>
      </c>
      <c r="FT40" s="34">
        <v>0</v>
      </c>
      <c r="FU40" s="63">
        <v>0</v>
      </c>
      <c r="FV40" s="63">
        <v>0</v>
      </c>
      <c r="FW40" s="63">
        <v>0</v>
      </c>
      <c r="FX40" s="63">
        <v>0</v>
      </c>
      <c r="FY40" s="63">
        <v>0</v>
      </c>
      <c r="FZ40" s="63">
        <v>0</v>
      </c>
      <c r="GA40" s="63">
        <v>0</v>
      </c>
      <c r="GB40" s="63">
        <v>0</v>
      </c>
      <c r="GC40" s="63">
        <v>0</v>
      </c>
      <c r="GD40" s="63">
        <v>0</v>
      </c>
      <c r="GE40" s="63">
        <v>0</v>
      </c>
      <c r="GF40" s="63">
        <v>0</v>
      </c>
      <c r="GG40" s="63">
        <v>0</v>
      </c>
      <c r="GH40" s="63">
        <v>0</v>
      </c>
      <c r="GI40" s="63">
        <v>0</v>
      </c>
      <c r="GJ40" s="63">
        <v>0</v>
      </c>
      <c r="GK40" s="63">
        <v>0</v>
      </c>
      <c r="GL40" s="63">
        <v>0</v>
      </c>
      <c r="GM40" s="63">
        <v>0</v>
      </c>
      <c r="GN40" s="63">
        <v>0</v>
      </c>
      <c r="GO40" s="63">
        <v>0</v>
      </c>
      <c r="GP40" s="63">
        <v>0</v>
      </c>
      <c r="GQ40" s="63">
        <v>0</v>
      </c>
      <c r="GR40" s="63">
        <v>0</v>
      </c>
      <c r="GS40" s="63">
        <v>0</v>
      </c>
      <c r="GT40" s="63">
        <v>0</v>
      </c>
      <c r="GU40" s="63">
        <v>0</v>
      </c>
      <c r="GV40" s="63">
        <v>0</v>
      </c>
      <c r="GW40" s="63">
        <v>0</v>
      </c>
      <c r="GX40" s="63">
        <v>0</v>
      </c>
      <c r="GY40" s="63">
        <v>0</v>
      </c>
      <c r="GZ40" s="63">
        <v>0</v>
      </c>
      <c r="HA40" s="63">
        <v>0</v>
      </c>
      <c r="HB40" s="63">
        <v>0</v>
      </c>
      <c r="HC40" s="63">
        <v>0</v>
      </c>
      <c r="HD40" s="63">
        <v>0</v>
      </c>
      <c r="HE40" s="63">
        <v>0</v>
      </c>
      <c r="HF40" s="63">
        <v>0</v>
      </c>
      <c r="HG40" s="63">
        <v>0</v>
      </c>
      <c r="HH40" s="63">
        <v>0</v>
      </c>
      <c r="HI40" s="63">
        <v>0</v>
      </c>
      <c r="HJ40" s="63">
        <v>0</v>
      </c>
      <c r="HK40" s="63">
        <v>0</v>
      </c>
      <c r="HL40" s="63">
        <v>0</v>
      </c>
      <c r="HM40" s="63">
        <v>0</v>
      </c>
      <c r="HN40" s="63">
        <v>0</v>
      </c>
      <c r="HO40" s="63">
        <v>0</v>
      </c>
      <c r="HP40" s="63">
        <v>0</v>
      </c>
      <c r="HQ40" s="63">
        <v>0</v>
      </c>
      <c r="HR40" s="63">
        <v>0</v>
      </c>
      <c r="HS40" s="63">
        <v>0</v>
      </c>
      <c r="HT40" s="63">
        <v>0</v>
      </c>
      <c r="HU40" s="63">
        <v>0</v>
      </c>
      <c r="HV40" s="63">
        <v>0</v>
      </c>
      <c r="HW40" s="63">
        <v>0</v>
      </c>
      <c r="HX40" s="63">
        <v>0</v>
      </c>
      <c r="HY40" s="63">
        <v>0</v>
      </c>
      <c r="HZ40" s="63">
        <v>0</v>
      </c>
      <c r="IA40" s="63">
        <v>0</v>
      </c>
      <c r="IB40" s="63">
        <v>0</v>
      </c>
      <c r="IC40" s="63">
        <v>0</v>
      </c>
      <c r="ID40" s="63">
        <v>0</v>
      </c>
      <c r="IE40" s="63">
        <v>0</v>
      </c>
      <c r="IF40" s="63">
        <v>0</v>
      </c>
      <c r="IG40" s="63">
        <v>0</v>
      </c>
      <c r="IH40" s="63">
        <v>0</v>
      </c>
      <c r="II40" s="63">
        <v>0</v>
      </c>
      <c r="IJ40" s="63">
        <v>0</v>
      </c>
      <c r="IK40" s="63">
        <v>0</v>
      </c>
      <c r="IL40" s="63">
        <v>0</v>
      </c>
      <c r="IM40" s="63">
        <v>0</v>
      </c>
      <c r="IN40" s="63">
        <v>0</v>
      </c>
      <c r="IO40" s="63">
        <v>0</v>
      </c>
      <c r="IP40" s="63">
        <v>0</v>
      </c>
      <c r="IQ40" s="63">
        <v>0</v>
      </c>
      <c r="IR40" s="63">
        <v>0</v>
      </c>
      <c r="IS40" s="63">
        <v>0</v>
      </c>
      <c r="IT40" s="63">
        <v>0</v>
      </c>
      <c r="IU40" s="63">
        <v>0</v>
      </c>
      <c r="IV40" s="63">
        <v>0</v>
      </c>
      <c r="IW40" s="63">
        <v>0</v>
      </c>
      <c r="IX40" s="63">
        <v>0</v>
      </c>
      <c r="IY40" s="63">
        <v>0</v>
      </c>
      <c r="IZ40" s="63">
        <v>0</v>
      </c>
      <c r="JA40" s="63">
        <v>0</v>
      </c>
      <c r="JB40" s="63">
        <v>0</v>
      </c>
      <c r="JC40" s="63">
        <v>0</v>
      </c>
      <c r="JD40" s="63">
        <v>0</v>
      </c>
      <c r="JE40" s="63">
        <v>0</v>
      </c>
      <c r="JF40" s="63">
        <v>0</v>
      </c>
      <c r="JG40" s="63">
        <v>0</v>
      </c>
      <c r="JH40" s="63">
        <v>0</v>
      </c>
      <c r="JI40" s="63">
        <v>0</v>
      </c>
      <c r="JJ40" s="63">
        <v>0</v>
      </c>
      <c r="JK40" s="63">
        <v>0</v>
      </c>
      <c r="JL40" s="63">
        <v>0</v>
      </c>
      <c r="JM40" s="63">
        <v>0</v>
      </c>
      <c r="JN40" s="63">
        <v>0</v>
      </c>
      <c r="JO40" s="63">
        <v>0</v>
      </c>
      <c r="JP40" s="63">
        <v>0</v>
      </c>
      <c r="JQ40" s="63">
        <v>0</v>
      </c>
      <c r="JR40" s="63">
        <v>0</v>
      </c>
      <c r="JS40" s="63">
        <v>0</v>
      </c>
      <c r="JT40" s="63">
        <v>0</v>
      </c>
      <c r="JU40" s="63">
        <v>0</v>
      </c>
      <c r="JV40" s="63">
        <v>0</v>
      </c>
      <c r="JW40" s="63">
        <v>0</v>
      </c>
      <c r="JX40" s="63">
        <v>0</v>
      </c>
      <c r="JY40" s="63">
        <v>0</v>
      </c>
      <c r="JZ40" s="63">
        <v>0</v>
      </c>
      <c r="KA40" s="63">
        <v>0</v>
      </c>
      <c r="KB40" s="63">
        <v>0</v>
      </c>
      <c r="KC40" s="63">
        <v>0</v>
      </c>
      <c r="KD40" s="63">
        <v>0</v>
      </c>
      <c r="KE40" s="63">
        <v>0</v>
      </c>
      <c r="KF40" s="63">
        <v>0</v>
      </c>
      <c r="KG40" s="63">
        <v>0</v>
      </c>
      <c r="KH40" s="63">
        <v>0</v>
      </c>
      <c r="KI40" s="63">
        <v>0</v>
      </c>
      <c r="KJ40" s="63">
        <v>0</v>
      </c>
      <c r="KK40" s="63">
        <v>0</v>
      </c>
      <c r="KL40" s="63">
        <v>0</v>
      </c>
      <c r="KM40" s="63">
        <v>0</v>
      </c>
      <c r="KN40" s="63">
        <v>0</v>
      </c>
      <c r="KO40" s="63">
        <v>0</v>
      </c>
      <c r="KP40" s="63">
        <v>0</v>
      </c>
      <c r="KQ40" s="63">
        <v>0</v>
      </c>
      <c r="KR40" s="63">
        <v>0</v>
      </c>
      <c r="KS40" s="63">
        <v>0</v>
      </c>
      <c r="KT40" s="63">
        <v>0</v>
      </c>
      <c r="KU40" s="63">
        <v>0</v>
      </c>
      <c r="KV40" s="63">
        <v>0</v>
      </c>
      <c r="KW40" s="63">
        <v>0</v>
      </c>
      <c r="KX40" s="63">
        <v>0</v>
      </c>
      <c r="KY40" s="63">
        <v>0</v>
      </c>
      <c r="KZ40" s="63">
        <v>0</v>
      </c>
      <c r="LA40" s="63">
        <v>0</v>
      </c>
      <c r="LB40" s="63">
        <v>0</v>
      </c>
      <c r="LC40" s="63">
        <v>0</v>
      </c>
      <c r="LD40" s="63">
        <v>0</v>
      </c>
      <c r="LE40" s="63">
        <v>0</v>
      </c>
      <c r="LF40" s="63">
        <v>0</v>
      </c>
      <c r="LG40" s="63">
        <v>0</v>
      </c>
      <c r="LH40" s="63">
        <v>0</v>
      </c>
      <c r="LI40" s="63">
        <v>0</v>
      </c>
      <c r="LJ40" s="63">
        <v>0</v>
      </c>
      <c r="LK40" s="63">
        <v>0</v>
      </c>
      <c r="LL40" s="63">
        <v>0</v>
      </c>
      <c r="LM40" s="63">
        <v>0</v>
      </c>
      <c r="LN40" s="63">
        <v>0</v>
      </c>
      <c r="LO40" s="63">
        <v>0</v>
      </c>
      <c r="LP40" s="63">
        <v>0</v>
      </c>
      <c r="LQ40" s="63">
        <v>0</v>
      </c>
      <c r="LR40" s="63">
        <v>0</v>
      </c>
      <c r="LS40" s="63">
        <v>0</v>
      </c>
      <c r="LT40" s="63">
        <v>0</v>
      </c>
      <c r="LU40" s="63">
        <v>0</v>
      </c>
      <c r="LV40" s="63">
        <v>0</v>
      </c>
      <c r="LW40" s="63">
        <v>0</v>
      </c>
      <c r="LX40" s="63">
        <v>0</v>
      </c>
      <c r="LY40" s="63">
        <v>0</v>
      </c>
      <c r="LZ40" s="63">
        <v>0</v>
      </c>
      <c r="MA40" s="63">
        <v>0</v>
      </c>
      <c r="MB40" s="63">
        <v>0</v>
      </c>
      <c r="MC40" s="63">
        <v>0</v>
      </c>
      <c r="MD40" s="63">
        <v>0</v>
      </c>
      <c r="ME40" s="63">
        <v>0</v>
      </c>
      <c r="MF40" s="63">
        <v>0</v>
      </c>
      <c r="MG40" s="63">
        <v>0</v>
      </c>
      <c r="MH40" s="63">
        <v>0</v>
      </c>
      <c r="MI40" s="63">
        <v>0</v>
      </c>
      <c r="MJ40" s="63">
        <v>0</v>
      </c>
      <c r="MK40" s="63">
        <v>0</v>
      </c>
      <c r="ML40" s="63">
        <v>0</v>
      </c>
      <c r="MM40" s="63">
        <v>0</v>
      </c>
      <c r="MN40" s="63">
        <v>0</v>
      </c>
      <c r="MO40" s="63">
        <v>0</v>
      </c>
      <c r="MP40" s="63">
        <v>0</v>
      </c>
      <c r="MQ40" s="2">
        <v>0</v>
      </c>
      <c r="MR40" s="63">
        <v>0</v>
      </c>
      <c r="MS40" s="63">
        <v>0</v>
      </c>
      <c r="MT40" s="63">
        <v>0</v>
      </c>
      <c r="MU40" s="63">
        <v>0</v>
      </c>
      <c r="MW40" s="63">
        <v>25</v>
      </c>
      <c r="MY40" s="63">
        <f t="shared" si="1"/>
        <v>0</v>
      </c>
      <c r="NC40" s="63">
        <f t="shared" si="2"/>
        <v>0</v>
      </c>
    </row>
    <row r="41" spans="1:367" x14ac:dyDescent="0.45">
      <c r="A41" s="63" t="s">
        <v>614</v>
      </c>
      <c r="B41" s="86">
        <v>0</v>
      </c>
      <c r="C41" s="63">
        <v>0</v>
      </c>
      <c r="D41" s="63">
        <v>0</v>
      </c>
      <c r="E41" s="63">
        <v>0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0</v>
      </c>
      <c r="P41" s="63">
        <v>0</v>
      </c>
      <c r="Q41" s="63">
        <v>0</v>
      </c>
      <c r="R41" s="63">
        <v>0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-4147320116.2535801</v>
      </c>
      <c r="AW41" s="63">
        <v>0</v>
      </c>
      <c r="AX41" s="63">
        <v>0</v>
      </c>
      <c r="AY41" s="63">
        <v>0</v>
      </c>
      <c r="AZ41" s="63">
        <v>0</v>
      </c>
      <c r="BA41" s="63">
        <v>0</v>
      </c>
      <c r="BB41" s="63">
        <v>0</v>
      </c>
      <c r="BC41" s="63">
        <v>0</v>
      </c>
      <c r="BD41" s="63">
        <v>0</v>
      </c>
      <c r="BE41" s="63">
        <v>0</v>
      </c>
      <c r="BF41" s="63">
        <v>0</v>
      </c>
      <c r="BG41" s="63">
        <v>0</v>
      </c>
      <c r="BH41" s="63">
        <v>0</v>
      </c>
      <c r="BI41" s="63">
        <v>0</v>
      </c>
      <c r="BJ41" s="63">
        <v>0</v>
      </c>
      <c r="BK41" s="63">
        <v>0</v>
      </c>
      <c r="BL41" s="63">
        <v>0</v>
      </c>
      <c r="BM41" s="63">
        <v>0</v>
      </c>
      <c r="BN41" s="63">
        <v>0</v>
      </c>
      <c r="BO41" s="63">
        <v>0</v>
      </c>
      <c r="BP41" s="63">
        <v>0</v>
      </c>
      <c r="BQ41" s="63">
        <v>0</v>
      </c>
      <c r="BR41" s="63">
        <v>0</v>
      </c>
      <c r="BS41" s="63">
        <v>0</v>
      </c>
      <c r="BT41" s="63">
        <v>0</v>
      </c>
      <c r="BU41" s="63">
        <v>0</v>
      </c>
      <c r="BV41" s="63">
        <v>0</v>
      </c>
      <c r="BW41" s="63">
        <v>0</v>
      </c>
      <c r="BX41" s="63">
        <v>0</v>
      </c>
      <c r="BY41" s="63">
        <v>0</v>
      </c>
      <c r="BZ41" s="63">
        <v>0</v>
      </c>
      <c r="CA41" s="63">
        <v>0</v>
      </c>
      <c r="CB41" s="63">
        <v>0</v>
      </c>
      <c r="CC41" s="63">
        <v>0</v>
      </c>
      <c r="CD41" s="63">
        <v>0</v>
      </c>
      <c r="CE41" s="63">
        <v>0</v>
      </c>
      <c r="CF41" s="63">
        <v>0</v>
      </c>
      <c r="CG41" s="63">
        <v>0</v>
      </c>
      <c r="CH41" s="63">
        <v>0</v>
      </c>
      <c r="CI41" s="63">
        <v>0</v>
      </c>
      <c r="CJ41" s="63">
        <v>0</v>
      </c>
      <c r="CK41" s="63">
        <v>0</v>
      </c>
      <c r="CL41" s="63">
        <v>0</v>
      </c>
      <c r="CM41" s="63">
        <v>0</v>
      </c>
      <c r="CN41" s="63">
        <v>0</v>
      </c>
      <c r="CO41" s="63">
        <v>0</v>
      </c>
      <c r="CP41" s="63">
        <v>0</v>
      </c>
      <c r="CQ41" s="63">
        <v>0</v>
      </c>
      <c r="CR41" s="63">
        <v>0</v>
      </c>
      <c r="CS41" s="63">
        <v>0</v>
      </c>
      <c r="CT41" s="63">
        <v>0</v>
      </c>
      <c r="CU41" s="63">
        <v>0</v>
      </c>
      <c r="CV41" s="63">
        <v>0</v>
      </c>
      <c r="CW41" s="63">
        <v>0</v>
      </c>
      <c r="CX41" s="63">
        <v>0</v>
      </c>
      <c r="CY41" s="63">
        <v>0</v>
      </c>
      <c r="CZ41" s="63">
        <v>0</v>
      </c>
      <c r="DA41" s="63">
        <v>0</v>
      </c>
      <c r="DB41" s="63">
        <v>0</v>
      </c>
      <c r="DC41" s="63">
        <v>0</v>
      </c>
      <c r="DD41" s="63">
        <v>0</v>
      </c>
      <c r="DE41" s="63">
        <v>0</v>
      </c>
      <c r="DF41" s="63">
        <v>0</v>
      </c>
      <c r="DG41" s="63">
        <v>0</v>
      </c>
      <c r="DH41" s="63">
        <v>0</v>
      </c>
      <c r="DI41" s="63">
        <v>0</v>
      </c>
      <c r="DJ41" s="63">
        <v>0</v>
      </c>
      <c r="DK41" s="63">
        <v>0</v>
      </c>
      <c r="DL41" s="63">
        <v>0</v>
      </c>
      <c r="DM41" s="63">
        <v>0</v>
      </c>
      <c r="DN41" s="63">
        <v>0</v>
      </c>
      <c r="DO41" s="63">
        <v>0</v>
      </c>
      <c r="DP41" s="63">
        <v>0</v>
      </c>
      <c r="DQ41" s="63">
        <v>0</v>
      </c>
      <c r="DR41" s="63">
        <v>0</v>
      </c>
      <c r="DS41" s="63">
        <v>0</v>
      </c>
      <c r="DT41" s="63">
        <v>0</v>
      </c>
      <c r="DU41" s="63">
        <v>0</v>
      </c>
      <c r="DV41" s="63">
        <v>0</v>
      </c>
      <c r="DW41" s="63">
        <v>0</v>
      </c>
      <c r="DX41" s="63">
        <v>0</v>
      </c>
      <c r="DY41" s="63">
        <v>0</v>
      </c>
      <c r="DZ41" s="63">
        <v>0</v>
      </c>
      <c r="EA41" s="63">
        <v>0</v>
      </c>
      <c r="EB41" s="63">
        <v>0</v>
      </c>
      <c r="EC41" s="63">
        <v>0</v>
      </c>
      <c r="ED41" s="63">
        <v>0</v>
      </c>
      <c r="EE41" s="63">
        <v>0</v>
      </c>
      <c r="EF41" s="63">
        <v>0</v>
      </c>
      <c r="EG41" s="63">
        <v>0</v>
      </c>
      <c r="EH41" s="63">
        <v>0</v>
      </c>
      <c r="EI41" s="63">
        <v>0</v>
      </c>
      <c r="EJ41" s="63">
        <v>0</v>
      </c>
      <c r="EK41" s="63">
        <v>0</v>
      </c>
      <c r="EL41" s="63">
        <v>0</v>
      </c>
      <c r="EM41" s="63">
        <v>0</v>
      </c>
      <c r="EN41" s="63">
        <v>0</v>
      </c>
      <c r="EO41" s="63">
        <v>0</v>
      </c>
      <c r="EP41" s="63">
        <v>0</v>
      </c>
      <c r="EQ41" s="63">
        <v>0</v>
      </c>
      <c r="ER41" s="63">
        <v>0</v>
      </c>
      <c r="ES41" s="63">
        <v>0</v>
      </c>
      <c r="ET41" s="63">
        <v>0</v>
      </c>
      <c r="EU41" s="63">
        <v>0</v>
      </c>
      <c r="EV41" s="63">
        <v>0</v>
      </c>
      <c r="EW41" s="63">
        <v>0</v>
      </c>
      <c r="EX41" s="63">
        <v>0</v>
      </c>
      <c r="EY41" s="63">
        <v>0</v>
      </c>
      <c r="EZ41" s="63">
        <v>0</v>
      </c>
      <c r="FA41" s="63">
        <v>0</v>
      </c>
      <c r="FB41" s="63">
        <v>0</v>
      </c>
      <c r="FC41" s="63">
        <v>0</v>
      </c>
      <c r="FD41" s="63">
        <v>0</v>
      </c>
      <c r="FE41" s="63">
        <v>0</v>
      </c>
      <c r="FF41" s="63">
        <v>0</v>
      </c>
      <c r="FG41" s="63">
        <v>0</v>
      </c>
      <c r="FH41" s="63">
        <v>0</v>
      </c>
      <c r="FI41" s="63">
        <v>0</v>
      </c>
      <c r="FJ41" s="63">
        <v>0</v>
      </c>
      <c r="FK41" s="63">
        <v>0</v>
      </c>
      <c r="FL41" s="63">
        <v>0</v>
      </c>
      <c r="FM41" s="63">
        <v>0</v>
      </c>
      <c r="FN41" s="63">
        <v>0</v>
      </c>
      <c r="FO41" s="63">
        <v>0</v>
      </c>
      <c r="FP41" s="63">
        <v>0</v>
      </c>
      <c r="FQ41" s="63">
        <v>0</v>
      </c>
      <c r="FR41" s="63">
        <v>0</v>
      </c>
      <c r="FS41" s="63">
        <v>0</v>
      </c>
      <c r="FT41" s="63">
        <v>0</v>
      </c>
      <c r="FU41" s="63">
        <v>0</v>
      </c>
      <c r="FV41" s="63">
        <v>0</v>
      </c>
      <c r="FW41" s="63">
        <v>0</v>
      </c>
      <c r="FX41" s="63">
        <v>0</v>
      </c>
      <c r="FY41" s="63">
        <v>0</v>
      </c>
      <c r="FZ41" s="63">
        <v>0</v>
      </c>
      <c r="GA41" s="63">
        <v>0</v>
      </c>
      <c r="GB41" s="63">
        <v>0</v>
      </c>
      <c r="GC41" s="63">
        <v>0</v>
      </c>
      <c r="GD41" s="63">
        <v>0</v>
      </c>
      <c r="GE41" s="63">
        <v>0</v>
      </c>
      <c r="GF41" s="63">
        <v>0</v>
      </c>
      <c r="GG41" s="63">
        <v>0</v>
      </c>
      <c r="GH41" s="63">
        <v>0</v>
      </c>
      <c r="GI41" s="63">
        <v>0</v>
      </c>
      <c r="GJ41" s="63">
        <v>-1445040.35077763</v>
      </c>
      <c r="GK41" s="63">
        <v>0</v>
      </c>
      <c r="GL41" s="63">
        <v>0</v>
      </c>
      <c r="GM41" s="63">
        <v>0</v>
      </c>
      <c r="GN41" s="63">
        <v>0</v>
      </c>
      <c r="GO41" s="63">
        <v>0</v>
      </c>
      <c r="GP41" s="63">
        <v>0</v>
      </c>
      <c r="GQ41" s="63">
        <v>0</v>
      </c>
      <c r="GR41" s="63">
        <v>0</v>
      </c>
      <c r="GS41" s="63">
        <v>0</v>
      </c>
      <c r="GT41" s="63">
        <v>0</v>
      </c>
      <c r="GU41" s="82">
        <v>0</v>
      </c>
      <c r="GV41" s="63">
        <v>0</v>
      </c>
      <c r="GW41" s="63">
        <v>0</v>
      </c>
      <c r="GX41" s="63">
        <v>0</v>
      </c>
      <c r="GY41" s="63">
        <v>0</v>
      </c>
      <c r="GZ41" s="63">
        <v>0</v>
      </c>
      <c r="HA41" s="63">
        <v>0</v>
      </c>
      <c r="HB41" s="63">
        <v>0</v>
      </c>
      <c r="HC41" s="63">
        <v>0</v>
      </c>
      <c r="HD41" s="63">
        <v>0</v>
      </c>
      <c r="HE41" s="63">
        <v>0</v>
      </c>
      <c r="HF41" s="63">
        <v>0</v>
      </c>
      <c r="HG41" s="63">
        <v>0</v>
      </c>
      <c r="HH41" s="63">
        <v>0</v>
      </c>
      <c r="HI41" s="63">
        <v>0</v>
      </c>
      <c r="HJ41" s="63">
        <v>0</v>
      </c>
      <c r="HK41" s="63">
        <v>0</v>
      </c>
      <c r="HL41" s="63">
        <v>0</v>
      </c>
      <c r="HM41" s="63">
        <v>0</v>
      </c>
      <c r="HN41" s="63">
        <v>0</v>
      </c>
      <c r="HO41" s="63">
        <v>0</v>
      </c>
      <c r="HP41" s="63">
        <v>0</v>
      </c>
      <c r="HQ41" s="63">
        <v>0</v>
      </c>
      <c r="HR41" s="63">
        <v>0</v>
      </c>
      <c r="HS41" s="63">
        <v>0</v>
      </c>
      <c r="HT41" s="63">
        <v>0</v>
      </c>
      <c r="HU41" s="63">
        <v>0</v>
      </c>
      <c r="HV41" s="63">
        <v>0</v>
      </c>
      <c r="HW41" s="63">
        <v>0</v>
      </c>
      <c r="HX41" s="63">
        <v>0</v>
      </c>
      <c r="HY41" s="63">
        <v>0</v>
      </c>
      <c r="HZ41" s="63">
        <v>0</v>
      </c>
      <c r="IA41" s="63">
        <v>0</v>
      </c>
      <c r="IB41" s="63">
        <v>0</v>
      </c>
      <c r="IC41" s="63">
        <v>0</v>
      </c>
      <c r="ID41" s="63">
        <v>0</v>
      </c>
      <c r="IE41" s="63">
        <v>0</v>
      </c>
      <c r="IF41" s="63">
        <v>0</v>
      </c>
      <c r="IG41" s="63">
        <v>0</v>
      </c>
      <c r="IH41" s="63">
        <v>0</v>
      </c>
      <c r="II41" s="63">
        <v>0</v>
      </c>
      <c r="IJ41" s="63">
        <v>0</v>
      </c>
      <c r="IK41" s="63">
        <v>0</v>
      </c>
      <c r="IL41" s="63">
        <v>0</v>
      </c>
      <c r="IM41" s="63">
        <v>0</v>
      </c>
      <c r="IN41" s="63">
        <v>0</v>
      </c>
      <c r="IO41" s="63">
        <v>0</v>
      </c>
      <c r="IP41" s="63">
        <v>0</v>
      </c>
      <c r="IQ41" s="63">
        <v>0</v>
      </c>
      <c r="IR41" s="63">
        <v>0</v>
      </c>
      <c r="IS41" s="63">
        <v>0</v>
      </c>
      <c r="IT41" s="63">
        <v>0</v>
      </c>
      <c r="IU41" s="63">
        <v>0</v>
      </c>
      <c r="IV41" s="63">
        <v>0</v>
      </c>
      <c r="IW41" s="63">
        <v>0</v>
      </c>
      <c r="IX41" s="63">
        <v>0</v>
      </c>
      <c r="IY41" s="63">
        <v>0</v>
      </c>
      <c r="IZ41" s="63">
        <v>0</v>
      </c>
      <c r="JA41" s="63">
        <v>0</v>
      </c>
      <c r="JB41" s="63">
        <v>0</v>
      </c>
      <c r="JC41" s="63">
        <v>0</v>
      </c>
      <c r="JD41" s="63">
        <v>0</v>
      </c>
      <c r="JE41" s="63">
        <v>0</v>
      </c>
      <c r="JF41" s="63">
        <v>0</v>
      </c>
      <c r="JG41" s="63">
        <v>0</v>
      </c>
      <c r="JH41" s="63">
        <v>0</v>
      </c>
      <c r="JI41" s="63">
        <v>0</v>
      </c>
      <c r="JJ41" s="63">
        <v>0</v>
      </c>
      <c r="JK41" s="63">
        <v>0</v>
      </c>
      <c r="JL41" s="63">
        <v>0</v>
      </c>
      <c r="JM41" s="63">
        <v>0</v>
      </c>
      <c r="JN41" s="63">
        <v>0</v>
      </c>
      <c r="JO41" s="63">
        <v>0</v>
      </c>
      <c r="JP41" s="63">
        <v>0</v>
      </c>
      <c r="JQ41" s="63">
        <v>0</v>
      </c>
      <c r="JR41" s="63">
        <v>0</v>
      </c>
      <c r="JS41" s="63">
        <v>0</v>
      </c>
      <c r="JT41" s="63">
        <v>0</v>
      </c>
      <c r="JU41" s="63">
        <v>0</v>
      </c>
      <c r="JV41" s="63">
        <v>0</v>
      </c>
      <c r="JW41" s="63">
        <v>0</v>
      </c>
      <c r="JX41" s="63">
        <v>0</v>
      </c>
      <c r="JY41" s="63">
        <v>0</v>
      </c>
      <c r="JZ41" s="63">
        <v>0</v>
      </c>
      <c r="KA41" s="63">
        <v>0</v>
      </c>
      <c r="KB41" s="63">
        <v>0</v>
      </c>
      <c r="KC41" s="63">
        <v>0</v>
      </c>
      <c r="KD41" s="63">
        <v>0</v>
      </c>
      <c r="KE41" s="63">
        <v>0</v>
      </c>
      <c r="KF41" s="63">
        <v>0</v>
      </c>
      <c r="KG41" s="63">
        <v>0</v>
      </c>
      <c r="KH41" s="63">
        <v>0</v>
      </c>
      <c r="KI41" s="63">
        <v>0</v>
      </c>
      <c r="KJ41" s="63">
        <v>0</v>
      </c>
      <c r="KK41" s="63">
        <v>0</v>
      </c>
      <c r="KL41" s="63">
        <v>0</v>
      </c>
      <c r="KM41" s="63">
        <v>0</v>
      </c>
      <c r="KN41" s="63">
        <v>0</v>
      </c>
      <c r="KO41" s="63">
        <v>0</v>
      </c>
      <c r="KP41" s="63">
        <v>0</v>
      </c>
      <c r="KQ41" s="63">
        <v>0</v>
      </c>
      <c r="KR41" s="63">
        <v>0</v>
      </c>
      <c r="KS41" s="63">
        <v>0</v>
      </c>
      <c r="KT41" s="63">
        <v>0</v>
      </c>
      <c r="KU41" s="63">
        <v>0</v>
      </c>
      <c r="KV41" s="63">
        <v>0</v>
      </c>
      <c r="KW41" s="63">
        <v>0</v>
      </c>
      <c r="KX41" s="63">
        <v>0</v>
      </c>
      <c r="KY41" s="63">
        <v>0</v>
      </c>
      <c r="KZ41" s="63">
        <v>0</v>
      </c>
      <c r="LA41" s="63">
        <v>0</v>
      </c>
      <c r="LB41" s="63">
        <v>0</v>
      </c>
      <c r="LC41" s="63">
        <v>0</v>
      </c>
      <c r="LD41" s="63">
        <v>0</v>
      </c>
      <c r="LE41" s="63">
        <v>0</v>
      </c>
      <c r="LF41" s="63">
        <v>0</v>
      </c>
      <c r="LG41" s="63">
        <v>0</v>
      </c>
      <c r="LH41" s="63">
        <v>0</v>
      </c>
      <c r="LI41" s="63">
        <v>0</v>
      </c>
      <c r="LJ41" s="63">
        <v>0</v>
      </c>
      <c r="LK41" s="63">
        <v>0</v>
      </c>
      <c r="LL41" s="63">
        <v>0</v>
      </c>
      <c r="LM41" s="63">
        <v>0</v>
      </c>
      <c r="LN41" s="63">
        <v>0</v>
      </c>
      <c r="LO41" s="63">
        <v>0</v>
      </c>
      <c r="LP41" s="63">
        <v>0</v>
      </c>
      <c r="LQ41" s="63">
        <v>0</v>
      </c>
      <c r="LR41" s="63">
        <v>0</v>
      </c>
      <c r="LS41" s="63">
        <v>0</v>
      </c>
      <c r="LT41" s="63">
        <v>0</v>
      </c>
      <c r="LU41" s="63">
        <v>0</v>
      </c>
      <c r="LV41" s="63">
        <v>0</v>
      </c>
      <c r="LW41" s="63">
        <v>0</v>
      </c>
      <c r="LX41" s="63">
        <v>0</v>
      </c>
      <c r="LY41" s="63">
        <v>0</v>
      </c>
      <c r="LZ41" s="63">
        <v>0</v>
      </c>
      <c r="MA41" s="63">
        <v>0</v>
      </c>
      <c r="MB41" s="63">
        <v>0</v>
      </c>
      <c r="MC41" s="63">
        <v>0</v>
      </c>
      <c r="MD41" s="63">
        <v>0</v>
      </c>
      <c r="ME41" s="63">
        <v>0</v>
      </c>
      <c r="MF41" s="63">
        <v>0</v>
      </c>
      <c r="MG41" s="63">
        <v>0</v>
      </c>
      <c r="MH41" s="63">
        <v>0</v>
      </c>
      <c r="MI41" s="63">
        <v>0</v>
      </c>
      <c r="MJ41" s="63">
        <v>0</v>
      </c>
      <c r="MK41" s="63">
        <v>0</v>
      </c>
      <c r="ML41" s="63">
        <v>0</v>
      </c>
      <c r="MM41" s="63">
        <v>0</v>
      </c>
      <c r="MN41" s="63">
        <v>0</v>
      </c>
      <c r="MO41" s="63">
        <v>0</v>
      </c>
      <c r="MP41" s="63">
        <v>0</v>
      </c>
      <c r="MQ41" s="2">
        <v>0</v>
      </c>
      <c r="MR41" s="63">
        <v>0</v>
      </c>
      <c r="MS41" s="63">
        <v>0</v>
      </c>
      <c r="MT41" s="63">
        <v>0</v>
      </c>
      <c r="MU41" s="63">
        <v>-68232024.466667205</v>
      </c>
      <c r="MW41" s="63">
        <v>26</v>
      </c>
      <c r="MY41" s="63">
        <f t="shared" si="1"/>
        <v>-4216997181.0710249</v>
      </c>
      <c r="NC41" s="63">
        <f t="shared" si="2"/>
        <v>0</v>
      </c>
    </row>
    <row r="42" spans="1:367" x14ac:dyDescent="0.45">
      <c r="A42" s="63" t="s">
        <v>118</v>
      </c>
      <c r="B42" s="100">
        <v>24317061121</v>
      </c>
      <c r="C42" s="63">
        <v>0</v>
      </c>
      <c r="D42" s="63">
        <v>0</v>
      </c>
      <c r="E42" s="63">
        <v>0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63">
        <v>0</v>
      </c>
      <c r="L42" s="63">
        <v>0</v>
      </c>
      <c r="M42" s="63">
        <v>0</v>
      </c>
      <c r="N42" s="63">
        <v>0</v>
      </c>
      <c r="O42" s="63">
        <v>0</v>
      </c>
      <c r="P42" s="63">
        <v>0</v>
      </c>
      <c r="Q42" s="63">
        <v>0</v>
      </c>
      <c r="R42" s="63">
        <v>0</v>
      </c>
      <c r="S42" s="63">
        <v>0</v>
      </c>
      <c r="T42" s="63">
        <v>0</v>
      </c>
      <c r="U42" s="63">
        <v>0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>
        <v>0</v>
      </c>
      <c r="AZ42" s="63">
        <v>0</v>
      </c>
      <c r="BA42" s="63">
        <v>0</v>
      </c>
      <c r="BB42" s="63">
        <v>0</v>
      </c>
      <c r="BC42" s="63">
        <v>0</v>
      </c>
      <c r="BD42" s="63">
        <v>0</v>
      </c>
      <c r="BE42" s="63">
        <v>0</v>
      </c>
      <c r="BF42" s="63">
        <v>0</v>
      </c>
      <c r="BG42" s="63">
        <v>0</v>
      </c>
      <c r="BH42" s="63">
        <v>0</v>
      </c>
      <c r="BI42" s="63">
        <v>0</v>
      </c>
      <c r="BJ42" s="63">
        <v>0</v>
      </c>
      <c r="BK42" s="63">
        <v>0</v>
      </c>
      <c r="BL42" s="63">
        <v>0</v>
      </c>
      <c r="BM42" s="63">
        <v>0</v>
      </c>
      <c r="BN42" s="63">
        <v>0</v>
      </c>
      <c r="BO42" s="63">
        <v>0</v>
      </c>
      <c r="BP42" s="63">
        <v>0</v>
      </c>
      <c r="BQ42" s="63">
        <v>0</v>
      </c>
      <c r="BR42" s="63">
        <v>0</v>
      </c>
      <c r="BS42" s="63">
        <v>0</v>
      </c>
      <c r="BT42" s="63">
        <v>0</v>
      </c>
      <c r="BU42" s="63">
        <v>0</v>
      </c>
      <c r="BV42" s="63">
        <v>0</v>
      </c>
      <c r="BW42" s="63">
        <v>0</v>
      </c>
      <c r="BX42" s="63">
        <v>0</v>
      </c>
      <c r="BY42" s="63">
        <v>0</v>
      </c>
      <c r="BZ42" s="63">
        <v>0</v>
      </c>
      <c r="CA42" s="63">
        <v>0</v>
      </c>
      <c r="CB42" s="63">
        <v>0</v>
      </c>
      <c r="CC42" s="63">
        <v>0</v>
      </c>
      <c r="CD42" s="63">
        <v>0</v>
      </c>
      <c r="CE42" s="63">
        <v>0</v>
      </c>
      <c r="CF42" s="63">
        <v>0</v>
      </c>
      <c r="CG42" s="63">
        <v>0</v>
      </c>
      <c r="CH42" s="63">
        <v>0</v>
      </c>
      <c r="CI42" s="63">
        <v>0</v>
      </c>
      <c r="CJ42" s="63">
        <v>0</v>
      </c>
      <c r="CK42" s="63">
        <v>0</v>
      </c>
      <c r="CL42" s="63">
        <v>0</v>
      </c>
      <c r="CM42" s="63">
        <v>0</v>
      </c>
      <c r="CN42" s="63">
        <v>0</v>
      </c>
      <c r="CO42" s="63">
        <v>0</v>
      </c>
      <c r="CP42" s="63">
        <v>0</v>
      </c>
      <c r="CQ42" s="63">
        <v>0</v>
      </c>
      <c r="CR42" s="63">
        <v>0</v>
      </c>
      <c r="CS42" s="63">
        <v>0</v>
      </c>
      <c r="CT42" s="63">
        <v>0</v>
      </c>
      <c r="CU42" s="63">
        <v>0</v>
      </c>
      <c r="CV42" s="63">
        <v>0</v>
      </c>
      <c r="CW42" s="63">
        <v>0</v>
      </c>
      <c r="CX42" s="63">
        <v>0</v>
      </c>
      <c r="CY42" s="63">
        <v>0</v>
      </c>
      <c r="CZ42" s="63">
        <v>0</v>
      </c>
      <c r="DA42" s="63">
        <v>0</v>
      </c>
      <c r="DB42" s="63">
        <v>0</v>
      </c>
      <c r="DC42" s="63">
        <v>0</v>
      </c>
      <c r="DD42" s="63">
        <v>0</v>
      </c>
      <c r="DE42" s="63">
        <v>0</v>
      </c>
      <c r="DF42" s="63">
        <v>0</v>
      </c>
      <c r="DG42" s="63">
        <v>0</v>
      </c>
      <c r="DH42" s="63">
        <v>0</v>
      </c>
      <c r="DI42" s="63">
        <v>0</v>
      </c>
      <c r="DJ42" s="63">
        <v>0</v>
      </c>
      <c r="DK42" s="63">
        <v>0</v>
      </c>
      <c r="DL42" s="63">
        <v>0</v>
      </c>
      <c r="DM42" s="63">
        <v>0</v>
      </c>
      <c r="DN42" s="63">
        <v>0</v>
      </c>
      <c r="DO42" s="63">
        <v>0</v>
      </c>
      <c r="DP42" s="63">
        <v>0</v>
      </c>
      <c r="DQ42" s="63">
        <v>0</v>
      </c>
      <c r="DR42" s="63">
        <v>0</v>
      </c>
      <c r="DS42" s="63">
        <v>0</v>
      </c>
      <c r="DT42" s="63">
        <v>0</v>
      </c>
      <c r="DU42" s="63">
        <v>0</v>
      </c>
      <c r="DV42" s="63">
        <v>0</v>
      </c>
      <c r="DW42" s="63">
        <v>0</v>
      </c>
      <c r="DX42" s="63">
        <v>0</v>
      </c>
      <c r="DY42" s="63">
        <v>0</v>
      </c>
      <c r="DZ42" s="63">
        <v>0</v>
      </c>
      <c r="EA42" s="63">
        <v>0</v>
      </c>
      <c r="EB42" s="63">
        <v>0</v>
      </c>
      <c r="EC42" s="63">
        <v>0</v>
      </c>
      <c r="ED42" s="63">
        <v>0</v>
      </c>
      <c r="EE42" s="63">
        <v>0</v>
      </c>
      <c r="EF42" s="63">
        <v>0</v>
      </c>
      <c r="EG42" s="63">
        <v>0</v>
      </c>
      <c r="EH42" s="63">
        <v>0</v>
      </c>
      <c r="EI42" s="63">
        <v>0</v>
      </c>
      <c r="EJ42" s="63">
        <v>0</v>
      </c>
      <c r="EK42" s="63">
        <v>0</v>
      </c>
      <c r="EL42" s="63">
        <v>0</v>
      </c>
      <c r="EM42" s="63">
        <v>0</v>
      </c>
      <c r="EN42" s="63">
        <v>0</v>
      </c>
      <c r="EO42" s="63">
        <v>0</v>
      </c>
      <c r="EP42" s="63">
        <v>0</v>
      </c>
      <c r="EQ42" s="63">
        <v>0</v>
      </c>
      <c r="ER42" s="63">
        <v>0</v>
      </c>
      <c r="ES42" s="63">
        <v>0</v>
      </c>
      <c r="ET42" s="63">
        <v>0</v>
      </c>
      <c r="EU42" s="63">
        <v>0</v>
      </c>
      <c r="EV42" s="63">
        <v>0</v>
      </c>
      <c r="EW42" s="63">
        <v>0</v>
      </c>
      <c r="EX42" s="63">
        <v>0</v>
      </c>
      <c r="EY42" s="63">
        <v>0</v>
      </c>
      <c r="EZ42" s="63">
        <v>0</v>
      </c>
      <c r="FA42" s="63">
        <v>0</v>
      </c>
      <c r="FB42" s="63">
        <v>0</v>
      </c>
      <c r="FC42" s="63">
        <v>0</v>
      </c>
      <c r="FD42" s="63">
        <v>0</v>
      </c>
      <c r="FE42" s="63">
        <v>0</v>
      </c>
      <c r="FF42" s="63">
        <v>0</v>
      </c>
      <c r="FG42" s="63">
        <v>0</v>
      </c>
      <c r="FH42" s="63">
        <v>0</v>
      </c>
      <c r="FI42" s="63">
        <v>0</v>
      </c>
      <c r="FJ42" s="63">
        <v>0</v>
      </c>
      <c r="FK42" s="63">
        <v>0</v>
      </c>
      <c r="FL42" s="63">
        <v>0</v>
      </c>
      <c r="FM42" s="63">
        <v>0</v>
      </c>
      <c r="FN42" s="63">
        <v>0</v>
      </c>
      <c r="FO42" s="63">
        <v>0</v>
      </c>
      <c r="FP42" s="63">
        <v>0</v>
      </c>
      <c r="FQ42" s="63">
        <v>0</v>
      </c>
      <c r="FR42" s="63">
        <v>0</v>
      </c>
      <c r="FS42" s="63">
        <v>0</v>
      </c>
      <c r="FT42" s="63">
        <v>0</v>
      </c>
      <c r="FU42" s="63">
        <v>0</v>
      </c>
      <c r="FV42" s="63">
        <v>0</v>
      </c>
      <c r="FW42" s="63">
        <v>0</v>
      </c>
      <c r="FX42" s="63">
        <v>0</v>
      </c>
      <c r="FY42" s="63">
        <v>0</v>
      </c>
      <c r="FZ42" s="63">
        <v>0</v>
      </c>
      <c r="GA42" s="63">
        <v>0</v>
      </c>
      <c r="GB42" s="63">
        <v>0</v>
      </c>
      <c r="GC42" s="63">
        <v>0</v>
      </c>
      <c r="GD42" s="63">
        <v>0</v>
      </c>
      <c r="GE42" s="63">
        <v>0</v>
      </c>
      <c r="GF42" s="63">
        <v>0</v>
      </c>
      <c r="GG42" s="63">
        <v>0</v>
      </c>
      <c r="GH42" s="63">
        <v>0</v>
      </c>
      <c r="GI42" s="63">
        <v>0</v>
      </c>
      <c r="GJ42" s="63">
        <v>0</v>
      </c>
      <c r="GK42" s="63">
        <v>0</v>
      </c>
      <c r="GL42" s="63">
        <v>0</v>
      </c>
      <c r="GM42" s="63">
        <v>0</v>
      </c>
      <c r="GN42" s="63">
        <v>0</v>
      </c>
      <c r="GO42" s="63">
        <v>0</v>
      </c>
      <c r="GP42" s="63">
        <v>0</v>
      </c>
      <c r="GQ42" s="63">
        <v>0</v>
      </c>
      <c r="GR42" s="63">
        <v>0</v>
      </c>
      <c r="GS42" s="63">
        <v>0</v>
      </c>
      <c r="GT42" s="63">
        <v>0</v>
      </c>
      <c r="GU42" s="63">
        <v>0</v>
      </c>
      <c r="GV42" s="63">
        <v>0</v>
      </c>
      <c r="GW42" s="63">
        <v>0</v>
      </c>
      <c r="GX42" s="63">
        <v>0</v>
      </c>
      <c r="GY42" s="63">
        <v>0</v>
      </c>
      <c r="GZ42" s="63">
        <v>0</v>
      </c>
      <c r="HA42" s="63">
        <v>0</v>
      </c>
      <c r="HB42" s="63">
        <v>0</v>
      </c>
      <c r="HC42" s="63">
        <v>0</v>
      </c>
      <c r="HD42" s="63">
        <v>0</v>
      </c>
      <c r="HE42" s="63">
        <v>0</v>
      </c>
      <c r="HF42" s="63">
        <v>0</v>
      </c>
      <c r="HG42" s="63">
        <v>0</v>
      </c>
      <c r="HH42" s="63">
        <v>0</v>
      </c>
      <c r="HI42" s="63">
        <v>0</v>
      </c>
      <c r="HJ42" s="63">
        <v>0</v>
      </c>
      <c r="HK42" s="63">
        <v>0</v>
      </c>
      <c r="HL42" s="63">
        <v>0</v>
      </c>
      <c r="HM42" s="63">
        <v>0</v>
      </c>
      <c r="HN42" s="63">
        <v>0</v>
      </c>
      <c r="HO42" s="63">
        <v>0</v>
      </c>
      <c r="HP42" s="63">
        <v>0</v>
      </c>
      <c r="HQ42" s="63">
        <v>0</v>
      </c>
      <c r="HR42" s="63">
        <v>0</v>
      </c>
      <c r="HS42" s="63">
        <v>0</v>
      </c>
      <c r="HT42" s="63">
        <v>0</v>
      </c>
      <c r="HU42" s="63">
        <v>0</v>
      </c>
      <c r="HV42" s="63">
        <v>0</v>
      </c>
      <c r="HW42" s="63">
        <v>0</v>
      </c>
      <c r="HX42" s="63">
        <v>0</v>
      </c>
      <c r="HY42" s="63">
        <v>0</v>
      </c>
      <c r="HZ42" s="63">
        <v>0</v>
      </c>
      <c r="IA42" s="63">
        <v>0</v>
      </c>
      <c r="IB42" s="63">
        <v>0</v>
      </c>
      <c r="IC42" s="63">
        <v>0</v>
      </c>
      <c r="ID42" s="63">
        <v>0</v>
      </c>
      <c r="IE42" s="63">
        <v>0</v>
      </c>
      <c r="IF42" s="63">
        <v>0</v>
      </c>
      <c r="IG42" s="63">
        <v>0</v>
      </c>
      <c r="IH42" s="63">
        <v>0</v>
      </c>
      <c r="II42" s="63">
        <v>0</v>
      </c>
      <c r="IJ42" s="63">
        <v>0</v>
      </c>
      <c r="IK42" s="63">
        <v>0</v>
      </c>
      <c r="IL42" s="63">
        <v>0</v>
      </c>
      <c r="IM42" s="63">
        <v>0</v>
      </c>
      <c r="IN42" s="63">
        <v>0</v>
      </c>
      <c r="IO42" s="63">
        <v>0</v>
      </c>
      <c r="IP42" s="63">
        <v>0</v>
      </c>
      <c r="IQ42" s="63">
        <v>0</v>
      </c>
      <c r="IR42" s="63">
        <v>0</v>
      </c>
      <c r="IS42" s="63">
        <v>0</v>
      </c>
      <c r="IT42" s="63">
        <v>0</v>
      </c>
      <c r="IU42" s="63">
        <v>0</v>
      </c>
      <c r="IV42" s="63">
        <v>0</v>
      </c>
      <c r="IW42" s="63">
        <v>0</v>
      </c>
      <c r="IX42" s="63">
        <v>0</v>
      </c>
      <c r="IY42" s="63">
        <v>0</v>
      </c>
      <c r="IZ42" s="63">
        <v>0</v>
      </c>
      <c r="JA42" s="63">
        <v>0</v>
      </c>
      <c r="JB42" s="63">
        <v>0</v>
      </c>
      <c r="JC42" s="63">
        <v>0</v>
      </c>
      <c r="JD42" s="63">
        <v>0</v>
      </c>
      <c r="JE42" s="63">
        <v>0</v>
      </c>
      <c r="JF42" s="63">
        <v>0</v>
      </c>
      <c r="JG42" s="63">
        <v>0</v>
      </c>
      <c r="JH42" s="63">
        <v>0</v>
      </c>
      <c r="JI42" s="63">
        <v>0</v>
      </c>
      <c r="JJ42" s="63">
        <v>0</v>
      </c>
      <c r="JK42" s="63">
        <v>0</v>
      </c>
      <c r="JL42" s="63">
        <v>0</v>
      </c>
      <c r="JM42" s="63">
        <v>0</v>
      </c>
      <c r="JN42" s="63">
        <v>0</v>
      </c>
      <c r="JO42" s="63">
        <v>0</v>
      </c>
      <c r="JP42" s="63">
        <v>0</v>
      </c>
      <c r="JQ42" s="63">
        <v>0</v>
      </c>
      <c r="JR42" s="63">
        <v>0</v>
      </c>
      <c r="JS42" s="63">
        <v>0</v>
      </c>
      <c r="JT42" s="63">
        <v>0</v>
      </c>
      <c r="JU42" s="63">
        <v>0</v>
      </c>
      <c r="JV42" s="63">
        <v>0</v>
      </c>
      <c r="JW42" s="63">
        <v>0</v>
      </c>
      <c r="JX42" s="63">
        <v>0</v>
      </c>
      <c r="JY42" s="63">
        <v>0</v>
      </c>
      <c r="JZ42" s="63">
        <v>0</v>
      </c>
      <c r="KA42" s="63">
        <v>0</v>
      </c>
      <c r="KB42" s="63">
        <v>0</v>
      </c>
      <c r="KC42" s="63">
        <v>0</v>
      </c>
      <c r="KD42" s="63">
        <v>0</v>
      </c>
      <c r="KE42" s="63">
        <v>0</v>
      </c>
      <c r="KF42" s="63">
        <v>0</v>
      </c>
      <c r="KG42" s="63">
        <v>0</v>
      </c>
      <c r="KH42" s="63">
        <v>0</v>
      </c>
      <c r="KI42" s="63">
        <v>0</v>
      </c>
      <c r="KJ42" s="63">
        <v>0</v>
      </c>
      <c r="KK42" s="63">
        <v>0</v>
      </c>
      <c r="KL42" s="63">
        <v>0</v>
      </c>
      <c r="KM42" s="63">
        <v>0</v>
      </c>
      <c r="KN42" s="63">
        <v>0</v>
      </c>
      <c r="KO42" s="63">
        <v>0</v>
      </c>
      <c r="KP42" s="63">
        <v>0</v>
      </c>
      <c r="KQ42" s="63">
        <v>0</v>
      </c>
      <c r="KR42" s="63">
        <v>0</v>
      </c>
      <c r="KS42" s="63">
        <v>0</v>
      </c>
      <c r="KT42" s="63">
        <v>0</v>
      </c>
      <c r="KU42" s="63">
        <v>0</v>
      </c>
      <c r="KV42" s="63">
        <v>0</v>
      </c>
      <c r="KW42" s="63">
        <v>0</v>
      </c>
      <c r="KX42" s="63">
        <v>0</v>
      </c>
      <c r="KY42" s="63">
        <v>0</v>
      </c>
      <c r="KZ42" s="63">
        <v>0</v>
      </c>
      <c r="LA42" s="63">
        <v>0</v>
      </c>
      <c r="LB42" s="63">
        <v>0</v>
      </c>
      <c r="LC42" s="63">
        <v>0</v>
      </c>
      <c r="LD42" s="63">
        <v>0</v>
      </c>
      <c r="LE42" s="63">
        <v>0</v>
      </c>
      <c r="LF42" s="63">
        <v>0</v>
      </c>
      <c r="LG42" s="63">
        <v>0</v>
      </c>
      <c r="LH42" s="63">
        <v>0</v>
      </c>
      <c r="LI42" s="63">
        <v>0</v>
      </c>
      <c r="LJ42" s="63">
        <v>0</v>
      </c>
      <c r="LK42" s="63">
        <v>0</v>
      </c>
      <c r="LL42" s="63">
        <v>0</v>
      </c>
      <c r="LM42" s="63">
        <v>0</v>
      </c>
      <c r="LN42" s="63">
        <v>0</v>
      </c>
      <c r="LO42" s="63">
        <v>0</v>
      </c>
      <c r="LP42" s="63">
        <v>0</v>
      </c>
      <c r="LQ42" s="63">
        <v>0</v>
      </c>
      <c r="LR42" s="63">
        <v>0</v>
      </c>
      <c r="LS42" s="63">
        <v>0</v>
      </c>
      <c r="LT42" s="63">
        <v>0</v>
      </c>
      <c r="LU42" s="63">
        <v>0</v>
      </c>
      <c r="LV42" s="63">
        <v>0</v>
      </c>
      <c r="LW42" s="63">
        <v>0</v>
      </c>
      <c r="LX42" s="63">
        <v>0</v>
      </c>
      <c r="LY42" s="63">
        <v>0</v>
      </c>
      <c r="LZ42" s="63">
        <v>0</v>
      </c>
      <c r="MA42" s="63">
        <v>0</v>
      </c>
      <c r="MB42" s="63">
        <v>0</v>
      </c>
      <c r="MC42" s="63">
        <v>0</v>
      </c>
      <c r="MD42" s="63">
        <v>0</v>
      </c>
      <c r="ME42" s="63">
        <v>0</v>
      </c>
      <c r="MF42" s="63">
        <v>0</v>
      </c>
      <c r="MG42" s="63">
        <v>0</v>
      </c>
      <c r="MH42" s="63">
        <v>0</v>
      </c>
      <c r="MI42" s="63">
        <v>0</v>
      </c>
      <c r="MJ42" s="63">
        <v>0</v>
      </c>
      <c r="MK42" s="63">
        <v>0</v>
      </c>
      <c r="ML42" s="63">
        <v>0</v>
      </c>
      <c r="MM42" s="63">
        <v>0</v>
      </c>
      <c r="MN42" s="63">
        <v>0</v>
      </c>
      <c r="MO42" s="63">
        <v>0</v>
      </c>
      <c r="MP42" s="63">
        <v>0</v>
      </c>
      <c r="MQ42" s="2">
        <v>0</v>
      </c>
      <c r="MR42" s="63">
        <v>0</v>
      </c>
      <c r="MS42" s="63">
        <v>0</v>
      </c>
      <c r="MT42" s="63">
        <v>0</v>
      </c>
      <c r="MU42" s="63">
        <v>0</v>
      </c>
      <c r="MW42" s="63">
        <v>27</v>
      </c>
      <c r="MY42" s="63">
        <f t="shared" si="1"/>
        <v>0</v>
      </c>
      <c r="NC42" s="63">
        <f t="shared" si="2"/>
        <v>0</v>
      </c>
    </row>
    <row r="43" spans="1:367" x14ac:dyDescent="0.45">
      <c r="A43" s="63" t="s">
        <v>119</v>
      </c>
      <c r="B43" s="100">
        <v>9192400000</v>
      </c>
      <c r="C43" s="63">
        <v>0</v>
      </c>
      <c r="D43" s="63">
        <v>0</v>
      </c>
      <c r="E43" s="63">
        <v>0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63">
        <v>0</v>
      </c>
      <c r="L43" s="63">
        <v>0</v>
      </c>
      <c r="M43" s="63">
        <v>0</v>
      </c>
      <c r="N43" s="63">
        <v>0</v>
      </c>
      <c r="O43" s="63">
        <v>0</v>
      </c>
      <c r="P43" s="63">
        <v>0</v>
      </c>
      <c r="Q43" s="63">
        <v>0</v>
      </c>
      <c r="R43" s="63">
        <v>0</v>
      </c>
      <c r="S43" s="63">
        <v>0</v>
      </c>
      <c r="T43" s="63">
        <v>0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0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>
        <v>0</v>
      </c>
      <c r="AZ43" s="63">
        <v>0</v>
      </c>
      <c r="BA43" s="63">
        <v>0</v>
      </c>
      <c r="BB43" s="63">
        <v>0</v>
      </c>
      <c r="BC43" s="63">
        <v>0</v>
      </c>
      <c r="BD43" s="63">
        <v>0</v>
      </c>
      <c r="BE43" s="63">
        <v>0</v>
      </c>
      <c r="BF43" s="63">
        <v>0</v>
      </c>
      <c r="BG43" s="63">
        <v>0</v>
      </c>
      <c r="BH43" s="63">
        <v>0</v>
      </c>
      <c r="BI43" s="63">
        <v>0</v>
      </c>
      <c r="BJ43" s="63">
        <v>0</v>
      </c>
      <c r="BK43" s="63">
        <v>0</v>
      </c>
      <c r="BL43" s="63">
        <v>0</v>
      </c>
      <c r="BM43" s="63">
        <v>0</v>
      </c>
      <c r="BN43" s="63">
        <v>0</v>
      </c>
      <c r="BO43" s="63">
        <v>0</v>
      </c>
      <c r="BP43" s="63">
        <v>0</v>
      </c>
      <c r="BQ43" s="63">
        <v>0</v>
      </c>
      <c r="BR43" s="63">
        <v>0</v>
      </c>
      <c r="BS43" s="63">
        <v>0</v>
      </c>
      <c r="BT43" s="63">
        <v>0</v>
      </c>
      <c r="BU43" s="63">
        <v>0</v>
      </c>
      <c r="BV43" s="63">
        <v>0</v>
      </c>
      <c r="BW43" s="63">
        <v>0</v>
      </c>
      <c r="BX43" s="63">
        <v>0</v>
      </c>
      <c r="BY43" s="63">
        <v>0</v>
      </c>
      <c r="BZ43" s="63">
        <v>0</v>
      </c>
      <c r="CA43" s="63">
        <v>0</v>
      </c>
      <c r="CB43" s="63">
        <v>0</v>
      </c>
      <c r="CC43" s="63">
        <v>0</v>
      </c>
      <c r="CD43" s="63">
        <v>0</v>
      </c>
      <c r="CE43" s="63">
        <v>0</v>
      </c>
      <c r="CF43" s="63">
        <v>0</v>
      </c>
      <c r="CG43" s="63">
        <v>0</v>
      </c>
      <c r="CH43" s="63">
        <v>0</v>
      </c>
      <c r="CI43" s="63">
        <v>0</v>
      </c>
      <c r="CJ43" s="63">
        <v>0</v>
      </c>
      <c r="CK43" s="63">
        <v>0</v>
      </c>
      <c r="CL43" s="63">
        <v>0</v>
      </c>
      <c r="CM43" s="63">
        <v>0</v>
      </c>
      <c r="CN43" s="63">
        <v>0</v>
      </c>
      <c r="CO43" s="63">
        <v>0</v>
      </c>
      <c r="CP43" s="63">
        <v>0</v>
      </c>
      <c r="CQ43" s="63">
        <v>0</v>
      </c>
      <c r="CR43" s="63">
        <v>0</v>
      </c>
      <c r="CS43" s="63">
        <v>0</v>
      </c>
      <c r="CT43" s="63">
        <v>0</v>
      </c>
      <c r="CU43" s="63">
        <v>0</v>
      </c>
      <c r="CV43" s="63">
        <v>0</v>
      </c>
      <c r="CW43" s="63">
        <v>0</v>
      </c>
      <c r="CX43" s="63">
        <v>0</v>
      </c>
      <c r="CY43" s="63">
        <v>0</v>
      </c>
      <c r="CZ43" s="63">
        <v>0</v>
      </c>
      <c r="DA43" s="63">
        <v>0</v>
      </c>
      <c r="DB43" s="63">
        <v>0</v>
      </c>
      <c r="DC43" s="63">
        <v>0</v>
      </c>
      <c r="DD43" s="63">
        <v>0</v>
      </c>
      <c r="DE43" s="63">
        <v>0</v>
      </c>
      <c r="DF43" s="63">
        <v>0</v>
      </c>
      <c r="DG43" s="63">
        <v>0</v>
      </c>
      <c r="DH43" s="63">
        <v>0</v>
      </c>
      <c r="DI43" s="63">
        <v>0</v>
      </c>
      <c r="DJ43" s="63">
        <v>0</v>
      </c>
      <c r="DK43" s="63">
        <v>0</v>
      </c>
      <c r="DL43" s="63">
        <v>0</v>
      </c>
      <c r="DM43" s="63">
        <v>0</v>
      </c>
      <c r="DN43" s="63">
        <v>0</v>
      </c>
      <c r="DO43" s="63">
        <v>0</v>
      </c>
      <c r="DP43" s="63">
        <v>0</v>
      </c>
      <c r="DQ43" s="63">
        <v>0</v>
      </c>
      <c r="DR43" s="63">
        <v>0</v>
      </c>
      <c r="DS43" s="63">
        <v>0</v>
      </c>
      <c r="DT43" s="63">
        <v>0</v>
      </c>
      <c r="DU43" s="63">
        <v>0</v>
      </c>
      <c r="DV43" s="63">
        <v>0</v>
      </c>
      <c r="DW43" s="63">
        <v>0</v>
      </c>
      <c r="DX43" s="63">
        <v>0</v>
      </c>
      <c r="DY43" s="63">
        <v>0</v>
      </c>
      <c r="DZ43" s="63">
        <v>0</v>
      </c>
      <c r="EA43" s="63">
        <v>0</v>
      </c>
      <c r="EB43" s="63">
        <v>0</v>
      </c>
      <c r="EC43" s="63">
        <v>0</v>
      </c>
      <c r="ED43" s="63">
        <v>0</v>
      </c>
      <c r="EE43" s="63">
        <v>0</v>
      </c>
      <c r="EF43" s="63">
        <v>0</v>
      </c>
      <c r="EG43" s="63">
        <v>0</v>
      </c>
      <c r="EH43" s="63">
        <v>0</v>
      </c>
      <c r="EI43" s="63">
        <v>0</v>
      </c>
      <c r="EJ43" s="63">
        <v>0</v>
      </c>
      <c r="EK43" s="63">
        <v>0</v>
      </c>
      <c r="EL43" s="63">
        <v>0</v>
      </c>
      <c r="EM43" s="63">
        <v>0</v>
      </c>
      <c r="EN43" s="63">
        <v>0</v>
      </c>
      <c r="EO43" s="63">
        <v>0</v>
      </c>
      <c r="EP43" s="63">
        <v>0</v>
      </c>
      <c r="EQ43" s="63">
        <v>0</v>
      </c>
      <c r="ER43" s="63">
        <v>0</v>
      </c>
      <c r="ES43" s="63">
        <v>0</v>
      </c>
      <c r="ET43" s="63">
        <v>0</v>
      </c>
      <c r="EU43" s="63">
        <v>0</v>
      </c>
      <c r="EV43" s="63">
        <v>0</v>
      </c>
      <c r="EW43" s="63">
        <v>0</v>
      </c>
      <c r="EX43" s="63">
        <v>0</v>
      </c>
      <c r="EY43" s="63">
        <v>0</v>
      </c>
      <c r="EZ43" s="63">
        <v>0</v>
      </c>
      <c r="FA43" s="63">
        <v>0</v>
      </c>
      <c r="FB43" s="63">
        <v>0</v>
      </c>
      <c r="FC43" s="63">
        <v>0</v>
      </c>
      <c r="FD43" s="63">
        <v>0</v>
      </c>
      <c r="FE43" s="63">
        <v>0</v>
      </c>
      <c r="FF43" s="63">
        <v>0</v>
      </c>
      <c r="FG43" s="63">
        <v>0</v>
      </c>
      <c r="FH43" s="63">
        <v>0</v>
      </c>
      <c r="FI43" s="63">
        <v>0</v>
      </c>
      <c r="FJ43" s="63">
        <v>0</v>
      </c>
      <c r="FK43" s="63">
        <v>0</v>
      </c>
      <c r="FL43" s="63">
        <v>0</v>
      </c>
      <c r="FM43" s="63">
        <v>0</v>
      </c>
      <c r="FN43" s="63">
        <v>0</v>
      </c>
      <c r="FO43" s="63">
        <v>0</v>
      </c>
      <c r="FP43" s="63">
        <v>0</v>
      </c>
      <c r="FQ43" s="63">
        <v>0</v>
      </c>
      <c r="FR43" s="63">
        <v>0</v>
      </c>
      <c r="FS43" s="63">
        <v>0</v>
      </c>
      <c r="FT43" s="63">
        <v>0</v>
      </c>
      <c r="FU43" s="63">
        <v>0</v>
      </c>
      <c r="FV43" s="63">
        <v>0</v>
      </c>
      <c r="FW43" s="63">
        <v>0</v>
      </c>
      <c r="FX43" s="63">
        <v>0</v>
      </c>
      <c r="FY43" s="63">
        <v>0</v>
      </c>
      <c r="FZ43" s="63">
        <v>0</v>
      </c>
      <c r="GA43" s="63">
        <v>0</v>
      </c>
      <c r="GB43" s="63">
        <v>0</v>
      </c>
      <c r="GC43" s="63">
        <v>0</v>
      </c>
      <c r="GD43" s="63">
        <v>0</v>
      </c>
      <c r="GE43" s="63">
        <v>0</v>
      </c>
      <c r="GF43" s="63">
        <v>0</v>
      </c>
      <c r="GG43" s="63">
        <v>0</v>
      </c>
      <c r="GH43" s="63">
        <v>0</v>
      </c>
      <c r="GI43" s="63">
        <v>0</v>
      </c>
      <c r="GJ43" s="63">
        <v>0</v>
      </c>
      <c r="GK43" s="63">
        <v>0</v>
      </c>
      <c r="GL43" s="63">
        <v>0</v>
      </c>
      <c r="GM43" s="63">
        <v>0</v>
      </c>
      <c r="GN43" s="63">
        <v>0</v>
      </c>
      <c r="GO43" s="63">
        <v>0</v>
      </c>
      <c r="GP43" s="63">
        <v>0</v>
      </c>
      <c r="GQ43" s="63">
        <v>0</v>
      </c>
      <c r="GR43" s="63">
        <v>0</v>
      </c>
      <c r="GS43" s="63">
        <v>0</v>
      </c>
      <c r="GT43" s="63">
        <v>0</v>
      </c>
      <c r="GU43" s="63">
        <v>0</v>
      </c>
      <c r="GV43" s="63">
        <v>0</v>
      </c>
      <c r="GW43" s="63">
        <v>0</v>
      </c>
      <c r="GX43" s="63">
        <v>0</v>
      </c>
      <c r="GY43" s="63">
        <v>0</v>
      </c>
      <c r="GZ43" s="63">
        <v>0</v>
      </c>
      <c r="HA43" s="63">
        <v>0</v>
      </c>
      <c r="HB43" s="63">
        <v>0</v>
      </c>
      <c r="HC43" s="63">
        <v>0</v>
      </c>
      <c r="HD43" s="63">
        <v>0</v>
      </c>
      <c r="HE43" s="63">
        <v>0</v>
      </c>
      <c r="HF43" s="63">
        <v>0</v>
      </c>
      <c r="HG43" s="63">
        <v>0</v>
      </c>
      <c r="HH43" s="63">
        <v>0</v>
      </c>
      <c r="HI43" s="63">
        <v>0</v>
      </c>
      <c r="HJ43" s="63">
        <v>0</v>
      </c>
      <c r="HK43" s="63">
        <v>0</v>
      </c>
      <c r="HL43" s="63">
        <v>0</v>
      </c>
      <c r="HM43" s="63">
        <v>0</v>
      </c>
      <c r="HN43" s="63">
        <v>0</v>
      </c>
      <c r="HO43" s="63">
        <v>0</v>
      </c>
      <c r="HP43" s="63">
        <v>0</v>
      </c>
      <c r="HQ43" s="63">
        <v>0</v>
      </c>
      <c r="HR43" s="63">
        <v>0</v>
      </c>
      <c r="HS43" s="63">
        <v>0</v>
      </c>
      <c r="HT43" s="63">
        <v>0</v>
      </c>
      <c r="HU43" s="63">
        <v>0</v>
      </c>
      <c r="HV43" s="63">
        <v>0</v>
      </c>
      <c r="HW43" s="63">
        <v>0</v>
      </c>
      <c r="HX43" s="63">
        <v>0</v>
      </c>
      <c r="HY43" s="63">
        <v>0</v>
      </c>
      <c r="HZ43" s="63">
        <v>0</v>
      </c>
      <c r="IA43" s="63">
        <v>0</v>
      </c>
      <c r="IB43" s="63">
        <v>0</v>
      </c>
      <c r="IC43" s="63">
        <v>0</v>
      </c>
      <c r="ID43" s="63">
        <v>0</v>
      </c>
      <c r="IE43" s="63">
        <v>0</v>
      </c>
      <c r="IF43" s="63">
        <v>0</v>
      </c>
      <c r="IG43" s="63">
        <v>0</v>
      </c>
      <c r="IH43" s="63">
        <v>0</v>
      </c>
      <c r="II43" s="63">
        <v>0</v>
      </c>
      <c r="IJ43" s="63">
        <v>0</v>
      </c>
      <c r="IK43" s="63">
        <v>0</v>
      </c>
      <c r="IL43" s="63">
        <v>0</v>
      </c>
      <c r="IM43" s="63">
        <v>0</v>
      </c>
      <c r="IN43" s="63">
        <v>0</v>
      </c>
      <c r="IO43" s="63">
        <v>0</v>
      </c>
      <c r="IP43" s="63">
        <v>0</v>
      </c>
      <c r="IQ43" s="63">
        <v>0</v>
      </c>
      <c r="IR43" s="63">
        <v>0</v>
      </c>
      <c r="IS43" s="63">
        <v>0</v>
      </c>
      <c r="IT43" s="63">
        <v>0</v>
      </c>
      <c r="IU43" s="63">
        <v>0</v>
      </c>
      <c r="IV43" s="63">
        <v>0</v>
      </c>
      <c r="IW43" s="63">
        <v>0</v>
      </c>
      <c r="IX43" s="63">
        <v>0</v>
      </c>
      <c r="IY43" s="63">
        <v>0</v>
      </c>
      <c r="IZ43" s="63">
        <v>0</v>
      </c>
      <c r="JA43" s="63">
        <v>0</v>
      </c>
      <c r="JB43" s="63">
        <v>0</v>
      </c>
      <c r="JC43" s="63">
        <v>0</v>
      </c>
      <c r="JD43" s="63">
        <v>0</v>
      </c>
      <c r="JE43" s="63">
        <v>0</v>
      </c>
      <c r="JF43" s="63">
        <v>0</v>
      </c>
      <c r="JG43" s="63">
        <v>0</v>
      </c>
      <c r="JH43" s="63">
        <v>0</v>
      </c>
      <c r="JI43" s="63">
        <v>0</v>
      </c>
      <c r="JJ43" s="63">
        <v>0</v>
      </c>
      <c r="JK43" s="63">
        <v>0</v>
      </c>
      <c r="JL43" s="63">
        <v>0</v>
      </c>
      <c r="JM43" s="63">
        <v>0</v>
      </c>
      <c r="JN43" s="63">
        <v>0</v>
      </c>
      <c r="JO43" s="63">
        <v>0</v>
      </c>
      <c r="JP43" s="63">
        <v>0</v>
      </c>
      <c r="JQ43" s="63">
        <v>0</v>
      </c>
      <c r="JR43" s="63">
        <v>0</v>
      </c>
      <c r="JS43" s="63">
        <v>0</v>
      </c>
      <c r="JT43" s="63">
        <v>0</v>
      </c>
      <c r="JU43" s="63">
        <v>0</v>
      </c>
      <c r="JV43" s="63">
        <v>0</v>
      </c>
      <c r="JW43" s="63">
        <v>0</v>
      </c>
      <c r="JX43" s="63">
        <v>0</v>
      </c>
      <c r="JY43" s="63">
        <v>0</v>
      </c>
      <c r="JZ43" s="63">
        <v>0</v>
      </c>
      <c r="KA43" s="63">
        <v>0</v>
      </c>
      <c r="KB43" s="63">
        <v>0</v>
      </c>
      <c r="KC43" s="63">
        <v>0</v>
      </c>
      <c r="KD43" s="63">
        <v>0</v>
      </c>
      <c r="KE43" s="63">
        <v>0</v>
      </c>
      <c r="KF43" s="63">
        <v>0</v>
      </c>
      <c r="KG43" s="63">
        <v>0</v>
      </c>
      <c r="KH43" s="63">
        <v>0</v>
      </c>
      <c r="KI43" s="63">
        <v>0</v>
      </c>
      <c r="KJ43" s="63">
        <v>0</v>
      </c>
      <c r="KK43" s="63">
        <v>0</v>
      </c>
      <c r="KL43" s="63">
        <v>0</v>
      </c>
      <c r="KM43" s="63">
        <v>0</v>
      </c>
      <c r="KN43" s="63">
        <v>0</v>
      </c>
      <c r="KO43" s="63">
        <v>0</v>
      </c>
      <c r="KP43" s="63">
        <v>0</v>
      </c>
      <c r="KQ43" s="63">
        <v>0</v>
      </c>
      <c r="KR43" s="63">
        <v>0</v>
      </c>
      <c r="KS43" s="63">
        <v>0</v>
      </c>
      <c r="KT43" s="63">
        <v>0</v>
      </c>
      <c r="KU43" s="63">
        <v>0</v>
      </c>
      <c r="KV43" s="63">
        <v>0</v>
      </c>
      <c r="KW43" s="63">
        <v>0</v>
      </c>
      <c r="KX43" s="63">
        <v>0</v>
      </c>
      <c r="KY43" s="63">
        <v>0</v>
      </c>
      <c r="KZ43" s="63">
        <v>0</v>
      </c>
      <c r="LA43" s="63">
        <v>0</v>
      </c>
      <c r="LB43" s="63">
        <v>0</v>
      </c>
      <c r="LC43" s="63">
        <v>0</v>
      </c>
      <c r="LD43" s="63">
        <v>0</v>
      </c>
      <c r="LE43" s="63">
        <v>0</v>
      </c>
      <c r="LF43" s="63">
        <v>0</v>
      </c>
      <c r="LG43" s="63">
        <v>0</v>
      </c>
      <c r="LH43" s="63">
        <v>0</v>
      </c>
      <c r="LI43" s="63">
        <v>0</v>
      </c>
      <c r="LJ43" s="63">
        <v>0</v>
      </c>
      <c r="LK43" s="63">
        <v>0</v>
      </c>
      <c r="LL43" s="63">
        <v>0</v>
      </c>
      <c r="LM43" s="63">
        <v>0</v>
      </c>
      <c r="LN43" s="63">
        <v>0</v>
      </c>
      <c r="LO43" s="63">
        <v>0</v>
      </c>
      <c r="LP43" s="63">
        <v>0</v>
      </c>
      <c r="LQ43" s="63">
        <v>0</v>
      </c>
      <c r="LR43" s="63">
        <v>0</v>
      </c>
      <c r="LS43" s="63">
        <v>0</v>
      </c>
      <c r="LT43" s="63">
        <v>0</v>
      </c>
      <c r="LU43" s="63">
        <v>0</v>
      </c>
      <c r="LV43" s="63">
        <v>0</v>
      </c>
      <c r="LW43" s="63">
        <v>0</v>
      </c>
      <c r="LX43" s="63">
        <v>0</v>
      </c>
      <c r="LY43" s="63">
        <v>0</v>
      </c>
      <c r="LZ43" s="63">
        <v>0</v>
      </c>
      <c r="MA43" s="63">
        <v>0</v>
      </c>
      <c r="MB43" s="63">
        <v>0</v>
      </c>
      <c r="MC43" s="63">
        <v>0</v>
      </c>
      <c r="MD43" s="63">
        <v>0</v>
      </c>
      <c r="ME43" s="63">
        <v>0</v>
      </c>
      <c r="MF43" s="63">
        <v>0</v>
      </c>
      <c r="MG43" s="63">
        <v>0</v>
      </c>
      <c r="MH43" s="63">
        <v>0</v>
      </c>
      <c r="MI43" s="63">
        <v>0</v>
      </c>
      <c r="MJ43" s="63">
        <v>0</v>
      </c>
      <c r="MK43" s="63">
        <v>0</v>
      </c>
      <c r="ML43" s="63">
        <v>0</v>
      </c>
      <c r="MM43" s="63">
        <v>0</v>
      </c>
      <c r="MN43" s="63">
        <v>0</v>
      </c>
      <c r="MO43" s="63">
        <v>0</v>
      </c>
      <c r="MP43" s="63">
        <v>0</v>
      </c>
      <c r="MQ43" s="2">
        <v>0</v>
      </c>
      <c r="MR43" s="63">
        <v>0</v>
      </c>
      <c r="MS43" s="63">
        <v>0</v>
      </c>
      <c r="MT43" s="63">
        <v>0</v>
      </c>
      <c r="MU43" s="63">
        <v>0</v>
      </c>
      <c r="MW43" s="63">
        <v>28</v>
      </c>
      <c r="MY43" s="63">
        <f t="shared" si="1"/>
        <v>0</v>
      </c>
      <c r="NC43" s="63">
        <f t="shared" si="2"/>
        <v>0</v>
      </c>
    </row>
    <row r="44" spans="1:367" x14ac:dyDescent="0.45">
      <c r="A44" s="63" t="s">
        <v>120</v>
      </c>
      <c r="B44" s="50">
        <v>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>
        <v>0</v>
      </c>
      <c r="AZ44" s="63">
        <v>0</v>
      </c>
      <c r="BA44" s="63">
        <v>0</v>
      </c>
      <c r="BB44" s="63">
        <v>0</v>
      </c>
      <c r="BC44" s="63">
        <v>0</v>
      </c>
      <c r="BD44" s="63">
        <v>0</v>
      </c>
      <c r="BE44" s="63">
        <v>0</v>
      </c>
      <c r="BF44" s="63">
        <v>0</v>
      </c>
      <c r="BG44" s="63">
        <v>0</v>
      </c>
      <c r="BH44" s="63">
        <v>0</v>
      </c>
      <c r="BI44" s="63">
        <v>0</v>
      </c>
      <c r="BJ44" s="63">
        <v>0</v>
      </c>
      <c r="BK44" s="63">
        <v>0</v>
      </c>
      <c r="BL44" s="63">
        <v>0</v>
      </c>
      <c r="BM44" s="63">
        <v>0</v>
      </c>
      <c r="BN44" s="63">
        <v>0</v>
      </c>
      <c r="BO44" s="63">
        <v>0</v>
      </c>
      <c r="BP44" s="63">
        <v>0</v>
      </c>
      <c r="BQ44" s="63">
        <v>0</v>
      </c>
      <c r="BR44" s="63">
        <v>0</v>
      </c>
      <c r="BS44" s="63">
        <v>0</v>
      </c>
      <c r="BT44" s="63">
        <v>0</v>
      </c>
      <c r="BU44" s="63">
        <v>0</v>
      </c>
      <c r="BV44" s="63">
        <v>0</v>
      </c>
      <c r="BW44" s="63">
        <v>0</v>
      </c>
      <c r="BX44" s="63">
        <v>0</v>
      </c>
      <c r="BY44" s="63">
        <v>0</v>
      </c>
      <c r="BZ44" s="63">
        <v>0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3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3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3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3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3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3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3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3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3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  <c r="GH44" s="63">
        <v>0</v>
      </c>
      <c r="GI44" s="63">
        <v>0</v>
      </c>
      <c r="GJ44" s="63">
        <v>0</v>
      </c>
      <c r="GK44" s="63">
        <v>0</v>
      </c>
      <c r="GL44" s="63">
        <v>0</v>
      </c>
      <c r="GM44" s="63">
        <v>0</v>
      </c>
      <c r="GN44" s="63">
        <v>0</v>
      </c>
      <c r="GO44" s="63">
        <v>0</v>
      </c>
      <c r="GP44" s="63">
        <v>0</v>
      </c>
      <c r="GQ44" s="63">
        <v>0</v>
      </c>
      <c r="GR44" s="63">
        <v>0</v>
      </c>
      <c r="GS44" s="63">
        <v>0</v>
      </c>
      <c r="GT44" s="63">
        <v>0</v>
      </c>
      <c r="GU44" s="63">
        <v>0</v>
      </c>
      <c r="GV44" s="63">
        <v>0</v>
      </c>
      <c r="GW44" s="63">
        <v>0</v>
      </c>
      <c r="GX44" s="63">
        <v>0</v>
      </c>
      <c r="GY44" s="63">
        <v>0</v>
      </c>
      <c r="GZ44" s="63">
        <v>0</v>
      </c>
      <c r="HA44" s="63">
        <v>0</v>
      </c>
      <c r="HB44" s="63">
        <v>0</v>
      </c>
      <c r="HC44" s="63">
        <v>0</v>
      </c>
      <c r="HD44" s="63">
        <v>0</v>
      </c>
      <c r="HE44" s="63">
        <v>0</v>
      </c>
      <c r="HF44" s="63">
        <v>0</v>
      </c>
      <c r="HG44" s="63">
        <v>0</v>
      </c>
      <c r="HH44" s="63">
        <v>0</v>
      </c>
      <c r="HI44" s="63">
        <v>0</v>
      </c>
      <c r="HJ44" s="63">
        <v>0</v>
      </c>
      <c r="HK44" s="63">
        <v>0</v>
      </c>
      <c r="HL44" s="63">
        <v>0</v>
      </c>
      <c r="HM44" s="63">
        <v>0</v>
      </c>
      <c r="HN44" s="63">
        <v>0</v>
      </c>
      <c r="HO44" s="63">
        <v>0</v>
      </c>
      <c r="HP44" s="63">
        <v>0</v>
      </c>
      <c r="HQ44" s="63">
        <v>0</v>
      </c>
      <c r="HR44" s="63">
        <v>0</v>
      </c>
      <c r="HS44" s="63">
        <v>0</v>
      </c>
      <c r="HT44" s="63">
        <v>0</v>
      </c>
      <c r="HU44" s="63">
        <v>0</v>
      </c>
      <c r="HV44" s="63">
        <v>0</v>
      </c>
      <c r="HW44" s="63">
        <v>0</v>
      </c>
      <c r="HX44" s="63">
        <v>0</v>
      </c>
      <c r="HY44" s="63">
        <v>0</v>
      </c>
      <c r="HZ44" s="63">
        <v>0</v>
      </c>
      <c r="IA44" s="63">
        <v>0</v>
      </c>
      <c r="IB44" s="63">
        <v>0</v>
      </c>
      <c r="IC44" s="63">
        <v>0</v>
      </c>
      <c r="ID44" s="63">
        <v>0</v>
      </c>
      <c r="IE44" s="63">
        <v>0</v>
      </c>
      <c r="IF44" s="63">
        <v>0</v>
      </c>
      <c r="IG44" s="63">
        <v>0</v>
      </c>
      <c r="IH44" s="63">
        <v>0</v>
      </c>
      <c r="II44" s="63">
        <v>0</v>
      </c>
      <c r="IJ44" s="63">
        <v>0</v>
      </c>
      <c r="IK44" s="63">
        <v>0</v>
      </c>
      <c r="IL44" s="63">
        <v>0</v>
      </c>
      <c r="IM44" s="63">
        <v>0</v>
      </c>
      <c r="IN44" s="63">
        <v>0</v>
      </c>
      <c r="IO44" s="63">
        <v>0</v>
      </c>
      <c r="IP44" s="63">
        <v>0</v>
      </c>
      <c r="IQ44" s="63">
        <v>0</v>
      </c>
      <c r="IR44" s="63">
        <v>0</v>
      </c>
      <c r="IS44" s="63">
        <v>0</v>
      </c>
      <c r="IT44" s="63">
        <v>0</v>
      </c>
      <c r="IU44" s="63">
        <v>0</v>
      </c>
      <c r="IV44" s="63">
        <v>0</v>
      </c>
      <c r="IW44" s="63">
        <v>0</v>
      </c>
      <c r="IX44" s="63">
        <v>0</v>
      </c>
      <c r="IY44" s="63">
        <v>0</v>
      </c>
      <c r="IZ44" s="63">
        <v>0</v>
      </c>
      <c r="JA44" s="63">
        <v>0</v>
      </c>
      <c r="JB44" s="63">
        <v>0</v>
      </c>
      <c r="JC44" s="63">
        <v>0</v>
      </c>
      <c r="JD44" s="63">
        <v>0</v>
      </c>
      <c r="JE44" s="63">
        <v>0</v>
      </c>
      <c r="JF44" s="63">
        <v>0</v>
      </c>
      <c r="JG44" s="63">
        <v>0</v>
      </c>
      <c r="JH44" s="63">
        <v>0</v>
      </c>
      <c r="JI44" s="63">
        <v>0</v>
      </c>
      <c r="JJ44" s="63">
        <v>0</v>
      </c>
      <c r="JK44" s="63">
        <v>0</v>
      </c>
      <c r="JL44" s="63">
        <v>0</v>
      </c>
      <c r="JM44" s="63">
        <v>0</v>
      </c>
      <c r="JN44" s="63">
        <v>0</v>
      </c>
      <c r="JO44" s="63">
        <v>0</v>
      </c>
      <c r="JP44" s="63">
        <v>0</v>
      </c>
      <c r="JQ44" s="63">
        <v>0</v>
      </c>
      <c r="JR44" s="63">
        <v>0</v>
      </c>
      <c r="JS44" s="63">
        <v>0</v>
      </c>
      <c r="JT44" s="63">
        <v>0</v>
      </c>
      <c r="JU44" s="63">
        <v>0</v>
      </c>
      <c r="JV44" s="63">
        <v>0</v>
      </c>
      <c r="JW44" s="63">
        <v>0</v>
      </c>
      <c r="JX44" s="63">
        <v>0</v>
      </c>
      <c r="JY44" s="63">
        <v>0</v>
      </c>
      <c r="JZ44" s="63">
        <v>0</v>
      </c>
      <c r="KA44" s="63">
        <v>0</v>
      </c>
      <c r="KB44" s="63">
        <v>0</v>
      </c>
      <c r="KC44" s="63">
        <v>0</v>
      </c>
      <c r="KD44" s="63">
        <v>0</v>
      </c>
      <c r="KE44" s="63">
        <v>0</v>
      </c>
      <c r="KF44" s="63">
        <v>0</v>
      </c>
      <c r="KG44" s="63">
        <v>0</v>
      </c>
      <c r="KH44" s="63">
        <v>0</v>
      </c>
      <c r="KI44" s="63">
        <v>0</v>
      </c>
      <c r="KJ44" s="63">
        <v>0</v>
      </c>
      <c r="KK44" s="63">
        <v>0</v>
      </c>
      <c r="KL44" s="63">
        <v>0</v>
      </c>
      <c r="KM44" s="63">
        <v>0</v>
      </c>
      <c r="KN44" s="63">
        <v>0</v>
      </c>
      <c r="KO44" s="63">
        <v>0</v>
      </c>
      <c r="KP44" s="63">
        <v>0</v>
      </c>
      <c r="KQ44" s="63">
        <v>0</v>
      </c>
      <c r="KR44" s="63">
        <v>0</v>
      </c>
      <c r="KS44" s="63">
        <v>0</v>
      </c>
      <c r="KT44" s="63">
        <v>0</v>
      </c>
      <c r="KU44" s="63">
        <v>0</v>
      </c>
      <c r="KV44" s="63">
        <v>0</v>
      </c>
      <c r="KW44" s="63">
        <v>0</v>
      </c>
      <c r="KX44" s="63">
        <v>0</v>
      </c>
      <c r="KY44" s="63">
        <v>0</v>
      </c>
      <c r="KZ44" s="63">
        <v>0</v>
      </c>
      <c r="LA44" s="63">
        <v>0</v>
      </c>
      <c r="LB44" s="63">
        <v>0</v>
      </c>
      <c r="LC44" s="63">
        <v>0</v>
      </c>
      <c r="LD44" s="63">
        <v>0</v>
      </c>
      <c r="LE44" s="63">
        <v>0</v>
      </c>
      <c r="LF44" s="63">
        <v>0</v>
      </c>
      <c r="LG44" s="63">
        <v>0</v>
      </c>
      <c r="LH44" s="63">
        <v>0</v>
      </c>
      <c r="LI44" s="63">
        <v>0</v>
      </c>
      <c r="LJ44" s="63">
        <v>0</v>
      </c>
      <c r="LK44" s="63">
        <v>0</v>
      </c>
      <c r="LL44" s="63">
        <v>0</v>
      </c>
      <c r="LM44" s="63">
        <v>0</v>
      </c>
      <c r="LN44" s="63">
        <v>0</v>
      </c>
      <c r="LO44" s="63">
        <v>0</v>
      </c>
      <c r="LP44" s="63">
        <v>0</v>
      </c>
      <c r="LQ44" s="63">
        <v>0</v>
      </c>
      <c r="LR44" s="63">
        <v>0</v>
      </c>
      <c r="LS44" s="63">
        <v>0</v>
      </c>
      <c r="LT44" s="63">
        <v>0</v>
      </c>
      <c r="LU44" s="63">
        <v>0</v>
      </c>
      <c r="LV44" s="63">
        <v>0</v>
      </c>
      <c r="LW44" s="63">
        <v>0</v>
      </c>
      <c r="LX44" s="63">
        <v>0</v>
      </c>
      <c r="LY44" s="63">
        <v>0</v>
      </c>
      <c r="LZ44" s="63">
        <v>0</v>
      </c>
      <c r="MA44" s="63">
        <v>0</v>
      </c>
      <c r="MB44" s="63">
        <v>0</v>
      </c>
      <c r="MC44" s="63">
        <v>0</v>
      </c>
      <c r="MD44" s="63">
        <v>0</v>
      </c>
      <c r="ME44" s="63">
        <v>0</v>
      </c>
      <c r="MF44" s="63">
        <v>0</v>
      </c>
      <c r="MG44" s="63">
        <v>0</v>
      </c>
      <c r="MH44" s="63">
        <v>0</v>
      </c>
      <c r="MI44" s="63">
        <v>0</v>
      </c>
      <c r="MJ44" s="63">
        <v>0</v>
      </c>
      <c r="MK44" s="63">
        <v>0</v>
      </c>
      <c r="ML44" s="63">
        <v>0</v>
      </c>
      <c r="MM44" s="63">
        <v>0</v>
      </c>
      <c r="MN44" s="63">
        <v>0</v>
      </c>
      <c r="MO44" s="63">
        <v>0</v>
      </c>
      <c r="MP44" s="63">
        <v>0</v>
      </c>
      <c r="MQ44" s="2">
        <v>0</v>
      </c>
      <c r="MR44" s="63">
        <v>0</v>
      </c>
      <c r="MS44" s="63">
        <v>0</v>
      </c>
      <c r="MT44" s="63">
        <v>0</v>
      </c>
      <c r="MU44" s="63">
        <v>0</v>
      </c>
      <c r="MW44" s="63">
        <v>29</v>
      </c>
      <c r="MY44" s="63">
        <f t="shared" si="1"/>
        <v>0</v>
      </c>
      <c r="NC44" s="63">
        <f t="shared" si="2"/>
        <v>0</v>
      </c>
    </row>
    <row r="45" spans="1:367" x14ac:dyDescent="0.45">
      <c r="A45" s="63" t="s">
        <v>27</v>
      </c>
      <c r="B45" s="101">
        <v>90000000</v>
      </c>
      <c r="C45" s="63">
        <v>0</v>
      </c>
      <c r="D45" s="63">
        <v>0</v>
      </c>
      <c r="E45" s="63">
        <v>0</v>
      </c>
      <c r="F45" s="63">
        <v>0</v>
      </c>
      <c r="G45" s="63">
        <v>0</v>
      </c>
      <c r="H45" s="63">
        <v>0</v>
      </c>
      <c r="I45" s="63">
        <v>90000000</v>
      </c>
      <c r="J45" s="63">
        <v>0</v>
      </c>
      <c r="K45" s="63">
        <v>0</v>
      </c>
      <c r="L45" s="63">
        <v>0</v>
      </c>
      <c r="M45" s="63">
        <v>0</v>
      </c>
      <c r="N45" s="63">
        <v>0</v>
      </c>
      <c r="O45" s="63">
        <v>0</v>
      </c>
      <c r="P45" s="63">
        <v>0</v>
      </c>
      <c r="Q45" s="63">
        <v>0</v>
      </c>
      <c r="R45" s="63">
        <v>0</v>
      </c>
      <c r="S45" s="63">
        <v>0</v>
      </c>
      <c r="T45" s="63">
        <v>0</v>
      </c>
      <c r="U45" s="63">
        <v>0</v>
      </c>
      <c r="V45" s="63">
        <v>0</v>
      </c>
      <c r="W45" s="63">
        <v>0</v>
      </c>
      <c r="X45" s="63">
        <v>0</v>
      </c>
      <c r="Y45" s="63">
        <v>0</v>
      </c>
      <c r="Z45" s="63">
        <v>0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>
        <v>0</v>
      </c>
      <c r="AZ45" s="63">
        <v>0</v>
      </c>
      <c r="BA45" s="63">
        <v>0</v>
      </c>
      <c r="BB45" s="63">
        <v>0</v>
      </c>
      <c r="BC45" s="63">
        <v>0</v>
      </c>
      <c r="BD45" s="63">
        <v>0</v>
      </c>
      <c r="BE45" s="63">
        <v>0</v>
      </c>
      <c r="BF45" s="63">
        <v>0</v>
      </c>
      <c r="BG45" s="63">
        <v>0</v>
      </c>
      <c r="BH45" s="63">
        <v>0</v>
      </c>
      <c r="BI45" s="63">
        <v>0</v>
      </c>
      <c r="BJ45" s="63">
        <v>0</v>
      </c>
      <c r="BK45" s="63">
        <v>0</v>
      </c>
      <c r="BL45" s="63">
        <v>0</v>
      </c>
      <c r="BM45" s="63">
        <v>0</v>
      </c>
      <c r="BN45" s="63">
        <v>0</v>
      </c>
      <c r="BO45" s="63">
        <v>0</v>
      </c>
      <c r="BP45" s="63">
        <v>0</v>
      </c>
      <c r="BQ45" s="63">
        <v>0</v>
      </c>
      <c r="BR45" s="63">
        <v>0</v>
      </c>
      <c r="BS45" s="63">
        <v>0</v>
      </c>
      <c r="BT45" s="63">
        <v>0</v>
      </c>
      <c r="BU45" s="63">
        <v>0</v>
      </c>
      <c r="BV45" s="63">
        <v>0</v>
      </c>
      <c r="BW45" s="63">
        <v>0</v>
      </c>
      <c r="BX45" s="63">
        <v>0</v>
      </c>
      <c r="BY45" s="63">
        <v>0</v>
      </c>
      <c r="BZ45" s="63">
        <v>0</v>
      </c>
      <c r="CA45" s="63">
        <v>0</v>
      </c>
      <c r="CB45" s="63">
        <v>0</v>
      </c>
      <c r="CC45" s="63">
        <v>0</v>
      </c>
      <c r="CD45" s="63">
        <v>0</v>
      </c>
      <c r="CE45" s="63">
        <v>0</v>
      </c>
      <c r="CF45" s="63">
        <v>0</v>
      </c>
      <c r="CG45" s="63">
        <v>0</v>
      </c>
      <c r="CH45" s="63">
        <v>0</v>
      </c>
      <c r="CI45" s="63">
        <v>0</v>
      </c>
      <c r="CJ45" s="63">
        <v>0</v>
      </c>
      <c r="CK45" s="63">
        <v>0</v>
      </c>
      <c r="CL45" s="63">
        <v>0</v>
      </c>
      <c r="CM45" s="63">
        <v>0</v>
      </c>
      <c r="CN45" s="63">
        <v>0</v>
      </c>
      <c r="CO45" s="63">
        <v>0</v>
      </c>
      <c r="CP45" s="63">
        <v>0</v>
      </c>
      <c r="CQ45" s="63">
        <v>0</v>
      </c>
      <c r="CR45" s="63">
        <v>0</v>
      </c>
      <c r="CS45" s="63">
        <v>0</v>
      </c>
      <c r="CT45" s="63">
        <v>0</v>
      </c>
      <c r="CU45" s="63">
        <v>0</v>
      </c>
      <c r="CV45" s="63">
        <v>0</v>
      </c>
      <c r="CW45" s="63">
        <v>0</v>
      </c>
      <c r="CX45" s="63">
        <v>0</v>
      </c>
      <c r="CY45" s="63">
        <v>0</v>
      </c>
      <c r="CZ45" s="63">
        <v>0</v>
      </c>
      <c r="DA45" s="63">
        <v>0</v>
      </c>
      <c r="DB45" s="63">
        <v>0</v>
      </c>
      <c r="DC45" s="63">
        <v>0</v>
      </c>
      <c r="DD45" s="63">
        <v>0</v>
      </c>
      <c r="DE45" s="63">
        <v>0</v>
      </c>
      <c r="DF45" s="63">
        <v>0</v>
      </c>
      <c r="DG45" s="63">
        <v>0</v>
      </c>
      <c r="DH45" s="63">
        <v>0</v>
      </c>
      <c r="DI45" s="63">
        <v>0</v>
      </c>
      <c r="DJ45" s="63">
        <v>0</v>
      </c>
      <c r="DK45" s="63">
        <v>0</v>
      </c>
      <c r="DL45" s="63">
        <v>0</v>
      </c>
      <c r="DM45" s="63">
        <v>0</v>
      </c>
      <c r="DN45" s="63">
        <v>0</v>
      </c>
      <c r="DO45" s="63">
        <v>0</v>
      </c>
      <c r="DP45" s="63">
        <v>0</v>
      </c>
      <c r="DQ45" s="63">
        <v>0</v>
      </c>
      <c r="DR45" s="63">
        <v>0</v>
      </c>
      <c r="DS45" s="63">
        <v>0</v>
      </c>
      <c r="DT45" s="63">
        <v>0</v>
      </c>
      <c r="DU45" s="63">
        <v>0</v>
      </c>
      <c r="DV45" s="63">
        <v>0</v>
      </c>
      <c r="DW45" s="63">
        <v>0</v>
      </c>
      <c r="DX45" s="63">
        <v>0</v>
      </c>
      <c r="DY45" s="63">
        <v>0</v>
      </c>
      <c r="DZ45" s="63">
        <v>0</v>
      </c>
      <c r="EA45" s="63">
        <v>0</v>
      </c>
      <c r="EB45" s="63">
        <v>0</v>
      </c>
      <c r="EC45" s="63">
        <v>0</v>
      </c>
      <c r="ED45" s="63">
        <v>0</v>
      </c>
      <c r="EE45" s="63">
        <v>0</v>
      </c>
      <c r="EF45" s="63">
        <v>0</v>
      </c>
      <c r="EG45" s="63">
        <v>0</v>
      </c>
      <c r="EH45" s="63">
        <v>0</v>
      </c>
      <c r="EI45" s="63">
        <v>0</v>
      </c>
      <c r="EJ45" s="63">
        <v>0</v>
      </c>
      <c r="EK45" s="63">
        <v>0</v>
      </c>
      <c r="EL45" s="63">
        <v>0</v>
      </c>
      <c r="EM45" s="63">
        <v>0</v>
      </c>
      <c r="EN45" s="63">
        <v>0</v>
      </c>
      <c r="EO45" s="63">
        <v>0</v>
      </c>
      <c r="EP45" s="63">
        <v>0</v>
      </c>
      <c r="EQ45" s="63">
        <v>0</v>
      </c>
      <c r="ER45" s="63">
        <v>0</v>
      </c>
      <c r="ES45" s="63">
        <v>0</v>
      </c>
      <c r="ET45" s="63">
        <v>0</v>
      </c>
      <c r="EU45" s="63">
        <v>0</v>
      </c>
      <c r="EV45" s="63">
        <v>0</v>
      </c>
      <c r="EW45" s="63">
        <v>0</v>
      </c>
      <c r="EX45" s="63">
        <v>0</v>
      </c>
      <c r="EY45" s="63">
        <v>0</v>
      </c>
      <c r="EZ45" s="63">
        <v>0</v>
      </c>
      <c r="FA45" s="63">
        <v>0</v>
      </c>
      <c r="FB45" s="63">
        <v>0</v>
      </c>
      <c r="FC45" s="63">
        <v>0</v>
      </c>
      <c r="FD45" s="63">
        <v>0</v>
      </c>
      <c r="FE45" s="63">
        <v>0</v>
      </c>
      <c r="FF45" s="63">
        <v>0</v>
      </c>
      <c r="FG45" s="63">
        <v>0</v>
      </c>
      <c r="FH45" s="63">
        <v>0</v>
      </c>
      <c r="FI45" s="63">
        <v>0</v>
      </c>
      <c r="FJ45" s="63">
        <v>0</v>
      </c>
      <c r="FK45" s="63">
        <v>0</v>
      </c>
      <c r="FL45" s="63">
        <v>0</v>
      </c>
      <c r="FM45" s="63">
        <v>0</v>
      </c>
      <c r="FN45" s="63">
        <v>0</v>
      </c>
      <c r="FO45" s="63">
        <v>0</v>
      </c>
      <c r="FP45" s="63">
        <v>0</v>
      </c>
      <c r="FQ45" s="63">
        <v>0</v>
      </c>
      <c r="FR45" s="63">
        <v>0</v>
      </c>
      <c r="FS45" s="63">
        <v>0</v>
      </c>
      <c r="FT45" s="63">
        <v>0</v>
      </c>
      <c r="FU45" s="63">
        <v>0</v>
      </c>
      <c r="FV45" s="63">
        <v>0</v>
      </c>
      <c r="FW45" s="63">
        <v>0</v>
      </c>
      <c r="FX45" s="63">
        <v>0</v>
      </c>
      <c r="FY45" s="63">
        <v>0</v>
      </c>
      <c r="FZ45" s="63">
        <v>0</v>
      </c>
      <c r="GA45" s="63">
        <v>0</v>
      </c>
      <c r="GB45" s="63">
        <v>0</v>
      </c>
      <c r="GC45" s="63">
        <v>0</v>
      </c>
      <c r="GD45" s="63">
        <v>0</v>
      </c>
      <c r="GE45" s="63">
        <v>0</v>
      </c>
      <c r="GF45" s="63">
        <v>0</v>
      </c>
      <c r="GG45" s="63">
        <v>0</v>
      </c>
      <c r="GH45" s="63">
        <v>0</v>
      </c>
      <c r="GI45" s="63">
        <v>0</v>
      </c>
      <c r="GJ45" s="63">
        <v>0</v>
      </c>
      <c r="GK45" s="63">
        <v>0</v>
      </c>
      <c r="GL45" s="63">
        <v>0</v>
      </c>
      <c r="GM45" s="63">
        <v>0</v>
      </c>
      <c r="GN45" s="63">
        <v>0</v>
      </c>
      <c r="GO45" s="63">
        <v>0</v>
      </c>
      <c r="GP45" s="63">
        <v>0</v>
      </c>
      <c r="GQ45" s="63">
        <v>0</v>
      </c>
      <c r="GR45" s="63">
        <v>0</v>
      </c>
      <c r="GS45" s="63">
        <v>0</v>
      </c>
      <c r="GT45" s="63">
        <v>0</v>
      </c>
      <c r="GU45" s="82">
        <v>0</v>
      </c>
      <c r="GV45" s="63">
        <v>0</v>
      </c>
      <c r="GW45" s="63">
        <v>0</v>
      </c>
      <c r="GX45" s="63">
        <v>0</v>
      </c>
      <c r="GY45" s="63">
        <v>0</v>
      </c>
      <c r="GZ45" s="63">
        <v>0</v>
      </c>
      <c r="HA45" s="63">
        <v>0</v>
      </c>
      <c r="HB45" s="63">
        <v>0</v>
      </c>
      <c r="HC45" s="63">
        <v>0</v>
      </c>
      <c r="HD45" s="63">
        <v>0</v>
      </c>
      <c r="HE45" s="63">
        <v>0</v>
      </c>
      <c r="HF45" s="63">
        <v>0</v>
      </c>
      <c r="HG45" s="63">
        <v>0</v>
      </c>
      <c r="HH45" s="63">
        <v>0</v>
      </c>
      <c r="HI45" s="63">
        <v>0</v>
      </c>
      <c r="HJ45" s="63">
        <v>0</v>
      </c>
      <c r="HK45" s="63">
        <v>0</v>
      </c>
      <c r="HL45" s="63">
        <v>0</v>
      </c>
      <c r="HM45" s="63">
        <v>0</v>
      </c>
      <c r="HN45" s="63">
        <v>0</v>
      </c>
      <c r="HO45" s="63">
        <v>0</v>
      </c>
      <c r="HP45" s="63">
        <v>0</v>
      </c>
      <c r="HQ45" s="63">
        <v>0</v>
      </c>
      <c r="HR45" s="63">
        <v>0</v>
      </c>
      <c r="HS45" s="63">
        <v>0</v>
      </c>
      <c r="HT45" s="63">
        <v>0</v>
      </c>
      <c r="HU45" s="63">
        <v>0</v>
      </c>
      <c r="HV45" s="63">
        <v>0</v>
      </c>
      <c r="HW45" s="63">
        <v>0</v>
      </c>
      <c r="HX45" s="63">
        <v>0</v>
      </c>
      <c r="HY45" s="63">
        <v>0</v>
      </c>
      <c r="HZ45" s="63">
        <v>0</v>
      </c>
      <c r="IA45" s="63">
        <v>0</v>
      </c>
      <c r="IB45" s="63">
        <v>0</v>
      </c>
      <c r="IC45" s="63">
        <v>0</v>
      </c>
      <c r="ID45" s="63">
        <v>0</v>
      </c>
      <c r="IE45" s="63">
        <v>0</v>
      </c>
      <c r="IF45" s="63">
        <v>0</v>
      </c>
      <c r="IG45" s="63">
        <v>0</v>
      </c>
      <c r="IH45" s="63">
        <v>0</v>
      </c>
      <c r="II45" s="63">
        <v>0</v>
      </c>
      <c r="IJ45" s="63">
        <v>0</v>
      </c>
      <c r="IK45" s="63">
        <v>0</v>
      </c>
      <c r="IL45" s="63">
        <v>0</v>
      </c>
      <c r="IM45" s="63">
        <v>0</v>
      </c>
      <c r="IN45" s="63">
        <v>0</v>
      </c>
      <c r="IO45" s="63">
        <v>0</v>
      </c>
      <c r="IP45" s="63">
        <v>0</v>
      </c>
      <c r="IQ45" s="63">
        <v>0</v>
      </c>
      <c r="IR45" s="63">
        <v>0</v>
      </c>
      <c r="IS45" s="63">
        <v>0</v>
      </c>
      <c r="IT45" s="63">
        <v>0</v>
      </c>
      <c r="IU45" s="63">
        <v>0</v>
      </c>
      <c r="IV45" s="63">
        <v>0</v>
      </c>
      <c r="IW45" s="63">
        <v>0</v>
      </c>
      <c r="IX45" s="63">
        <v>0</v>
      </c>
      <c r="IY45" s="63">
        <v>0</v>
      </c>
      <c r="IZ45" s="63">
        <v>0</v>
      </c>
      <c r="JA45" s="63">
        <v>0</v>
      </c>
      <c r="JB45" s="63">
        <v>0</v>
      </c>
      <c r="JC45" s="63">
        <v>0</v>
      </c>
      <c r="JD45" s="63">
        <v>0</v>
      </c>
      <c r="JE45" s="63">
        <v>0</v>
      </c>
      <c r="JF45" s="63">
        <v>0</v>
      </c>
      <c r="JG45" s="63">
        <v>0</v>
      </c>
      <c r="JH45" s="63">
        <v>0</v>
      </c>
      <c r="JI45" s="63">
        <v>0</v>
      </c>
      <c r="JJ45" s="63">
        <v>0</v>
      </c>
      <c r="JK45" s="63">
        <v>0</v>
      </c>
      <c r="JL45" s="63">
        <v>0</v>
      </c>
      <c r="JM45" s="63">
        <v>0</v>
      </c>
      <c r="JN45" s="63">
        <v>0</v>
      </c>
      <c r="JO45" s="63">
        <v>0</v>
      </c>
      <c r="JP45" s="63">
        <v>0</v>
      </c>
      <c r="JQ45" s="63">
        <v>0</v>
      </c>
      <c r="JR45" s="63">
        <v>0</v>
      </c>
      <c r="JS45" s="63">
        <v>0</v>
      </c>
      <c r="JT45" s="63">
        <v>0</v>
      </c>
      <c r="JU45" s="63">
        <v>0</v>
      </c>
      <c r="JV45" s="63">
        <v>0</v>
      </c>
      <c r="JW45" s="63">
        <v>0</v>
      </c>
      <c r="JX45" s="63">
        <v>0</v>
      </c>
      <c r="JY45" s="63">
        <v>0</v>
      </c>
      <c r="JZ45" s="63">
        <v>0</v>
      </c>
      <c r="KA45" s="63">
        <v>0</v>
      </c>
      <c r="KB45" s="63">
        <v>0</v>
      </c>
      <c r="KC45" s="63">
        <v>0</v>
      </c>
      <c r="KD45" s="63">
        <v>0</v>
      </c>
      <c r="KE45" s="63">
        <v>0</v>
      </c>
      <c r="KF45" s="63">
        <v>0</v>
      </c>
      <c r="KG45" s="63">
        <v>0</v>
      </c>
      <c r="KH45" s="63">
        <v>0</v>
      </c>
      <c r="KI45" s="63">
        <v>0</v>
      </c>
      <c r="KJ45" s="63">
        <v>0</v>
      </c>
      <c r="KK45" s="63">
        <v>0</v>
      </c>
      <c r="KL45" s="63">
        <v>0</v>
      </c>
      <c r="KM45" s="63">
        <v>0</v>
      </c>
      <c r="KN45" s="63">
        <v>0</v>
      </c>
      <c r="KO45" s="63">
        <v>0</v>
      </c>
      <c r="KP45" s="63">
        <v>0</v>
      </c>
      <c r="KQ45" s="63">
        <v>0</v>
      </c>
      <c r="KR45" s="63">
        <v>0</v>
      </c>
      <c r="KS45" s="63">
        <v>0</v>
      </c>
      <c r="KT45" s="63">
        <v>0</v>
      </c>
      <c r="KU45" s="63">
        <v>0</v>
      </c>
      <c r="KV45" s="63">
        <v>0</v>
      </c>
      <c r="KW45" s="63">
        <v>0</v>
      </c>
      <c r="KX45" s="63">
        <v>0</v>
      </c>
      <c r="KY45" s="63">
        <v>0</v>
      </c>
      <c r="KZ45" s="63">
        <v>0</v>
      </c>
      <c r="LA45" s="63">
        <v>0</v>
      </c>
      <c r="LB45" s="63">
        <v>0</v>
      </c>
      <c r="LC45" s="63">
        <v>0</v>
      </c>
      <c r="LD45" s="63">
        <v>0</v>
      </c>
      <c r="LE45" s="63">
        <v>0</v>
      </c>
      <c r="LF45" s="63">
        <v>0</v>
      </c>
      <c r="LG45" s="63">
        <v>0</v>
      </c>
      <c r="LH45" s="63">
        <v>0</v>
      </c>
      <c r="LI45" s="63">
        <v>0</v>
      </c>
      <c r="LJ45" s="63">
        <v>0</v>
      </c>
      <c r="LK45" s="63">
        <v>0</v>
      </c>
      <c r="LL45" s="63">
        <v>0</v>
      </c>
      <c r="LM45" s="63">
        <v>0</v>
      </c>
      <c r="LN45" s="63">
        <v>0</v>
      </c>
      <c r="LO45" s="63">
        <v>0</v>
      </c>
      <c r="LP45" s="63">
        <v>0</v>
      </c>
      <c r="LQ45" s="63">
        <v>0</v>
      </c>
      <c r="LR45" s="63">
        <v>0</v>
      </c>
      <c r="LS45" s="63">
        <v>0</v>
      </c>
      <c r="LT45" s="63">
        <v>0</v>
      </c>
      <c r="LU45" s="63">
        <v>0</v>
      </c>
      <c r="LV45" s="63">
        <v>0</v>
      </c>
      <c r="LW45" s="63">
        <v>0</v>
      </c>
      <c r="LX45" s="63">
        <v>0</v>
      </c>
      <c r="LY45" s="63">
        <v>0</v>
      </c>
      <c r="LZ45" s="63">
        <v>0</v>
      </c>
      <c r="MA45" s="63">
        <v>0</v>
      </c>
      <c r="MB45" s="63">
        <v>0</v>
      </c>
      <c r="MC45" s="63">
        <v>0</v>
      </c>
      <c r="MD45" s="63">
        <v>0</v>
      </c>
      <c r="ME45" s="63">
        <v>0</v>
      </c>
      <c r="MF45" s="63">
        <v>0</v>
      </c>
      <c r="MG45" s="63">
        <v>0</v>
      </c>
      <c r="MH45" s="63">
        <v>0</v>
      </c>
      <c r="MI45" s="63">
        <v>0</v>
      </c>
      <c r="MJ45" s="63">
        <v>0</v>
      </c>
      <c r="MK45" s="63">
        <v>0</v>
      </c>
      <c r="ML45" s="63">
        <v>0</v>
      </c>
      <c r="MM45" s="63">
        <v>0</v>
      </c>
      <c r="MN45" s="63">
        <v>0</v>
      </c>
      <c r="MO45" s="63">
        <v>0</v>
      </c>
      <c r="MP45" s="63">
        <v>0</v>
      </c>
      <c r="MQ45" s="2">
        <v>0</v>
      </c>
      <c r="MR45" s="63">
        <v>0</v>
      </c>
      <c r="MS45" s="63">
        <v>0</v>
      </c>
      <c r="MT45" s="63">
        <v>0</v>
      </c>
      <c r="MU45" s="63">
        <v>0</v>
      </c>
      <c r="MW45" s="63">
        <v>30</v>
      </c>
      <c r="MY45" s="63">
        <f t="shared" si="1"/>
        <v>90000000</v>
      </c>
      <c r="NC45" s="63">
        <f t="shared" si="2"/>
        <v>0</v>
      </c>
    </row>
    <row r="46" spans="1:367" x14ac:dyDescent="0.45">
      <c r="A46" s="63" t="s">
        <v>16</v>
      </c>
      <c r="B46" s="101">
        <v>0</v>
      </c>
      <c r="C46" s="63">
        <v>0</v>
      </c>
      <c r="D46" s="63">
        <v>0</v>
      </c>
      <c r="E46" s="63">
        <v>0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63">
        <v>0</v>
      </c>
      <c r="L46" s="63">
        <v>0</v>
      </c>
      <c r="M46" s="63">
        <v>0</v>
      </c>
      <c r="N46" s="63">
        <v>0</v>
      </c>
      <c r="O46" s="63">
        <v>0</v>
      </c>
      <c r="P46" s="63">
        <v>0</v>
      </c>
      <c r="Q46" s="63">
        <v>0</v>
      </c>
      <c r="R46" s="63">
        <v>0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>
        <v>0</v>
      </c>
      <c r="AZ46" s="63">
        <v>0</v>
      </c>
      <c r="BA46" s="63">
        <v>0</v>
      </c>
      <c r="BB46" s="63">
        <v>0</v>
      </c>
      <c r="BC46" s="63">
        <v>0</v>
      </c>
      <c r="BD46" s="63">
        <v>0</v>
      </c>
      <c r="BE46" s="63">
        <v>0</v>
      </c>
      <c r="BF46" s="63">
        <v>0</v>
      </c>
      <c r="BG46" s="63">
        <v>0</v>
      </c>
      <c r="BH46" s="63">
        <v>0</v>
      </c>
      <c r="BI46" s="63">
        <v>0</v>
      </c>
      <c r="BJ46" s="63">
        <v>0</v>
      </c>
      <c r="BK46" s="63">
        <v>0</v>
      </c>
      <c r="BL46" s="63">
        <v>0</v>
      </c>
      <c r="BM46" s="63">
        <v>0</v>
      </c>
      <c r="BN46" s="63">
        <v>0</v>
      </c>
      <c r="BO46" s="63">
        <v>0</v>
      </c>
      <c r="BP46" s="63">
        <v>0</v>
      </c>
      <c r="BQ46" s="63">
        <v>0</v>
      </c>
      <c r="BR46" s="63">
        <v>0</v>
      </c>
      <c r="BS46" s="63">
        <v>0</v>
      </c>
      <c r="BT46" s="63">
        <v>0</v>
      </c>
      <c r="BU46" s="63">
        <v>0</v>
      </c>
      <c r="BV46" s="63">
        <v>0</v>
      </c>
      <c r="BW46" s="63">
        <v>0</v>
      </c>
      <c r="BX46" s="63">
        <v>0</v>
      </c>
      <c r="BY46" s="63">
        <v>0</v>
      </c>
      <c r="BZ46" s="63">
        <v>0</v>
      </c>
      <c r="CA46" s="63">
        <v>0</v>
      </c>
      <c r="CB46" s="63">
        <v>0</v>
      </c>
      <c r="CC46" s="63">
        <v>0</v>
      </c>
      <c r="CD46" s="63">
        <v>0</v>
      </c>
      <c r="CE46" s="63">
        <v>0</v>
      </c>
      <c r="CF46" s="63">
        <v>0</v>
      </c>
      <c r="CG46" s="63">
        <v>0</v>
      </c>
      <c r="CH46" s="63">
        <v>0</v>
      </c>
      <c r="CI46" s="63">
        <v>0</v>
      </c>
      <c r="CJ46" s="63">
        <v>0</v>
      </c>
      <c r="CK46" s="63">
        <v>0</v>
      </c>
      <c r="CL46" s="63">
        <v>0</v>
      </c>
      <c r="CM46" s="63">
        <v>0</v>
      </c>
      <c r="CN46" s="63">
        <v>0</v>
      </c>
      <c r="CO46" s="63">
        <v>0</v>
      </c>
      <c r="CP46" s="63">
        <v>0</v>
      </c>
      <c r="CQ46" s="63">
        <v>0</v>
      </c>
      <c r="CR46" s="63">
        <v>0</v>
      </c>
      <c r="CS46" s="63">
        <v>0</v>
      </c>
      <c r="CT46" s="63">
        <v>0</v>
      </c>
      <c r="CU46" s="63">
        <v>0</v>
      </c>
      <c r="CV46" s="63">
        <v>0</v>
      </c>
      <c r="CW46" s="63">
        <v>0</v>
      </c>
      <c r="CX46" s="63">
        <v>0</v>
      </c>
      <c r="CY46" s="63">
        <v>0</v>
      </c>
      <c r="CZ46" s="63">
        <v>0</v>
      </c>
      <c r="DA46" s="63">
        <v>0</v>
      </c>
      <c r="DB46" s="63">
        <v>0</v>
      </c>
      <c r="DC46" s="63">
        <v>0</v>
      </c>
      <c r="DD46" s="63">
        <v>0</v>
      </c>
      <c r="DE46" s="63">
        <v>0</v>
      </c>
      <c r="DF46" s="63">
        <v>0</v>
      </c>
      <c r="DG46" s="63">
        <v>0</v>
      </c>
      <c r="DH46" s="63">
        <v>0</v>
      </c>
      <c r="DI46" s="63">
        <v>0</v>
      </c>
      <c r="DJ46" s="63">
        <v>0</v>
      </c>
      <c r="DK46" s="63">
        <v>0</v>
      </c>
      <c r="DL46" s="63">
        <v>0</v>
      </c>
      <c r="DM46" s="63">
        <v>0</v>
      </c>
      <c r="DN46" s="63">
        <v>0</v>
      </c>
      <c r="DO46" s="63">
        <v>0</v>
      </c>
      <c r="DP46" s="63">
        <v>0</v>
      </c>
      <c r="DQ46" s="63">
        <v>0</v>
      </c>
      <c r="DR46" s="63">
        <v>0</v>
      </c>
      <c r="DS46" s="63">
        <v>0</v>
      </c>
      <c r="DT46" s="63">
        <v>0</v>
      </c>
      <c r="DU46" s="63">
        <v>0</v>
      </c>
      <c r="DV46" s="63">
        <v>0</v>
      </c>
      <c r="DW46" s="63">
        <v>0</v>
      </c>
      <c r="DX46" s="63">
        <v>0</v>
      </c>
      <c r="DY46" s="63">
        <v>0</v>
      </c>
      <c r="DZ46" s="63">
        <v>0</v>
      </c>
      <c r="EA46" s="63">
        <v>0</v>
      </c>
      <c r="EB46" s="63">
        <v>0</v>
      </c>
      <c r="EC46" s="63">
        <v>0</v>
      </c>
      <c r="ED46" s="63">
        <v>0</v>
      </c>
      <c r="EE46" s="63">
        <v>0</v>
      </c>
      <c r="EF46" s="63">
        <v>0</v>
      </c>
      <c r="EG46" s="63">
        <v>0</v>
      </c>
      <c r="EH46" s="63">
        <v>0</v>
      </c>
      <c r="EI46" s="63">
        <v>0</v>
      </c>
      <c r="EJ46" s="63">
        <v>0</v>
      </c>
      <c r="EK46" s="63">
        <v>0</v>
      </c>
      <c r="EL46" s="63">
        <v>0</v>
      </c>
      <c r="EM46" s="63">
        <v>0</v>
      </c>
      <c r="EN46" s="63">
        <v>0</v>
      </c>
      <c r="EO46" s="63">
        <v>0</v>
      </c>
      <c r="EP46" s="63">
        <v>0</v>
      </c>
      <c r="EQ46" s="63">
        <v>0</v>
      </c>
      <c r="ER46" s="63">
        <v>0</v>
      </c>
      <c r="ES46" s="63">
        <v>0</v>
      </c>
      <c r="ET46" s="63">
        <v>0</v>
      </c>
      <c r="EU46" s="63">
        <v>0</v>
      </c>
      <c r="EV46" s="63">
        <v>0</v>
      </c>
      <c r="EW46" s="63">
        <v>0</v>
      </c>
      <c r="EX46" s="63">
        <v>0</v>
      </c>
      <c r="EY46" s="63">
        <v>0</v>
      </c>
      <c r="EZ46" s="63">
        <v>0</v>
      </c>
      <c r="FA46" s="63">
        <v>0</v>
      </c>
      <c r="FB46" s="63">
        <v>0</v>
      </c>
      <c r="FC46" s="63">
        <v>0</v>
      </c>
      <c r="FD46" s="63">
        <v>0</v>
      </c>
      <c r="FE46" s="63">
        <v>0</v>
      </c>
      <c r="FF46" s="63">
        <v>0</v>
      </c>
      <c r="FG46" s="63">
        <v>0</v>
      </c>
      <c r="FH46" s="63">
        <v>0</v>
      </c>
      <c r="FI46" s="63">
        <v>0</v>
      </c>
      <c r="FJ46" s="63">
        <v>0</v>
      </c>
      <c r="FK46" s="63">
        <v>0</v>
      </c>
      <c r="FL46" s="63">
        <v>0</v>
      </c>
      <c r="FM46" s="63">
        <v>0</v>
      </c>
      <c r="FN46" s="63">
        <v>0</v>
      </c>
      <c r="FO46" s="63">
        <v>0</v>
      </c>
      <c r="FP46" s="63">
        <v>0</v>
      </c>
      <c r="FQ46" s="63">
        <v>0</v>
      </c>
      <c r="FR46" s="63">
        <v>0</v>
      </c>
      <c r="FS46" s="63">
        <v>0</v>
      </c>
      <c r="FT46" s="63">
        <v>0</v>
      </c>
      <c r="FU46" s="63">
        <v>0</v>
      </c>
      <c r="FV46" s="63">
        <v>0</v>
      </c>
      <c r="FW46" s="63">
        <v>0</v>
      </c>
      <c r="FX46" s="63">
        <v>0</v>
      </c>
      <c r="FY46" s="63">
        <v>0</v>
      </c>
      <c r="FZ46" s="63">
        <v>0</v>
      </c>
      <c r="GA46" s="63">
        <v>0</v>
      </c>
      <c r="GB46" s="63">
        <v>0</v>
      </c>
      <c r="GC46" s="63">
        <v>0</v>
      </c>
      <c r="GD46" s="63">
        <v>0</v>
      </c>
      <c r="GE46" s="63">
        <v>0</v>
      </c>
      <c r="GF46" s="63">
        <v>0</v>
      </c>
      <c r="GG46" s="63">
        <v>0</v>
      </c>
      <c r="GH46" s="63">
        <v>0</v>
      </c>
      <c r="GI46" s="63">
        <v>0</v>
      </c>
      <c r="GJ46" s="63">
        <v>0</v>
      </c>
      <c r="GK46" s="63">
        <v>0</v>
      </c>
      <c r="GL46" s="63">
        <v>0</v>
      </c>
      <c r="GM46" s="63">
        <v>0</v>
      </c>
      <c r="GN46" s="63">
        <v>0</v>
      </c>
      <c r="GO46" s="63">
        <v>0</v>
      </c>
      <c r="GP46" s="63">
        <v>0</v>
      </c>
      <c r="GQ46" s="63">
        <v>0</v>
      </c>
      <c r="GR46" s="63">
        <v>0</v>
      </c>
      <c r="GS46" s="63">
        <v>0</v>
      </c>
      <c r="GT46" s="63">
        <v>0</v>
      </c>
      <c r="GU46" s="63">
        <v>0</v>
      </c>
      <c r="GV46" s="63">
        <v>0</v>
      </c>
      <c r="GW46" s="63">
        <v>0</v>
      </c>
      <c r="GX46" s="63">
        <v>0</v>
      </c>
      <c r="GY46" s="63">
        <v>0</v>
      </c>
      <c r="GZ46" s="63">
        <v>0</v>
      </c>
      <c r="HA46" s="63">
        <v>0</v>
      </c>
      <c r="HB46" s="63">
        <v>0</v>
      </c>
      <c r="HC46" s="63">
        <v>0</v>
      </c>
      <c r="HD46" s="63">
        <v>0</v>
      </c>
      <c r="HE46" s="63">
        <v>0</v>
      </c>
      <c r="HF46" s="63">
        <v>0</v>
      </c>
      <c r="HG46" s="63">
        <v>0</v>
      </c>
      <c r="HH46" s="63">
        <v>0</v>
      </c>
      <c r="HI46" s="63">
        <v>0</v>
      </c>
      <c r="HJ46" s="63">
        <v>0</v>
      </c>
      <c r="HK46" s="63">
        <v>0</v>
      </c>
      <c r="HL46" s="63">
        <v>0</v>
      </c>
      <c r="HM46" s="63">
        <v>0</v>
      </c>
      <c r="HN46" s="63">
        <v>0</v>
      </c>
      <c r="HO46" s="63">
        <v>0</v>
      </c>
      <c r="HP46" s="63">
        <v>0</v>
      </c>
      <c r="HQ46" s="63">
        <v>0</v>
      </c>
      <c r="HR46" s="63">
        <v>0</v>
      </c>
      <c r="HS46" s="63">
        <v>0</v>
      </c>
      <c r="HT46" s="63">
        <v>0</v>
      </c>
      <c r="HU46" s="63">
        <v>0</v>
      </c>
      <c r="HV46" s="63">
        <v>0</v>
      </c>
      <c r="HW46" s="63">
        <v>0</v>
      </c>
      <c r="HX46" s="63">
        <v>0</v>
      </c>
      <c r="HY46" s="63">
        <v>0</v>
      </c>
      <c r="HZ46" s="63">
        <v>0</v>
      </c>
      <c r="IA46" s="63">
        <v>0</v>
      </c>
      <c r="IB46" s="63">
        <v>0</v>
      </c>
      <c r="IC46" s="63">
        <v>0</v>
      </c>
      <c r="ID46" s="63">
        <v>0</v>
      </c>
      <c r="IE46" s="63">
        <v>0</v>
      </c>
      <c r="IF46" s="63">
        <v>0</v>
      </c>
      <c r="IG46" s="63">
        <v>0</v>
      </c>
      <c r="IH46" s="63">
        <v>0</v>
      </c>
      <c r="II46" s="63">
        <v>0</v>
      </c>
      <c r="IJ46" s="63">
        <v>0</v>
      </c>
      <c r="IK46" s="63">
        <v>0</v>
      </c>
      <c r="IL46" s="63">
        <v>0</v>
      </c>
      <c r="IM46" s="63">
        <v>0</v>
      </c>
      <c r="IN46" s="63">
        <v>0</v>
      </c>
      <c r="IO46" s="63">
        <v>0</v>
      </c>
      <c r="IP46" s="63">
        <v>0</v>
      </c>
      <c r="IQ46" s="63">
        <v>0</v>
      </c>
      <c r="IR46" s="63">
        <v>0</v>
      </c>
      <c r="IS46" s="63">
        <v>0</v>
      </c>
      <c r="IT46" s="63">
        <v>0</v>
      </c>
      <c r="IU46" s="63">
        <v>0</v>
      </c>
      <c r="IV46" s="63">
        <v>0</v>
      </c>
      <c r="IW46" s="63">
        <v>0</v>
      </c>
      <c r="IX46" s="63">
        <v>0</v>
      </c>
      <c r="IY46" s="63">
        <v>0</v>
      </c>
      <c r="IZ46" s="63">
        <v>0</v>
      </c>
      <c r="JA46" s="63">
        <v>0</v>
      </c>
      <c r="JB46" s="63">
        <v>0</v>
      </c>
      <c r="JC46" s="63">
        <v>0</v>
      </c>
      <c r="JD46" s="63">
        <v>0</v>
      </c>
      <c r="JE46" s="63">
        <v>0</v>
      </c>
      <c r="JF46" s="63">
        <v>0</v>
      </c>
      <c r="JG46" s="63">
        <v>0</v>
      </c>
      <c r="JH46" s="63">
        <v>0</v>
      </c>
      <c r="JI46" s="63">
        <v>0</v>
      </c>
      <c r="JJ46" s="63">
        <v>0</v>
      </c>
      <c r="JK46" s="63">
        <v>0</v>
      </c>
      <c r="JL46" s="63">
        <v>0</v>
      </c>
      <c r="JM46" s="63">
        <v>0</v>
      </c>
      <c r="JN46" s="63">
        <v>0</v>
      </c>
      <c r="JO46" s="63">
        <v>0</v>
      </c>
      <c r="JP46" s="63">
        <v>0</v>
      </c>
      <c r="JQ46" s="63">
        <v>0</v>
      </c>
      <c r="JR46" s="63">
        <v>0</v>
      </c>
      <c r="JS46" s="63">
        <v>0</v>
      </c>
      <c r="JT46" s="63">
        <v>0</v>
      </c>
      <c r="JU46" s="63">
        <v>0</v>
      </c>
      <c r="JV46" s="63">
        <v>0</v>
      </c>
      <c r="JW46" s="63">
        <v>0</v>
      </c>
      <c r="JX46" s="63">
        <v>0</v>
      </c>
      <c r="JY46" s="63">
        <v>0</v>
      </c>
      <c r="JZ46" s="63">
        <v>0</v>
      </c>
      <c r="KA46" s="63">
        <v>0</v>
      </c>
      <c r="KB46" s="63">
        <v>0</v>
      </c>
      <c r="KC46" s="63">
        <v>0</v>
      </c>
      <c r="KD46" s="63">
        <v>0</v>
      </c>
      <c r="KE46" s="63">
        <v>0</v>
      </c>
      <c r="KF46" s="63">
        <v>0</v>
      </c>
      <c r="KG46" s="63">
        <v>0</v>
      </c>
      <c r="KH46" s="63">
        <v>0</v>
      </c>
      <c r="KI46" s="63">
        <v>0</v>
      </c>
      <c r="KJ46" s="63">
        <v>0</v>
      </c>
      <c r="KK46" s="63">
        <v>0</v>
      </c>
      <c r="KL46" s="63">
        <v>0</v>
      </c>
      <c r="KM46" s="63">
        <v>0</v>
      </c>
      <c r="KN46" s="63">
        <v>0</v>
      </c>
      <c r="KO46" s="63">
        <v>0</v>
      </c>
      <c r="KP46" s="63">
        <v>0</v>
      </c>
      <c r="KQ46" s="63">
        <v>0</v>
      </c>
      <c r="KR46" s="63">
        <v>0</v>
      </c>
      <c r="KS46" s="63">
        <v>0</v>
      </c>
      <c r="KT46" s="63">
        <v>0</v>
      </c>
      <c r="KU46" s="63">
        <v>0</v>
      </c>
      <c r="KV46" s="63">
        <v>0</v>
      </c>
      <c r="KW46" s="63">
        <v>0</v>
      </c>
      <c r="KX46" s="63">
        <v>0</v>
      </c>
      <c r="KY46" s="63">
        <v>0</v>
      </c>
      <c r="KZ46" s="63">
        <v>0</v>
      </c>
      <c r="LA46" s="63">
        <v>0</v>
      </c>
      <c r="LB46" s="63">
        <v>0</v>
      </c>
      <c r="LC46" s="63">
        <v>0</v>
      </c>
      <c r="LD46" s="63">
        <v>0</v>
      </c>
      <c r="LE46" s="63">
        <v>0</v>
      </c>
      <c r="LF46" s="63">
        <v>0</v>
      </c>
      <c r="LG46" s="63">
        <v>0</v>
      </c>
      <c r="LH46" s="63">
        <v>0</v>
      </c>
      <c r="LI46" s="63">
        <v>0</v>
      </c>
      <c r="LJ46" s="63">
        <v>0</v>
      </c>
      <c r="LK46" s="63">
        <v>0</v>
      </c>
      <c r="LL46" s="63">
        <v>0</v>
      </c>
      <c r="LM46" s="63">
        <v>0</v>
      </c>
      <c r="LN46" s="63">
        <v>0</v>
      </c>
      <c r="LO46" s="63">
        <v>0</v>
      </c>
      <c r="LP46" s="63">
        <v>0</v>
      </c>
      <c r="LQ46" s="63">
        <v>0</v>
      </c>
      <c r="LR46" s="63">
        <v>0</v>
      </c>
      <c r="LS46" s="63">
        <v>0</v>
      </c>
      <c r="LT46" s="63">
        <v>0</v>
      </c>
      <c r="LU46" s="63">
        <v>0</v>
      </c>
      <c r="LV46" s="63">
        <v>0</v>
      </c>
      <c r="LW46" s="63">
        <v>0</v>
      </c>
      <c r="LX46" s="63">
        <v>0</v>
      </c>
      <c r="LY46" s="63">
        <v>0</v>
      </c>
      <c r="LZ46" s="63">
        <v>0</v>
      </c>
      <c r="MA46" s="63">
        <v>0</v>
      </c>
      <c r="MB46" s="63">
        <v>0</v>
      </c>
      <c r="MC46" s="63">
        <v>0</v>
      </c>
      <c r="MD46" s="63">
        <v>0</v>
      </c>
      <c r="ME46" s="63">
        <v>0</v>
      </c>
      <c r="MF46" s="63">
        <v>0</v>
      </c>
      <c r="MG46" s="63">
        <v>0</v>
      </c>
      <c r="MH46" s="63">
        <v>0</v>
      </c>
      <c r="MI46" s="63">
        <v>0</v>
      </c>
      <c r="MJ46" s="63">
        <v>0</v>
      </c>
      <c r="MK46" s="63">
        <v>0</v>
      </c>
      <c r="ML46" s="63">
        <v>0</v>
      </c>
      <c r="MM46" s="63">
        <v>0</v>
      </c>
      <c r="MN46" s="63">
        <v>0</v>
      </c>
      <c r="MO46" s="63">
        <v>0</v>
      </c>
      <c r="MP46" s="63">
        <v>0</v>
      </c>
      <c r="MQ46" s="2">
        <v>0</v>
      </c>
      <c r="MR46" s="63">
        <v>0</v>
      </c>
      <c r="MS46" s="63">
        <v>0</v>
      </c>
      <c r="MT46" s="63">
        <v>0</v>
      </c>
      <c r="MU46" s="63">
        <v>0</v>
      </c>
      <c r="MW46" s="63">
        <v>31</v>
      </c>
      <c r="MY46" s="63">
        <f t="shared" si="1"/>
        <v>0</v>
      </c>
      <c r="NC46" s="63">
        <f t="shared" si="2"/>
        <v>0</v>
      </c>
    </row>
    <row r="47" spans="1:367" x14ac:dyDescent="0.45">
      <c r="A47" s="63" t="s">
        <v>227</v>
      </c>
      <c r="B47" s="101">
        <v>254000000</v>
      </c>
      <c r="C47" s="63">
        <v>0</v>
      </c>
      <c r="D47" s="63">
        <v>0</v>
      </c>
      <c r="E47" s="63">
        <v>0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63">
        <v>0</v>
      </c>
      <c r="L47" s="63">
        <v>0</v>
      </c>
      <c r="M47" s="63">
        <v>0</v>
      </c>
      <c r="N47" s="63">
        <v>0</v>
      </c>
      <c r="O47" s="63">
        <v>0</v>
      </c>
      <c r="P47" s="63">
        <v>0</v>
      </c>
      <c r="Q47" s="63">
        <v>0</v>
      </c>
      <c r="R47" s="63">
        <v>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0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>
        <v>0</v>
      </c>
      <c r="AZ47" s="63">
        <v>0</v>
      </c>
      <c r="BA47" s="63">
        <v>0</v>
      </c>
      <c r="BB47" s="63">
        <v>0</v>
      </c>
      <c r="BC47" s="63">
        <v>0</v>
      </c>
      <c r="BD47" s="63">
        <v>0</v>
      </c>
      <c r="BE47" s="63">
        <v>0</v>
      </c>
      <c r="BF47" s="63">
        <v>0</v>
      </c>
      <c r="BG47" s="63">
        <v>0</v>
      </c>
      <c r="BH47" s="63">
        <v>0</v>
      </c>
      <c r="BI47" s="63">
        <v>0</v>
      </c>
      <c r="BJ47" s="63">
        <v>0</v>
      </c>
      <c r="BK47" s="63">
        <v>0</v>
      </c>
      <c r="BL47" s="63">
        <v>0</v>
      </c>
      <c r="BM47" s="63">
        <v>0</v>
      </c>
      <c r="BN47" s="63">
        <v>0</v>
      </c>
      <c r="BO47" s="63">
        <v>0</v>
      </c>
      <c r="BP47" s="63">
        <v>0</v>
      </c>
      <c r="BQ47" s="63">
        <v>0</v>
      </c>
      <c r="BR47" s="63">
        <v>0</v>
      </c>
      <c r="BS47" s="63">
        <v>0</v>
      </c>
      <c r="BT47" s="63">
        <v>0</v>
      </c>
      <c r="BU47" s="63">
        <v>0</v>
      </c>
      <c r="BV47" s="63">
        <v>0</v>
      </c>
      <c r="BW47" s="63">
        <v>0</v>
      </c>
      <c r="BX47" s="63">
        <v>0</v>
      </c>
      <c r="BY47" s="63">
        <v>0</v>
      </c>
      <c r="BZ47" s="63">
        <v>0</v>
      </c>
      <c r="CA47" s="63">
        <v>0</v>
      </c>
      <c r="CB47" s="63">
        <v>0</v>
      </c>
      <c r="CC47" s="63">
        <v>0</v>
      </c>
      <c r="CD47" s="63">
        <v>0</v>
      </c>
      <c r="CE47" s="63">
        <v>0</v>
      </c>
      <c r="CF47" s="63">
        <v>0</v>
      </c>
      <c r="CG47" s="63">
        <v>0</v>
      </c>
      <c r="CH47" s="63">
        <v>0</v>
      </c>
      <c r="CI47" s="63">
        <v>0</v>
      </c>
      <c r="CJ47" s="63">
        <v>0</v>
      </c>
      <c r="CK47" s="63">
        <v>0</v>
      </c>
      <c r="CL47" s="63">
        <v>0</v>
      </c>
      <c r="CM47" s="63">
        <v>0</v>
      </c>
      <c r="CN47" s="63">
        <v>0</v>
      </c>
      <c r="CO47" s="63">
        <v>0</v>
      </c>
      <c r="CP47" s="63">
        <v>0</v>
      </c>
      <c r="CQ47" s="63">
        <v>0</v>
      </c>
      <c r="CR47" s="63">
        <v>0</v>
      </c>
      <c r="CS47" s="63">
        <v>0</v>
      </c>
      <c r="CT47" s="63">
        <v>0</v>
      </c>
      <c r="CU47" s="63">
        <v>0</v>
      </c>
      <c r="CV47" s="63">
        <v>0</v>
      </c>
      <c r="CW47" s="63">
        <v>0</v>
      </c>
      <c r="CX47" s="63">
        <v>0</v>
      </c>
      <c r="CY47" s="63">
        <v>0</v>
      </c>
      <c r="CZ47" s="63">
        <v>0</v>
      </c>
      <c r="DA47" s="63">
        <v>0</v>
      </c>
      <c r="DB47" s="63">
        <v>0</v>
      </c>
      <c r="DC47" s="63">
        <v>0</v>
      </c>
      <c r="DD47" s="63">
        <v>0</v>
      </c>
      <c r="DE47" s="63">
        <v>0</v>
      </c>
      <c r="DF47" s="63">
        <v>0</v>
      </c>
      <c r="DG47" s="63">
        <v>0</v>
      </c>
      <c r="DH47" s="63">
        <v>0</v>
      </c>
      <c r="DI47" s="63">
        <v>0</v>
      </c>
      <c r="DJ47" s="63">
        <v>0</v>
      </c>
      <c r="DK47" s="63">
        <v>0</v>
      </c>
      <c r="DL47" s="63">
        <v>0</v>
      </c>
      <c r="DM47" s="63">
        <v>0</v>
      </c>
      <c r="DN47" s="63">
        <v>0</v>
      </c>
      <c r="DO47" s="63">
        <v>0</v>
      </c>
      <c r="DP47" s="63">
        <v>0</v>
      </c>
      <c r="DQ47" s="63">
        <v>0</v>
      </c>
      <c r="DR47" s="63">
        <v>0</v>
      </c>
      <c r="DS47" s="63">
        <v>0</v>
      </c>
      <c r="DT47" s="63">
        <v>0</v>
      </c>
      <c r="DU47" s="63">
        <v>0</v>
      </c>
      <c r="DV47" s="63">
        <v>0</v>
      </c>
      <c r="DW47" s="63">
        <v>0</v>
      </c>
      <c r="DX47" s="63">
        <v>0</v>
      </c>
      <c r="DY47" s="63">
        <v>0</v>
      </c>
      <c r="DZ47" s="63">
        <v>0</v>
      </c>
      <c r="EA47" s="63">
        <v>0</v>
      </c>
      <c r="EB47" s="63">
        <v>0</v>
      </c>
      <c r="EC47" s="63">
        <v>0</v>
      </c>
      <c r="ED47" s="63">
        <v>0</v>
      </c>
      <c r="EE47" s="63">
        <v>0</v>
      </c>
      <c r="EF47" s="63">
        <v>0</v>
      </c>
      <c r="EG47" s="63">
        <v>0</v>
      </c>
      <c r="EH47" s="63">
        <v>0</v>
      </c>
      <c r="EI47" s="63">
        <v>0</v>
      </c>
      <c r="EJ47" s="63">
        <v>0</v>
      </c>
      <c r="EK47" s="63">
        <v>0</v>
      </c>
      <c r="EL47" s="63">
        <v>0</v>
      </c>
      <c r="EM47" s="63">
        <v>0</v>
      </c>
      <c r="EN47" s="63">
        <v>0</v>
      </c>
      <c r="EO47" s="63">
        <v>0</v>
      </c>
      <c r="EP47" s="63">
        <v>0</v>
      </c>
      <c r="EQ47" s="63">
        <v>0</v>
      </c>
      <c r="ER47" s="63">
        <v>0</v>
      </c>
      <c r="ES47" s="63">
        <v>0</v>
      </c>
      <c r="ET47" s="63">
        <v>0</v>
      </c>
      <c r="EU47" s="63">
        <v>0</v>
      </c>
      <c r="EV47" s="63">
        <v>0</v>
      </c>
      <c r="EW47" s="63">
        <v>0</v>
      </c>
      <c r="EX47" s="63">
        <v>0</v>
      </c>
      <c r="EY47" s="63">
        <v>0</v>
      </c>
      <c r="EZ47" s="63">
        <v>0</v>
      </c>
      <c r="FA47" s="63">
        <v>0</v>
      </c>
      <c r="FB47" s="63">
        <v>0</v>
      </c>
      <c r="FC47" s="63">
        <v>0</v>
      </c>
      <c r="FD47" s="63">
        <v>0</v>
      </c>
      <c r="FE47" s="63">
        <v>0</v>
      </c>
      <c r="FF47" s="63">
        <v>0</v>
      </c>
      <c r="FG47" s="63">
        <v>0</v>
      </c>
      <c r="FH47" s="63">
        <v>0</v>
      </c>
      <c r="FI47" s="63">
        <v>0</v>
      </c>
      <c r="FJ47" s="63">
        <v>0</v>
      </c>
      <c r="FK47" s="63">
        <v>0</v>
      </c>
      <c r="FL47" s="63">
        <v>0</v>
      </c>
      <c r="FM47" s="63">
        <v>0</v>
      </c>
      <c r="FN47" s="63">
        <v>0</v>
      </c>
      <c r="FO47" s="63">
        <v>0</v>
      </c>
      <c r="FP47" s="63">
        <v>0</v>
      </c>
      <c r="FQ47" s="63">
        <v>0</v>
      </c>
      <c r="FR47" s="63">
        <v>0</v>
      </c>
      <c r="FS47" s="63">
        <v>0</v>
      </c>
      <c r="FT47" s="63">
        <v>0</v>
      </c>
      <c r="FU47" s="63">
        <v>0</v>
      </c>
      <c r="FV47" s="63">
        <v>0</v>
      </c>
      <c r="FW47" s="63">
        <v>0</v>
      </c>
      <c r="FX47" s="63">
        <v>0</v>
      </c>
      <c r="FY47" s="63">
        <v>0</v>
      </c>
      <c r="FZ47" s="63">
        <v>0</v>
      </c>
      <c r="GA47" s="63">
        <v>0</v>
      </c>
      <c r="GB47" s="63">
        <v>0</v>
      </c>
      <c r="GC47" s="63">
        <v>0</v>
      </c>
      <c r="GD47" s="63">
        <v>0</v>
      </c>
      <c r="GE47" s="63">
        <v>0</v>
      </c>
      <c r="GF47" s="63">
        <v>0</v>
      </c>
      <c r="GG47" s="63">
        <v>0</v>
      </c>
      <c r="GH47" s="63">
        <v>0</v>
      </c>
      <c r="GI47" s="63">
        <v>0</v>
      </c>
      <c r="GJ47" s="63">
        <v>0</v>
      </c>
      <c r="GK47" s="63">
        <v>0</v>
      </c>
      <c r="GL47" s="63">
        <v>0</v>
      </c>
      <c r="GM47" s="63">
        <v>0</v>
      </c>
      <c r="GN47" s="63">
        <v>0</v>
      </c>
      <c r="GO47" s="63">
        <v>0</v>
      </c>
      <c r="GP47" s="63">
        <v>0</v>
      </c>
      <c r="GQ47" s="63">
        <v>0</v>
      </c>
      <c r="GR47" s="63">
        <v>0</v>
      </c>
      <c r="GS47" s="63">
        <v>0</v>
      </c>
      <c r="GT47" s="63">
        <v>0</v>
      </c>
      <c r="GU47" s="63">
        <v>0</v>
      </c>
      <c r="GV47" s="63">
        <v>0</v>
      </c>
      <c r="GW47" s="63">
        <v>0</v>
      </c>
      <c r="GX47" s="63">
        <v>0</v>
      </c>
      <c r="GY47" s="63">
        <v>0</v>
      </c>
      <c r="GZ47" s="63">
        <v>0</v>
      </c>
      <c r="HA47" s="63">
        <v>0</v>
      </c>
      <c r="HB47" s="63">
        <v>0</v>
      </c>
      <c r="HC47" s="63">
        <v>0</v>
      </c>
      <c r="HD47" s="63">
        <v>0</v>
      </c>
      <c r="HE47" s="63">
        <v>0</v>
      </c>
      <c r="HF47" s="63">
        <v>0</v>
      </c>
      <c r="HG47" s="63">
        <v>0</v>
      </c>
      <c r="HH47" s="63">
        <v>0</v>
      </c>
      <c r="HI47" s="63">
        <v>0</v>
      </c>
      <c r="HJ47" s="63">
        <v>0</v>
      </c>
      <c r="HK47" s="63">
        <v>0</v>
      </c>
      <c r="HL47" s="63">
        <v>0</v>
      </c>
      <c r="HM47" s="63">
        <v>0</v>
      </c>
      <c r="HN47" s="63">
        <v>0</v>
      </c>
      <c r="HO47" s="63">
        <v>0</v>
      </c>
      <c r="HP47" s="63">
        <v>0</v>
      </c>
      <c r="HQ47" s="63">
        <v>0</v>
      </c>
      <c r="HR47" s="63">
        <v>0</v>
      </c>
      <c r="HS47" s="63">
        <v>0</v>
      </c>
      <c r="HT47" s="63">
        <v>0</v>
      </c>
      <c r="HU47" s="63">
        <v>0</v>
      </c>
      <c r="HV47" s="63">
        <v>0</v>
      </c>
      <c r="HW47" s="63">
        <v>0</v>
      </c>
      <c r="HX47" s="63">
        <v>0</v>
      </c>
      <c r="HY47" s="63">
        <v>0</v>
      </c>
      <c r="HZ47" s="63">
        <v>0</v>
      </c>
      <c r="IA47" s="63">
        <v>0</v>
      </c>
      <c r="IB47" s="63">
        <v>0</v>
      </c>
      <c r="IC47" s="63">
        <v>0</v>
      </c>
      <c r="ID47" s="63">
        <v>0</v>
      </c>
      <c r="IE47" s="63">
        <v>0</v>
      </c>
      <c r="IF47" s="63">
        <v>0</v>
      </c>
      <c r="IG47" s="63">
        <v>0</v>
      </c>
      <c r="IH47" s="63">
        <v>0</v>
      </c>
      <c r="II47" s="63">
        <v>0</v>
      </c>
      <c r="IJ47" s="63">
        <v>0</v>
      </c>
      <c r="IK47" s="63">
        <v>0</v>
      </c>
      <c r="IL47" s="63">
        <v>0</v>
      </c>
      <c r="IM47" s="63">
        <v>0</v>
      </c>
      <c r="IN47" s="63">
        <v>0</v>
      </c>
      <c r="IO47" s="63">
        <v>0</v>
      </c>
      <c r="IP47" s="63">
        <v>0</v>
      </c>
      <c r="IQ47" s="63">
        <v>0</v>
      </c>
      <c r="IR47" s="63">
        <v>0</v>
      </c>
      <c r="IS47" s="63">
        <v>0</v>
      </c>
      <c r="IT47" s="63">
        <v>0</v>
      </c>
      <c r="IU47" s="63">
        <v>0</v>
      </c>
      <c r="IV47" s="63">
        <v>0</v>
      </c>
      <c r="IW47" s="63">
        <v>0</v>
      </c>
      <c r="IX47" s="63">
        <v>0</v>
      </c>
      <c r="IY47" s="63">
        <v>0</v>
      </c>
      <c r="IZ47" s="63">
        <v>0</v>
      </c>
      <c r="JA47" s="63">
        <v>0</v>
      </c>
      <c r="JB47" s="63">
        <v>0</v>
      </c>
      <c r="JC47" s="63">
        <v>0</v>
      </c>
      <c r="JD47" s="63">
        <v>0</v>
      </c>
      <c r="JE47" s="63">
        <v>0</v>
      </c>
      <c r="JF47" s="63">
        <v>0</v>
      </c>
      <c r="JG47" s="63">
        <v>0</v>
      </c>
      <c r="JH47" s="63">
        <v>0</v>
      </c>
      <c r="JI47" s="63">
        <v>0</v>
      </c>
      <c r="JJ47" s="63">
        <v>0</v>
      </c>
      <c r="JK47" s="63">
        <v>0</v>
      </c>
      <c r="JL47" s="63">
        <v>0</v>
      </c>
      <c r="JM47" s="63">
        <v>0</v>
      </c>
      <c r="JN47" s="63">
        <v>0</v>
      </c>
      <c r="JO47" s="63">
        <v>0</v>
      </c>
      <c r="JP47" s="63">
        <v>0</v>
      </c>
      <c r="JQ47" s="63">
        <v>0</v>
      </c>
      <c r="JR47" s="63">
        <v>0</v>
      </c>
      <c r="JS47" s="63">
        <v>0</v>
      </c>
      <c r="JT47" s="63">
        <v>0</v>
      </c>
      <c r="JU47" s="63">
        <v>0</v>
      </c>
      <c r="JV47" s="63">
        <v>0</v>
      </c>
      <c r="JW47" s="63">
        <v>0</v>
      </c>
      <c r="JX47" s="63">
        <v>0</v>
      </c>
      <c r="JY47" s="63">
        <v>0</v>
      </c>
      <c r="JZ47" s="63">
        <v>0</v>
      </c>
      <c r="KA47" s="63">
        <v>0</v>
      </c>
      <c r="KB47" s="63">
        <v>0</v>
      </c>
      <c r="KC47" s="63">
        <v>0</v>
      </c>
      <c r="KD47" s="63">
        <v>0</v>
      </c>
      <c r="KE47" s="63">
        <v>0</v>
      </c>
      <c r="KF47" s="63">
        <v>0</v>
      </c>
      <c r="KG47" s="63">
        <v>0</v>
      </c>
      <c r="KH47" s="63">
        <v>0</v>
      </c>
      <c r="KI47" s="63">
        <v>0</v>
      </c>
      <c r="KJ47" s="63">
        <v>0</v>
      </c>
      <c r="KK47" s="63">
        <v>0</v>
      </c>
      <c r="KL47" s="63">
        <v>0</v>
      </c>
      <c r="KM47" s="63">
        <v>0</v>
      </c>
      <c r="KN47" s="63">
        <v>0</v>
      </c>
      <c r="KO47" s="63">
        <v>0</v>
      </c>
      <c r="KP47" s="63">
        <v>0</v>
      </c>
      <c r="KQ47" s="63">
        <v>0</v>
      </c>
      <c r="KR47" s="63">
        <v>0</v>
      </c>
      <c r="KS47" s="63">
        <v>0</v>
      </c>
      <c r="KT47" s="63">
        <v>0</v>
      </c>
      <c r="KU47" s="63">
        <v>0</v>
      </c>
      <c r="KV47" s="63">
        <v>0</v>
      </c>
      <c r="KW47" s="63">
        <v>0</v>
      </c>
      <c r="KX47" s="63">
        <v>0</v>
      </c>
      <c r="KY47" s="63">
        <v>0</v>
      </c>
      <c r="KZ47" s="63">
        <v>0</v>
      </c>
      <c r="LA47" s="63">
        <v>0</v>
      </c>
      <c r="LB47" s="63">
        <v>0</v>
      </c>
      <c r="LC47" s="63">
        <v>0</v>
      </c>
      <c r="LD47" s="63">
        <v>0</v>
      </c>
      <c r="LE47" s="63">
        <v>0</v>
      </c>
      <c r="LF47" s="63">
        <v>0</v>
      </c>
      <c r="LG47" s="63">
        <v>0</v>
      </c>
      <c r="LH47" s="63">
        <v>0</v>
      </c>
      <c r="LI47" s="63">
        <v>0</v>
      </c>
      <c r="LJ47" s="63">
        <v>0</v>
      </c>
      <c r="LK47" s="63">
        <v>0</v>
      </c>
      <c r="LL47" s="63">
        <v>0</v>
      </c>
      <c r="LM47" s="63">
        <v>0</v>
      </c>
      <c r="LN47" s="63">
        <v>0</v>
      </c>
      <c r="LO47" s="63">
        <v>0</v>
      </c>
      <c r="LP47" s="63">
        <v>0</v>
      </c>
      <c r="LQ47" s="63">
        <v>0</v>
      </c>
      <c r="LR47" s="63">
        <v>0</v>
      </c>
      <c r="LS47" s="63">
        <v>0</v>
      </c>
      <c r="LT47" s="63">
        <v>0</v>
      </c>
      <c r="LU47" s="63">
        <v>0</v>
      </c>
      <c r="LV47" s="63">
        <v>0</v>
      </c>
      <c r="LW47" s="63">
        <v>0</v>
      </c>
      <c r="LX47" s="63">
        <v>0</v>
      </c>
      <c r="LY47" s="63">
        <v>0</v>
      </c>
      <c r="LZ47" s="63">
        <v>0</v>
      </c>
      <c r="MA47" s="63">
        <v>0</v>
      </c>
      <c r="MB47" s="63">
        <v>0</v>
      </c>
      <c r="MC47" s="63">
        <v>0</v>
      </c>
      <c r="MD47" s="63">
        <v>0</v>
      </c>
      <c r="ME47" s="63">
        <v>0</v>
      </c>
      <c r="MF47" s="63">
        <v>0</v>
      </c>
      <c r="MG47" s="63">
        <v>0</v>
      </c>
      <c r="MH47" s="63">
        <v>0</v>
      </c>
      <c r="MI47" s="63">
        <v>0</v>
      </c>
      <c r="MJ47" s="63">
        <v>0</v>
      </c>
      <c r="MK47" s="63">
        <v>0</v>
      </c>
      <c r="ML47" s="63">
        <v>0</v>
      </c>
      <c r="MM47" s="63">
        <v>0</v>
      </c>
      <c r="MN47" s="63">
        <v>0</v>
      </c>
      <c r="MO47" s="63">
        <v>0</v>
      </c>
      <c r="MP47" s="63">
        <v>0</v>
      </c>
      <c r="MQ47" s="63">
        <v>0</v>
      </c>
      <c r="MR47" s="63">
        <v>0</v>
      </c>
      <c r="MS47" s="63">
        <v>0</v>
      </c>
      <c r="MT47" s="63">
        <v>0</v>
      </c>
      <c r="MU47" s="63">
        <v>0</v>
      </c>
      <c r="MW47" s="63">
        <v>32</v>
      </c>
      <c r="MY47" s="63">
        <f t="shared" si="1"/>
        <v>0</v>
      </c>
      <c r="NC47" s="63">
        <f t="shared" si="2"/>
        <v>0</v>
      </c>
    </row>
    <row r="48" spans="1:367" x14ac:dyDescent="0.45">
      <c r="A48" s="63" t="s">
        <v>11</v>
      </c>
      <c r="B48" s="50">
        <v>0</v>
      </c>
      <c r="C48" s="63">
        <v>0</v>
      </c>
      <c r="D48" s="63">
        <v>0</v>
      </c>
      <c r="E48" s="63">
        <v>0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16">
        <v>0</v>
      </c>
      <c r="L48" s="2">
        <v>0</v>
      </c>
      <c r="M48" s="2">
        <v>0</v>
      </c>
      <c r="N48" s="63">
        <v>0</v>
      </c>
      <c r="O48" s="63">
        <v>0</v>
      </c>
      <c r="P48" s="63">
        <v>-1351150200</v>
      </c>
      <c r="Q48" s="63">
        <v>0</v>
      </c>
      <c r="R48" s="63">
        <v>0</v>
      </c>
      <c r="S48" s="12">
        <v>0</v>
      </c>
      <c r="T48" s="12">
        <v>0</v>
      </c>
      <c r="U48" s="12">
        <v>0</v>
      </c>
      <c r="V48" s="12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-270000000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-6105872318.1406498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67">
        <v>0</v>
      </c>
      <c r="BG48" s="63">
        <v>0</v>
      </c>
      <c r="BH48" s="63">
        <v>0</v>
      </c>
      <c r="BI48" s="63">
        <v>0</v>
      </c>
      <c r="BJ48" s="63">
        <v>0</v>
      </c>
      <c r="BK48" s="63">
        <v>0</v>
      </c>
      <c r="BL48" s="63">
        <v>0</v>
      </c>
      <c r="BM48" s="63">
        <v>0</v>
      </c>
      <c r="BN48" s="63">
        <v>0</v>
      </c>
      <c r="BO48" s="63">
        <v>0</v>
      </c>
      <c r="BP48" s="63">
        <v>0</v>
      </c>
      <c r="BQ48" s="63">
        <v>0</v>
      </c>
      <c r="BR48" s="63">
        <v>0</v>
      </c>
      <c r="BS48" s="63">
        <v>0</v>
      </c>
      <c r="BT48" s="63">
        <v>0</v>
      </c>
      <c r="BU48" s="63">
        <v>0</v>
      </c>
      <c r="BV48" s="63">
        <v>0</v>
      </c>
      <c r="BW48" s="63">
        <v>0</v>
      </c>
      <c r="BX48" s="63">
        <v>0</v>
      </c>
      <c r="BY48" s="63">
        <v>0</v>
      </c>
      <c r="BZ48" s="63">
        <v>0</v>
      </c>
      <c r="CA48" s="63">
        <v>0</v>
      </c>
      <c r="CB48" s="63">
        <v>0</v>
      </c>
      <c r="CC48" s="63">
        <v>0</v>
      </c>
      <c r="CD48" s="63">
        <v>0</v>
      </c>
      <c r="CE48" s="63">
        <v>0</v>
      </c>
      <c r="CF48" s="63">
        <v>0</v>
      </c>
      <c r="CG48" s="63">
        <v>0</v>
      </c>
      <c r="CH48" s="63">
        <v>0</v>
      </c>
      <c r="CI48" s="63">
        <v>0</v>
      </c>
      <c r="CJ48" s="63">
        <v>0</v>
      </c>
      <c r="CK48" s="63">
        <v>0</v>
      </c>
      <c r="CL48" s="63">
        <v>0</v>
      </c>
      <c r="CM48" s="63">
        <v>0</v>
      </c>
      <c r="CN48" s="63">
        <v>0</v>
      </c>
      <c r="CO48" s="63">
        <v>0</v>
      </c>
      <c r="CP48" s="63">
        <v>0</v>
      </c>
      <c r="CQ48" s="63">
        <v>0</v>
      </c>
      <c r="CR48" s="63">
        <v>0</v>
      </c>
      <c r="CS48" s="63">
        <v>0</v>
      </c>
      <c r="CT48" s="63">
        <v>0</v>
      </c>
      <c r="CU48" s="63">
        <v>0</v>
      </c>
      <c r="CV48" s="63">
        <v>0</v>
      </c>
      <c r="CW48" s="63">
        <v>0</v>
      </c>
      <c r="CX48" s="63">
        <v>0</v>
      </c>
      <c r="CY48" s="63">
        <v>0</v>
      </c>
      <c r="CZ48" s="63">
        <v>0</v>
      </c>
      <c r="DA48" s="63">
        <v>0</v>
      </c>
      <c r="DB48" s="63">
        <v>0</v>
      </c>
      <c r="DC48" s="63">
        <v>0</v>
      </c>
      <c r="DD48" s="63">
        <v>0</v>
      </c>
      <c r="DE48" s="63">
        <v>0</v>
      </c>
      <c r="DF48" s="63">
        <v>0</v>
      </c>
      <c r="DG48" s="63">
        <v>0</v>
      </c>
      <c r="DH48" s="63">
        <v>0</v>
      </c>
      <c r="DI48" s="63">
        <v>0</v>
      </c>
      <c r="DJ48" s="63">
        <v>0</v>
      </c>
      <c r="DK48" s="63">
        <v>0</v>
      </c>
      <c r="DL48" s="63">
        <v>0</v>
      </c>
      <c r="DM48" s="63">
        <v>0</v>
      </c>
      <c r="DN48" s="63">
        <v>0</v>
      </c>
      <c r="DO48" s="63">
        <v>0</v>
      </c>
      <c r="DP48" s="63">
        <v>0</v>
      </c>
      <c r="DQ48" s="63">
        <v>0</v>
      </c>
      <c r="DR48" s="63">
        <v>0</v>
      </c>
      <c r="DS48" s="63">
        <v>0</v>
      </c>
      <c r="DT48" s="63">
        <v>0</v>
      </c>
      <c r="DU48" s="63">
        <v>0</v>
      </c>
      <c r="DV48" s="63">
        <v>0</v>
      </c>
      <c r="DW48" s="63">
        <v>0</v>
      </c>
      <c r="DX48" s="63">
        <v>0</v>
      </c>
      <c r="DY48" s="63">
        <v>0</v>
      </c>
      <c r="DZ48" s="63">
        <v>0</v>
      </c>
      <c r="EA48" s="63">
        <v>0</v>
      </c>
      <c r="EB48" s="63">
        <v>0</v>
      </c>
      <c r="EC48" s="63">
        <v>0</v>
      </c>
      <c r="ED48" s="63">
        <v>0</v>
      </c>
      <c r="EE48" s="63">
        <v>0</v>
      </c>
      <c r="EF48" s="63">
        <v>0</v>
      </c>
      <c r="EG48" s="63">
        <v>0</v>
      </c>
      <c r="EH48" s="63">
        <v>0</v>
      </c>
      <c r="EI48" s="63">
        <v>0</v>
      </c>
      <c r="EJ48" s="63">
        <v>0</v>
      </c>
      <c r="EK48" s="63">
        <v>0</v>
      </c>
      <c r="EL48" s="63">
        <v>0</v>
      </c>
      <c r="EM48" s="63">
        <v>0</v>
      </c>
      <c r="EN48" s="63">
        <v>0</v>
      </c>
      <c r="EO48" s="63">
        <v>0</v>
      </c>
      <c r="EP48" s="63">
        <v>0</v>
      </c>
      <c r="EQ48" s="63">
        <v>0</v>
      </c>
      <c r="ER48" s="63">
        <v>0</v>
      </c>
      <c r="ES48" s="63">
        <v>0</v>
      </c>
      <c r="ET48" s="63">
        <v>0</v>
      </c>
      <c r="EU48" s="63">
        <v>0</v>
      </c>
      <c r="EV48" s="63">
        <v>0</v>
      </c>
      <c r="EW48" s="63">
        <v>0</v>
      </c>
      <c r="EX48" s="63">
        <v>0</v>
      </c>
      <c r="EY48" s="63">
        <v>0</v>
      </c>
      <c r="EZ48" s="63">
        <v>0</v>
      </c>
      <c r="FA48" s="63">
        <v>0</v>
      </c>
      <c r="FB48" s="63">
        <v>0</v>
      </c>
      <c r="FC48" s="63">
        <v>0</v>
      </c>
      <c r="FD48" s="63">
        <v>0</v>
      </c>
      <c r="FE48" s="63">
        <v>0</v>
      </c>
      <c r="FF48" s="63">
        <v>0</v>
      </c>
      <c r="FG48" s="63">
        <v>0</v>
      </c>
      <c r="FH48" s="63">
        <v>0</v>
      </c>
      <c r="FI48" s="63">
        <v>0</v>
      </c>
      <c r="FJ48" s="63">
        <v>0</v>
      </c>
      <c r="FK48" s="63">
        <v>0</v>
      </c>
      <c r="FL48" s="63">
        <v>0</v>
      </c>
      <c r="FM48" s="34">
        <v>0</v>
      </c>
      <c r="FN48" s="34">
        <v>0</v>
      </c>
      <c r="FO48" s="63">
        <v>0</v>
      </c>
      <c r="FP48" s="63">
        <v>0</v>
      </c>
      <c r="FQ48" s="63">
        <v>-27857470504.566299</v>
      </c>
      <c r="FR48" s="63">
        <v>0</v>
      </c>
      <c r="FS48" s="63">
        <v>0</v>
      </c>
      <c r="FT48" s="63">
        <v>0</v>
      </c>
      <c r="FU48" s="34">
        <v>0</v>
      </c>
      <c r="FV48" s="63">
        <v>0</v>
      </c>
      <c r="FW48" s="63">
        <v>0</v>
      </c>
      <c r="FX48" s="63">
        <v>0</v>
      </c>
      <c r="FY48" s="63">
        <v>0</v>
      </c>
      <c r="FZ48" s="63">
        <v>0</v>
      </c>
      <c r="GA48" s="63">
        <v>0</v>
      </c>
      <c r="GB48" s="63">
        <v>0</v>
      </c>
      <c r="GC48" s="63">
        <v>0</v>
      </c>
      <c r="GD48" s="63">
        <v>0</v>
      </c>
      <c r="GE48" s="63">
        <v>0</v>
      </c>
      <c r="GF48" s="63">
        <v>0</v>
      </c>
      <c r="GG48" s="63">
        <v>0</v>
      </c>
      <c r="GH48" s="63">
        <v>0</v>
      </c>
      <c r="GI48" s="63">
        <v>0</v>
      </c>
      <c r="GJ48" s="63">
        <v>-7026510.9207458496</v>
      </c>
      <c r="GK48" s="63">
        <v>0</v>
      </c>
      <c r="GL48" s="63">
        <v>0</v>
      </c>
      <c r="GM48" s="63">
        <v>0</v>
      </c>
      <c r="GN48" s="63">
        <v>0</v>
      </c>
      <c r="GO48" s="63">
        <v>0</v>
      </c>
      <c r="GP48" s="63">
        <v>0</v>
      </c>
      <c r="GQ48" s="63">
        <v>0</v>
      </c>
      <c r="GR48" s="63">
        <v>0</v>
      </c>
      <c r="GS48" s="63">
        <v>0</v>
      </c>
      <c r="GT48" s="63">
        <v>0</v>
      </c>
      <c r="GU48" s="63">
        <v>0</v>
      </c>
      <c r="GV48" s="63">
        <v>0</v>
      </c>
      <c r="GW48" s="63">
        <v>0</v>
      </c>
      <c r="GX48" s="63">
        <v>0</v>
      </c>
      <c r="GY48" s="63">
        <v>0</v>
      </c>
      <c r="GZ48" s="63">
        <v>0</v>
      </c>
      <c r="HA48" s="63">
        <v>0</v>
      </c>
      <c r="HB48" s="63">
        <v>0</v>
      </c>
      <c r="HC48" s="63">
        <v>0</v>
      </c>
      <c r="HD48" s="63">
        <v>0</v>
      </c>
      <c r="HE48" s="63">
        <v>0</v>
      </c>
      <c r="HF48" s="63">
        <v>0</v>
      </c>
      <c r="HG48" s="63">
        <v>0</v>
      </c>
      <c r="HH48" s="63">
        <v>0</v>
      </c>
      <c r="HI48" s="63">
        <v>0</v>
      </c>
      <c r="HJ48" s="63">
        <v>0</v>
      </c>
      <c r="HK48" s="63">
        <v>0</v>
      </c>
      <c r="HL48" s="63">
        <v>0</v>
      </c>
      <c r="HM48" s="63">
        <v>0</v>
      </c>
      <c r="HN48" s="63">
        <v>0</v>
      </c>
      <c r="HO48" s="63">
        <v>0</v>
      </c>
      <c r="HP48" s="63">
        <v>0</v>
      </c>
      <c r="HQ48" s="63">
        <v>0</v>
      </c>
      <c r="HR48" s="63">
        <v>0</v>
      </c>
      <c r="HS48" s="63">
        <v>0</v>
      </c>
      <c r="HT48" s="63">
        <v>0</v>
      </c>
      <c r="HU48" s="63">
        <v>0</v>
      </c>
      <c r="HV48" s="63">
        <v>0</v>
      </c>
      <c r="HW48" s="63">
        <v>0</v>
      </c>
      <c r="HX48" s="63">
        <v>0</v>
      </c>
      <c r="HY48" s="63">
        <v>0</v>
      </c>
      <c r="HZ48" s="63">
        <v>0</v>
      </c>
      <c r="IA48" s="63">
        <v>0</v>
      </c>
      <c r="IB48" s="63">
        <v>0</v>
      </c>
      <c r="IC48" s="63">
        <v>0</v>
      </c>
      <c r="ID48" s="13">
        <v>0</v>
      </c>
      <c r="IE48" s="63">
        <v>0</v>
      </c>
      <c r="IF48" s="63">
        <v>0</v>
      </c>
      <c r="IG48" s="63">
        <v>0</v>
      </c>
      <c r="IH48" s="63">
        <v>0</v>
      </c>
      <c r="II48" s="63">
        <v>0</v>
      </c>
      <c r="IJ48" s="63">
        <v>0</v>
      </c>
      <c r="IK48" s="63">
        <v>0</v>
      </c>
      <c r="IL48" s="63">
        <v>0</v>
      </c>
      <c r="IM48" s="63">
        <v>0</v>
      </c>
      <c r="IN48" s="63">
        <v>0</v>
      </c>
      <c r="IO48" s="63">
        <v>0</v>
      </c>
      <c r="IP48" s="63">
        <v>0</v>
      </c>
      <c r="IQ48" s="63">
        <v>0</v>
      </c>
      <c r="IR48" s="63">
        <v>0</v>
      </c>
      <c r="IS48" s="63">
        <v>0</v>
      </c>
      <c r="IT48" s="63">
        <v>0</v>
      </c>
      <c r="IU48" s="63">
        <v>0</v>
      </c>
      <c r="IV48" s="63">
        <v>0</v>
      </c>
      <c r="IW48" s="63">
        <v>0</v>
      </c>
      <c r="IX48" s="63">
        <v>0</v>
      </c>
      <c r="IY48" s="63">
        <v>0</v>
      </c>
      <c r="IZ48" s="63">
        <v>0</v>
      </c>
      <c r="JA48" s="63">
        <v>0</v>
      </c>
      <c r="JB48" s="63">
        <v>0</v>
      </c>
      <c r="JC48" s="63">
        <v>0</v>
      </c>
      <c r="JD48" s="63">
        <v>0</v>
      </c>
      <c r="JE48" s="63">
        <v>0</v>
      </c>
      <c r="JF48" s="63">
        <v>0</v>
      </c>
      <c r="JG48" s="63">
        <v>0</v>
      </c>
      <c r="JH48" s="63">
        <v>0</v>
      </c>
      <c r="JI48" s="63">
        <v>0</v>
      </c>
      <c r="JJ48" s="63">
        <v>0</v>
      </c>
      <c r="JK48" s="63">
        <v>0</v>
      </c>
      <c r="JL48" s="63">
        <v>0</v>
      </c>
      <c r="JM48" s="63">
        <v>0</v>
      </c>
      <c r="JN48" s="63">
        <v>0</v>
      </c>
      <c r="JO48" s="63">
        <v>0</v>
      </c>
      <c r="JP48" s="63">
        <v>0</v>
      </c>
      <c r="JQ48" s="63">
        <v>0</v>
      </c>
      <c r="JR48" s="63">
        <v>0</v>
      </c>
      <c r="JS48" s="63">
        <v>0</v>
      </c>
      <c r="JT48" s="63">
        <v>0</v>
      </c>
      <c r="JU48" s="63">
        <v>0</v>
      </c>
      <c r="JV48" s="63">
        <v>0</v>
      </c>
      <c r="JW48" s="63">
        <v>0</v>
      </c>
      <c r="JX48" s="63">
        <v>0</v>
      </c>
      <c r="JY48" s="63">
        <v>0</v>
      </c>
      <c r="JZ48" s="63">
        <v>0</v>
      </c>
      <c r="KA48" s="63">
        <v>0</v>
      </c>
      <c r="KB48" s="63">
        <v>0</v>
      </c>
      <c r="KC48" s="63">
        <v>0</v>
      </c>
      <c r="KD48" s="63">
        <v>0</v>
      </c>
      <c r="KE48" s="63">
        <v>0</v>
      </c>
      <c r="KF48" s="63">
        <v>0</v>
      </c>
      <c r="KG48" s="63">
        <v>0</v>
      </c>
      <c r="KH48" s="63">
        <v>0</v>
      </c>
      <c r="KI48" s="63">
        <v>0</v>
      </c>
      <c r="KJ48" s="63">
        <v>0</v>
      </c>
      <c r="KK48" s="63">
        <v>0</v>
      </c>
      <c r="KL48" s="63">
        <v>0</v>
      </c>
      <c r="KM48" s="63">
        <v>0</v>
      </c>
      <c r="KN48" s="63">
        <v>0</v>
      </c>
      <c r="KO48" s="63">
        <v>0</v>
      </c>
      <c r="KP48" s="63">
        <v>0</v>
      </c>
      <c r="KQ48" s="63">
        <v>0</v>
      </c>
      <c r="KR48" s="63">
        <v>0</v>
      </c>
      <c r="KS48" s="63">
        <v>0</v>
      </c>
      <c r="KT48" s="63">
        <v>0</v>
      </c>
      <c r="KU48" s="63">
        <v>0</v>
      </c>
      <c r="KV48" s="63">
        <v>-2282796483.9977298</v>
      </c>
      <c r="KW48" s="63">
        <v>0</v>
      </c>
      <c r="KX48" s="63">
        <v>0</v>
      </c>
      <c r="KY48" s="63">
        <v>0</v>
      </c>
      <c r="KZ48" s="63">
        <v>0</v>
      </c>
      <c r="LA48" s="63">
        <v>0</v>
      </c>
      <c r="LB48" s="63">
        <v>0</v>
      </c>
      <c r="LC48" s="63">
        <v>0</v>
      </c>
      <c r="LD48" s="63">
        <v>0</v>
      </c>
      <c r="LE48" s="63">
        <v>0</v>
      </c>
      <c r="LF48" s="63">
        <v>0</v>
      </c>
      <c r="LG48" s="63">
        <v>0</v>
      </c>
      <c r="LH48" s="63">
        <v>0</v>
      </c>
      <c r="LI48" s="63">
        <v>0</v>
      </c>
      <c r="LJ48" s="63">
        <v>0</v>
      </c>
      <c r="LK48" s="63">
        <v>0</v>
      </c>
      <c r="LL48" s="63">
        <v>0</v>
      </c>
      <c r="LM48" s="63">
        <v>0</v>
      </c>
      <c r="LN48" s="63">
        <v>0</v>
      </c>
      <c r="LO48" s="63">
        <v>0</v>
      </c>
      <c r="LP48" s="63">
        <v>0</v>
      </c>
      <c r="LQ48" s="63">
        <v>0</v>
      </c>
      <c r="LR48" s="63">
        <v>0</v>
      </c>
      <c r="LS48" s="63">
        <v>0</v>
      </c>
      <c r="LT48" s="63">
        <v>0</v>
      </c>
      <c r="LU48" s="63">
        <v>0</v>
      </c>
      <c r="LV48" s="63">
        <v>0</v>
      </c>
      <c r="LW48" s="63">
        <v>0</v>
      </c>
      <c r="LX48" s="63">
        <v>0</v>
      </c>
      <c r="LY48" s="63">
        <v>0</v>
      </c>
      <c r="LZ48" s="63">
        <v>0</v>
      </c>
      <c r="MA48" s="63">
        <v>0</v>
      </c>
      <c r="MB48" s="63">
        <v>0</v>
      </c>
      <c r="MC48" s="63">
        <v>0</v>
      </c>
      <c r="MD48" s="63">
        <v>0</v>
      </c>
      <c r="ME48" s="63">
        <v>0</v>
      </c>
      <c r="MF48" s="63">
        <v>0</v>
      </c>
      <c r="MG48" s="63">
        <v>0</v>
      </c>
      <c r="MH48" s="63">
        <v>0</v>
      </c>
      <c r="MI48" s="63">
        <v>0</v>
      </c>
      <c r="MJ48" s="63">
        <v>0</v>
      </c>
      <c r="MK48" s="63">
        <v>0</v>
      </c>
      <c r="ML48" s="63">
        <v>0</v>
      </c>
      <c r="MM48" s="63">
        <v>0</v>
      </c>
      <c r="MN48" s="63">
        <v>0</v>
      </c>
      <c r="MO48" s="63">
        <v>0</v>
      </c>
      <c r="MP48" s="63">
        <v>0</v>
      </c>
      <c r="MQ48" s="2">
        <v>0</v>
      </c>
      <c r="MR48" s="63">
        <v>237338587243.655</v>
      </c>
      <c r="MS48" s="63">
        <v>0</v>
      </c>
      <c r="MT48" s="63">
        <v>0</v>
      </c>
      <c r="MU48" s="63">
        <v>-465349934.72000098</v>
      </c>
      <c r="MW48" s="63">
        <v>33</v>
      </c>
      <c r="MY48" s="63">
        <f t="shared" si="1"/>
        <v>198998921291.30957</v>
      </c>
      <c r="NC48" s="63">
        <f t="shared" si="2"/>
        <v>0</v>
      </c>
    </row>
    <row r="49" spans="1:367" x14ac:dyDescent="0.45">
      <c r="A49" s="63" t="s">
        <v>121</v>
      </c>
      <c r="B49" s="100">
        <v>37000000000</v>
      </c>
      <c r="C49" s="63">
        <v>0</v>
      </c>
      <c r="D49" s="63">
        <v>0</v>
      </c>
      <c r="E49" s="63">
        <v>0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63">
        <v>0</v>
      </c>
      <c r="L49" s="63">
        <v>0</v>
      </c>
      <c r="M49" s="63">
        <v>0</v>
      </c>
      <c r="N49" s="63">
        <v>0</v>
      </c>
      <c r="O49" s="63">
        <v>0</v>
      </c>
      <c r="P49" s="63">
        <v>0</v>
      </c>
      <c r="Q49" s="63">
        <v>0</v>
      </c>
      <c r="R49" s="63">
        <v>0</v>
      </c>
      <c r="S49" s="63">
        <v>0</v>
      </c>
      <c r="T49" s="63">
        <v>0</v>
      </c>
      <c r="U49" s="63">
        <v>0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>
        <v>0</v>
      </c>
      <c r="AZ49" s="63">
        <v>0</v>
      </c>
      <c r="BA49" s="63">
        <v>0</v>
      </c>
      <c r="BB49" s="12">
        <v>0</v>
      </c>
      <c r="BC49" s="63">
        <v>0</v>
      </c>
      <c r="BD49" s="63">
        <v>0</v>
      </c>
      <c r="BE49" s="63">
        <v>0</v>
      </c>
      <c r="BF49" s="63">
        <v>0</v>
      </c>
      <c r="BG49" s="63">
        <v>0</v>
      </c>
      <c r="BH49" s="63">
        <v>0</v>
      </c>
      <c r="BI49" s="63">
        <v>0</v>
      </c>
      <c r="BJ49" s="63">
        <v>0</v>
      </c>
      <c r="BK49" s="63">
        <v>0</v>
      </c>
      <c r="BL49" s="63">
        <v>0</v>
      </c>
      <c r="BM49" s="63">
        <v>0</v>
      </c>
      <c r="BN49" s="63">
        <v>0</v>
      </c>
      <c r="BO49" s="63">
        <v>0</v>
      </c>
      <c r="BP49" s="63">
        <v>0</v>
      </c>
      <c r="BQ49" s="63">
        <v>0</v>
      </c>
      <c r="BR49" s="63">
        <v>0</v>
      </c>
      <c r="BS49" s="63">
        <v>0</v>
      </c>
      <c r="BT49" s="63">
        <v>0</v>
      </c>
      <c r="BU49" s="63">
        <v>0</v>
      </c>
      <c r="BV49" s="63">
        <v>0</v>
      </c>
      <c r="BW49" s="63">
        <v>0</v>
      </c>
      <c r="BX49" s="63">
        <v>0</v>
      </c>
      <c r="BY49" s="63">
        <v>0</v>
      </c>
      <c r="BZ49" s="63">
        <v>0</v>
      </c>
      <c r="CA49" s="63">
        <v>0</v>
      </c>
      <c r="CB49" s="63">
        <v>0</v>
      </c>
      <c r="CC49" s="63">
        <v>0</v>
      </c>
      <c r="CD49" s="63">
        <v>0</v>
      </c>
      <c r="CE49" s="63">
        <v>0</v>
      </c>
      <c r="CF49" s="63">
        <v>0</v>
      </c>
      <c r="CG49" s="63">
        <v>0</v>
      </c>
      <c r="CH49" s="63">
        <v>0</v>
      </c>
      <c r="CI49" s="63">
        <v>0</v>
      </c>
      <c r="CJ49" s="63">
        <v>0</v>
      </c>
      <c r="CK49" s="63">
        <v>0</v>
      </c>
      <c r="CL49" s="63">
        <v>0</v>
      </c>
      <c r="CM49" s="63">
        <v>0</v>
      </c>
      <c r="CN49" s="63">
        <v>0</v>
      </c>
      <c r="CO49" s="63">
        <v>0</v>
      </c>
      <c r="CP49" s="63">
        <v>0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3">
        <v>0</v>
      </c>
      <c r="CZ49" s="63">
        <v>0</v>
      </c>
      <c r="DA49" s="63">
        <v>0</v>
      </c>
      <c r="DB49" s="63">
        <v>0</v>
      </c>
      <c r="DC49" s="63">
        <v>0</v>
      </c>
      <c r="DD49" s="63">
        <v>0</v>
      </c>
      <c r="DE49" s="63">
        <v>0</v>
      </c>
      <c r="DF49" s="63">
        <v>0</v>
      </c>
      <c r="DG49" s="63">
        <v>0</v>
      </c>
      <c r="DH49" s="63">
        <v>0</v>
      </c>
      <c r="DI49" s="63">
        <v>0</v>
      </c>
      <c r="DJ49" s="63">
        <v>0</v>
      </c>
      <c r="DK49" s="63">
        <v>0</v>
      </c>
      <c r="DL49" s="63">
        <v>0</v>
      </c>
      <c r="DM49" s="63">
        <v>0</v>
      </c>
      <c r="DN49" s="63">
        <v>0</v>
      </c>
      <c r="DO49" s="63">
        <v>0</v>
      </c>
      <c r="DP49" s="63">
        <v>0</v>
      </c>
      <c r="DQ49" s="63">
        <v>0</v>
      </c>
      <c r="DR49" s="63">
        <v>0</v>
      </c>
      <c r="DS49" s="63">
        <v>0</v>
      </c>
      <c r="DT49" s="63">
        <v>0</v>
      </c>
      <c r="DU49" s="63">
        <v>0</v>
      </c>
      <c r="DV49" s="63">
        <v>0</v>
      </c>
      <c r="DW49" s="63">
        <v>0</v>
      </c>
      <c r="DX49" s="63">
        <v>0</v>
      </c>
      <c r="DY49" s="63">
        <v>0</v>
      </c>
      <c r="DZ49" s="63">
        <v>0</v>
      </c>
      <c r="EA49" s="63">
        <v>0</v>
      </c>
      <c r="EB49" s="63">
        <v>0</v>
      </c>
      <c r="EC49" s="63">
        <v>0</v>
      </c>
      <c r="ED49" s="63">
        <v>0</v>
      </c>
      <c r="EE49" s="63">
        <v>0</v>
      </c>
      <c r="EF49" s="63">
        <v>0</v>
      </c>
      <c r="EG49" s="63">
        <v>0</v>
      </c>
      <c r="EH49" s="63">
        <v>0</v>
      </c>
      <c r="EI49" s="63">
        <v>0</v>
      </c>
      <c r="EJ49" s="63">
        <v>0</v>
      </c>
      <c r="EK49" s="63">
        <v>0</v>
      </c>
      <c r="EL49" s="63">
        <v>0</v>
      </c>
      <c r="EM49" s="63">
        <v>0</v>
      </c>
      <c r="EN49" s="63">
        <v>0</v>
      </c>
      <c r="EO49" s="63">
        <v>0</v>
      </c>
      <c r="EP49" s="63">
        <v>0</v>
      </c>
      <c r="EQ49" s="63">
        <v>0</v>
      </c>
      <c r="ER49" s="63">
        <v>0</v>
      </c>
      <c r="ES49" s="63">
        <v>0</v>
      </c>
      <c r="ET49" s="63">
        <v>0</v>
      </c>
      <c r="EU49" s="63">
        <v>0</v>
      </c>
      <c r="EV49" s="63">
        <v>0</v>
      </c>
      <c r="EW49" s="63">
        <v>0</v>
      </c>
      <c r="EX49" s="63">
        <v>0</v>
      </c>
      <c r="EY49" s="63">
        <v>0</v>
      </c>
      <c r="EZ49" s="63">
        <v>0</v>
      </c>
      <c r="FA49" s="63">
        <v>0</v>
      </c>
      <c r="FB49" s="63">
        <v>0</v>
      </c>
      <c r="FC49" s="63">
        <v>0</v>
      </c>
      <c r="FD49" s="63">
        <v>0</v>
      </c>
      <c r="FE49" s="63">
        <v>0</v>
      </c>
      <c r="FF49" s="63">
        <v>0</v>
      </c>
      <c r="FG49" s="63">
        <v>0</v>
      </c>
      <c r="FH49" s="63">
        <v>0</v>
      </c>
      <c r="FI49" s="63">
        <v>0</v>
      </c>
      <c r="FJ49" s="63">
        <v>0</v>
      </c>
      <c r="FK49" s="63">
        <v>0</v>
      </c>
      <c r="FL49" s="63">
        <v>0</v>
      </c>
      <c r="FM49" s="63">
        <v>0</v>
      </c>
      <c r="FN49" s="63">
        <v>0</v>
      </c>
      <c r="FO49" s="63">
        <v>0</v>
      </c>
      <c r="FP49" s="63">
        <v>0</v>
      </c>
      <c r="FQ49" s="63">
        <v>0</v>
      </c>
      <c r="FR49" s="63">
        <v>0</v>
      </c>
      <c r="FS49" s="63">
        <v>0</v>
      </c>
      <c r="FT49" s="63">
        <v>0</v>
      </c>
      <c r="FU49" s="63">
        <v>0</v>
      </c>
      <c r="FV49" s="63">
        <v>0</v>
      </c>
      <c r="FW49" s="63">
        <v>0</v>
      </c>
      <c r="FX49" s="63">
        <v>0</v>
      </c>
      <c r="FY49" s="63">
        <v>0</v>
      </c>
      <c r="FZ49" s="63">
        <v>0</v>
      </c>
      <c r="GA49" s="63">
        <v>0</v>
      </c>
      <c r="GB49" s="63">
        <v>0</v>
      </c>
      <c r="GC49" s="63">
        <v>0</v>
      </c>
      <c r="GD49" s="63">
        <v>0</v>
      </c>
      <c r="GE49" s="63">
        <v>0</v>
      </c>
      <c r="GF49" s="63">
        <v>0</v>
      </c>
      <c r="GG49" s="63">
        <v>0</v>
      </c>
      <c r="GH49" s="63">
        <v>0</v>
      </c>
      <c r="GI49" s="63">
        <v>0</v>
      </c>
      <c r="GJ49" s="63">
        <v>0</v>
      </c>
      <c r="GK49" s="63">
        <v>0</v>
      </c>
      <c r="GL49" s="63">
        <v>0</v>
      </c>
      <c r="GM49" s="63">
        <v>0</v>
      </c>
      <c r="GN49" s="63">
        <v>0</v>
      </c>
      <c r="GO49" s="63">
        <v>0</v>
      </c>
      <c r="GP49" s="63">
        <v>0</v>
      </c>
      <c r="GQ49" s="63">
        <v>0</v>
      </c>
      <c r="GR49" s="63">
        <v>0</v>
      </c>
      <c r="GS49" s="63">
        <v>0</v>
      </c>
      <c r="GT49" s="63">
        <v>0</v>
      </c>
      <c r="GU49" s="63">
        <v>0</v>
      </c>
      <c r="GV49" s="63">
        <v>0</v>
      </c>
      <c r="GW49" s="63">
        <v>0</v>
      </c>
      <c r="GX49" s="63">
        <v>0</v>
      </c>
      <c r="GY49" s="63">
        <v>0</v>
      </c>
      <c r="GZ49" s="63">
        <v>0</v>
      </c>
      <c r="HA49" s="63">
        <v>0</v>
      </c>
      <c r="HB49" s="63">
        <v>0</v>
      </c>
      <c r="HC49" s="63">
        <v>0</v>
      </c>
      <c r="HD49" s="63">
        <v>0</v>
      </c>
      <c r="HE49" s="63">
        <v>0</v>
      </c>
      <c r="HF49" s="63">
        <v>0</v>
      </c>
      <c r="HG49" s="63">
        <v>0</v>
      </c>
      <c r="HH49" s="63">
        <v>0</v>
      </c>
      <c r="HI49" s="63">
        <v>0</v>
      </c>
      <c r="HJ49" s="63">
        <v>0</v>
      </c>
      <c r="HK49" s="63">
        <v>0</v>
      </c>
      <c r="HL49" s="63">
        <v>0</v>
      </c>
      <c r="HM49" s="63">
        <v>0</v>
      </c>
      <c r="HN49" s="63">
        <v>0</v>
      </c>
      <c r="HO49" s="63">
        <v>0</v>
      </c>
      <c r="HP49" s="63">
        <v>0</v>
      </c>
      <c r="HQ49" s="63">
        <v>0</v>
      </c>
      <c r="HR49" s="63">
        <v>0</v>
      </c>
      <c r="HS49" s="63">
        <v>0</v>
      </c>
      <c r="HT49" s="63">
        <v>0</v>
      </c>
      <c r="HU49" s="63">
        <v>0</v>
      </c>
      <c r="HV49" s="63">
        <v>0</v>
      </c>
      <c r="HW49" s="63">
        <v>0</v>
      </c>
      <c r="HX49" s="63">
        <v>0</v>
      </c>
      <c r="HY49" s="63">
        <v>0</v>
      </c>
      <c r="HZ49" s="63">
        <v>0</v>
      </c>
      <c r="IA49" s="63">
        <v>0</v>
      </c>
      <c r="IB49" s="63">
        <v>0</v>
      </c>
      <c r="IC49" s="63">
        <v>0</v>
      </c>
      <c r="ID49" s="63">
        <v>0</v>
      </c>
      <c r="IE49" s="63">
        <v>0</v>
      </c>
      <c r="IF49" s="63">
        <v>0</v>
      </c>
      <c r="IG49" s="63">
        <v>0</v>
      </c>
      <c r="IH49" s="63">
        <v>0</v>
      </c>
      <c r="II49" s="63">
        <v>0</v>
      </c>
      <c r="IJ49" s="63">
        <v>0</v>
      </c>
      <c r="IK49" s="63">
        <v>0</v>
      </c>
      <c r="IL49" s="63">
        <v>0</v>
      </c>
      <c r="IM49" s="63">
        <v>0</v>
      </c>
      <c r="IN49" s="63">
        <v>0</v>
      </c>
      <c r="IO49" s="63">
        <v>0</v>
      </c>
      <c r="IP49" s="63">
        <v>0</v>
      </c>
      <c r="IQ49" s="63">
        <v>0</v>
      </c>
      <c r="IR49" s="63">
        <v>0</v>
      </c>
      <c r="IS49" s="63">
        <v>0</v>
      </c>
      <c r="IT49" s="63">
        <v>0</v>
      </c>
      <c r="IU49" s="63">
        <v>0</v>
      </c>
      <c r="IV49" s="63">
        <v>0</v>
      </c>
      <c r="IW49" s="63">
        <v>0</v>
      </c>
      <c r="IX49" s="63">
        <v>0</v>
      </c>
      <c r="IY49" s="63">
        <v>0</v>
      </c>
      <c r="IZ49" s="63">
        <v>0</v>
      </c>
      <c r="JA49" s="63">
        <v>0</v>
      </c>
      <c r="JB49" s="63">
        <v>0</v>
      </c>
      <c r="JC49" s="63">
        <v>0</v>
      </c>
      <c r="JD49" s="63">
        <v>0</v>
      </c>
      <c r="JE49" s="63">
        <v>0</v>
      </c>
      <c r="JF49" s="63">
        <v>0</v>
      </c>
      <c r="JG49" s="63">
        <v>0</v>
      </c>
      <c r="JH49" s="63">
        <v>0</v>
      </c>
      <c r="JI49" s="63">
        <v>0</v>
      </c>
      <c r="JJ49" s="63">
        <v>0</v>
      </c>
      <c r="JK49" s="63">
        <v>0</v>
      </c>
      <c r="JL49" s="63">
        <v>0</v>
      </c>
      <c r="JM49" s="63">
        <v>0</v>
      </c>
      <c r="JN49" s="63">
        <v>0</v>
      </c>
      <c r="JO49" s="63">
        <v>0</v>
      </c>
      <c r="JP49" s="63">
        <v>0</v>
      </c>
      <c r="JQ49" s="63">
        <v>0</v>
      </c>
      <c r="JR49" s="63">
        <v>0</v>
      </c>
      <c r="JS49" s="63">
        <v>0</v>
      </c>
      <c r="JT49" s="63">
        <v>0</v>
      </c>
      <c r="JU49" s="63">
        <v>0</v>
      </c>
      <c r="JV49" s="63">
        <v>0</v>
      </c>
      <c r="JW49" s="63">
        <v>0</v>
      </c>
      <c r="JX49" s="63">
        <v>0</v>
      </c>
      <c r="JY49" s="63">
        <v>0</v>
      </c>
      <c r="JZ49" s="63">
        <v>0</v>
      </c>
      <c r="KA49" s="63">
        <v>0</v>
      </c>
      <c r="KB49" s="63">
        <v>0</v>
      </c>
      <c r="KC49" s="63">
        <v>0</v>
      </c>
      <c r="KD49" s="63">
        <v>0</v>
      </c>
      <c r="KE49" s="63">
        <v>0</v>
      </c>
      <c r="KF49" s="63">
        <v>0</v>
      </c>
      <c r="KG49" s="63">
        <v>0</v>
      </c>
      <c r="KH49" s="63">
        <v>0</v>
      </c>
      <c r="KI49" s="63">
        <v>0</v>
      </c>
      <c r="KJ49" s="63">
        <v>0</v>
      </c>
      <c r="KK49" s="63">
        <v>0</v>
      </c>
      <c r="KL49" s="63">
        <v>0</v>
      </c>
      <c r="KM49" s="63">
        <v>0</v>
      </c>
      <c r="KN49" s="63">
        <v>0</v>
      </c>
      <c r="KO49" s="63">
        <v>0</v>
      </c>
      <c r="KP49" s="63">
        <v>0</v>
      </c>
      <c r="KQ49" s="63">
        <v>0</v>
      </c>
      <c r="KR49" s="63">
        <v>0</v>
      </c>
      <c r="KS49" s="63">
        <v>0</v>
      </c>
      <c r="KT49" s="63">
        <v>0</v>
      </c>
      <c r="KU49" s="63">
        <v>0</v>
      </c>
      <c r="KV49" s="63">
        <v>0</v>
      </c>
      <c r="KW49" s="63">
        <v>0</v>
      </c>
      <c r="KX49" s="63">
        <v>0</v>
      </c>
      <c r="KY49" s="63">
        <v>0</v>
      </c>
      <c r="KZ49" s="63">
        <v>0</v>
      </c>
      <c r="LA49" s="63">
        <v>0</v>
      </c>
      <c r="LB49" s="63">
        <v>0</v>
      </c>
      <c r="LC49" s="63">
        <v>0</v>
      </c>
      <c r="LD49" s="63">
        <v>0</v>
      </c>
      <c r="LE49" s="63">
        <v>0</v>
      </c>
      <c r="LF49" s="63">
        <v>0</v>
      </c>
      <c r="LG49" s="63">
        <v>0</v>
      </c>
      <c r="LH49" s="63">
        <v>0</v>
      </c>
      <c r="LI49" s="63">
        <v>0</v>
      </c>
      <c r="LJ49" s="63">
        <v>0</v>
      </c>
      <c r="LK49" s="63">
        <v>0</v>
      </c>
      <c r="LL49" s="63">
        <v>0</v>
      </c>
      <c r="LM49" s="63">
        <v>0</v>
      </c>
      <c r="LN49" s="63">
        <v>0</v>
      </c>
      <c r="LO49" s="63">
        <v>0</v>
      </c>
      <c r="LP49" s="63">
        <v>0</v>
      </c>
      <c r="LQ49" s="63">
        <v>0</v>
      </c>
      <c r="LR49" s="63">
        <v>0</v>
      </c>
      <c r="LS49" s="63">
        <v>0</v>
      </c>
      <c r="LT49" s="63">
        <v>0</v>
      </c>
      <c r="LU49" s="63">
        <v>0</v>
      </c>
      <c r="LV49" s="63">
        <v>0</v>
      </c>
      <c r="LW49" s="63">
        <v>0</v>
      </c>
      <c r="LX49" s="63">
        <v>0</v>
      </c>
      <c r="LY49" s="63">
        <v>0</v>
      </c>
      <c r="LZ49" s="63">
        <v>0</v>
      </c>
      <c r="MA49" s="63">
        <v>0</v>
      </c>
      <c r="MB49" s="63">
        <v>0</v>
      </c>
      <c r="MC49" s="63">
        <v>0</v>
      </c>
      <c r="MD49" s="63">
        <v>0</v>
      </c>
      <c r="ME49" s="63">
        <v>0</v>
      </c>
      <c r="MF49" s="63">
        <v>0</v>
      </c>
      <c r="MG49" s="63">
        <v>0</v>
      </c>
      <c r="MH49" s="63">
        <v>0</v>
      </c>
      <c r="MI49" s="63">
        <v>0</v>
      </c>
      <c r="MJ49" s="63">
        <v>0</v>
      </c>
      <c r="MK49" s="63">
        <v>0</v>
      </c>
      <c r="ML49" s="63">
        <v>0</v>
      </c>
      <c r="MM49" s="63">
        <v>0</v>
      </c>
      <c r="MN49" s="63">
        <v>0</v>
      </c>
      <c r="MO49" s="63">
        <v>0</v>
      </c>
      <c r="MP49" s="63">
        <v>0</v>
      </c>
      <c r="MQ49" s="2">
        <v>0</v>
      </c>
      <c r="MR49" s="63">
        <v>0</v>
      </c>
      <c r="MS49" s="63">
        <v>0</v>
      </c>
      <c r="MT49" s="63">
        <v>0</v>
      </c>
      <c r="MU49" s="63">
        <v>0</v>
      </c>
      <c r="MW49" s="63">
        <v>34</v>
      </c>
      <c r="MY49" s="63">
        <f t="shared" si="1"/>
        <v>0</v>
      </c>
      <c r="NC49" s="63">
        <f t="shared" si="2"/>
        <v>0</v>
      </c>
    </row>
    <row r="50" spans="1:367" x14ac:dyDescent="0.45">
      <c r="A50" s="63" t="s">
        <v>122</v>
      </c>
      <c r="B50" s="99">
        <v>250007000000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0</v>
      </c>
      <c r="AK50" s="63">
        <v>0</v>
      </c>
      <c r="AL50" s="63">
        <v>0</v>
      </c>
      <c r="AM50" s="12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0</v>
      </c>
      <c r="AV50" s="63">
        <v>15928135420.0009</v>
      </c>
      <c r="AW50" s="63">
        <v>0</v>
      </c>
      <c r="AX50" s="63">
        <v>0</v>
      </c>
      <c r="AY50" s="63">
        <v>0</v>
      </c>
      <c r="AZ50" s="63">
        <v>0</v>
      </c>
      <c r="BA50" s="63">
        <v>0</v>
      </c>
      <c r="BB50" s="63">
        <v>0</v>
      </c>
      <c r="BC50" s="63">
        <v>0</v>
      </c>
      <c r="BD50" s="63">
        <v>0</v>
      </c>
      <c r="BE50" s="63">
        <v>0</v>
      </c>
      <c r="BF50" s="63">
        <v>0</v>
      </c>
      <c r="BG50" s="63">
        <v>0</v>
      </c>
      <c r="BH50" s="63">
        <v>0</v>
      </c>
      <c r="BI50" s="63">
        <v>0</v>
      </c>
      <c r="BJ50" s="63">
        <v>0</v>
      </c>
      <c r="BK50" s="63">
        <v>0</v>
      </c>
      <c r="BL50" s="63">
        <v>0</v>
      </c>
      <c r="BM50" s="63">
        <v>0</v>
      </c>
      <c r="BN50" s="63">
        <v>0</v>
      </c>
      <c r="BO50" s="63">
        <v>0</v>
      </c>
      <c r="BP50" s="63">
        <v>0</v>
      </c>
      <c r="BQ50" s="63">
        <v>0</v>
      </c>
      <c r="BR50" s="63">
        <v>0</v>
      </c>
      <c r="BS50" s="63">
        <v>0</v>
      </c>
      <c r="BT50" s="63">
        <v>0</v>
      </c>
      <c r="BU50" s="63">
        <v>0</v>
      </c>
      <c r="BV50" s="63">
        <v>0</v>
      </c>
      <c r="BW50" s="63">
        <v>0</v>
      </c>
      <c r="BX50" s="63">
        <v>0</v>
      </c>
      <c r="BY50" s="63">
        <v>0</v>
      </c>
      <c r="BZ50" s="63">
        <v>0</v>
      </c>
      <c r="CA50" s="63">
        <v>0</v>
      </c>
      <c r="CB50" s="63">
        <v>0</v>
      </c>
      <c r="CC50" s="63">
        <v>0</v>
      </c>
      <c r="CD50" s="63">
        <v>0</v>
      </c>
      <c r="CE50" s="63">
        <v>0</v>
      </c>
      <c r="CF50" s="63">
        <v>0</v>
      </c>
      <c r="CG50" s="63">
        <v>0</v>
      </c>
      <c r="CH50" s="63">
        <v>0</v>
      </c>
      <c r="CI50" s="63">
        <v>0</v>
      </c>
      <c r="CJ50" s="63">
        <v>0</v>
      </c>
      <c r="CK50" s="63">
        <v>0</v>
      </c>
      <c r="CL50" s="63">
        <v>0</v>
      </c>
      <c r="CM50" s="63">
        <v>0</v>
      </c>
      <c r="CN50" s="63">
        <v>0</v>
      </c>
      <c r="CO50" s="63">
        <v>0</v>
      </c>
      <c r="CP50" s="63">
        <v>0</v>
      </c>
      <c r="CQ50" s="63">
        <v>0</v>
      </c>
      <c r="CR50" s="63">
        <v>0</v>
      </c>
      <c r="CS50" s="63">
        <v>0</v>
      </c>
      <c r="CT50" s="63">
        <v>0</v>
      </c>
      <c r="CU50" s="63">
        <v>0</v>
      </c>
      <c r="CV50" s="63">
        <v>0</v>
      </c>
      <c r="CW50" s="63">
        <v>0</v>
      </c>
      <c r="CX50" s="63">
        <v>0</v>
      </c>
      <c r="CY50" s="63">
        <v>0</v>
      </c>
      <c r="CZ50" s="63">
        <v>0</v>
      </c>
      <c r="DA50" s="63">
        <v>0</v>
      </c>
      <c r="DB50" s="63">
        <v>0</v>
      </c>
      <c r="DC50" s="63">
        <v>0</v>
      </c>
      <c r="DD50" s="63">
        <v>0</v>
      </c>
      <c r="DE50" s="63">
        <v>0</v>
      </c>
      <c r="DF50" s="63">
        <v>0</v>
      </c>
      <c r="DG50" s="63">
        <v>0</v>
      </c>
      <c r="DH50" s="63">
        <v>0</v>
      </c>
      <c r="DI50" s="63">
        <v>0</v>
      </c>
      <c r="DJ50" s="63">
        <v>0</v>
      </c>
      <c r="DK50" s="63">
        <v>0</v>
      </c>
      <c r="DL50" s="63">
        <v>0</v>
      </c>
      <c r="DM50" s="63">
        <v>0</v>
      </c>
      <c r="DN50" s="63">
        <v>0</v>
      </c>
      <c r="DO50" s="63">
        <v>0</v>
      </c>
      <c r="DP50" s="63">
        <v>0</v>
      </c>
      <c r="DQ50" s="63">
        <v>0</v>
      </c>
      <c r="DR50" s="63">
        <v>0</v>
      </c>
      <c r="DS50" s="63">
        <v>0</v>
      </c>
      <c r="DT50" s="63">
        <v>0</v>
      </c>
      <c r="DU50" s="63">
        <v>0</v>
      </c>
      <c r="DV50" s="63">
        <v>0</v>
      </c>
      <c r="DW50" s="63">
        <v>0</v>
      </c>
      <c r="DX50" s="63">
        <v>0</v>
      </c>
      <c r="DY50" s="63">
        <v>0</v>
      </c>
      <c r="DZ50" s="63">
        <v>0</v>
      </c>
      <c r="EA50" s="63">
        <v>0</v>
      </c>
      <c r="EB50" s="63">
        <v>0</v>
      </c>
      <c r="EC50" s="63">
        <v>0</v>
      </c>
      <c r="ED50" s="63">
        <v>0</v>
      </c>
      <c r="EE50" s="63">
        <v>0</v>
      </c>
      <c r="EF50" s="63">
        <v>0</v>
      </c>
      <c r="EG50" s="63">
        <v>0</v>
      </c>
      <c r="EH50" s="63">
        <v>0</v>
      </c>
      <c r="EI50" s="63">
        <v>0</v>
      </c>
      <c r="EJ50" s="63">
        <v>0</v>
      </c>
      <c r="EK50" s="63">
        <v>0</v>
      </c>
      <c r="EL50" s="63">
        <v>0</v>
      </c>
      <c r="EM50" s="63">
        <v>0</v>
      </c>
      <c r="EN50" s="63">
        <v>0</v>
      </c>
      <c r="EO50" s="63">
        <v>0</v>
      </c>
      <c r="EP50" s="63">
        <v>0</v>
      </c>
      <c r="EQ50" s="63">
        <v>0</v>
      </c>
      <c r="ER50" s="63">
        <v>0</v>
      </c>
      <c r="ES50" s="63">
        <v>0</v>
      </c>
      <c r="ET50" s="63">
        <v>0</v>
      </c>
      <c r="EU50" s="63">
        <v>0</v>
      </c>
      <c r="EV50" s="63">
        <v>0</v>
      </c>
      <c r="EW50" s="63">
        <v>0</v>
      </c>
      <c r="EX50" s="63">
        <v>0</v>
      </c>
      <c r="EY50" s="63">
        <v>0</v>
      </c>
      <c r="EZ50" s="63">
        <v>0</v>
      </c>
      <c r="FA50" s="63">
        <v>0</v>
      </c>
      <c r="FB50" s="63">
        <v>0</v>
      </c>
      <c r="FC50" s="63">
        <v>0</v>
      </c>
      <c r="FD50" s="63">
        <v>0</v>
      </c>
      <c r="FE50" s="63">
        <v>0</v>
      </c>
      <c r="FF50" s="63">
        <v>0</v>
      </c>
      <c r="FG50" s="63">
        <v>0</v>
      </c>
      <c r="FH50" s="63">
        <v>0</v>
      </c>
      <c r="FI50" s="63">
        <v>0</v>
      </c>
      <c r="FJ50" s="63">
        <v>0</v>
      </c>
      <c r="FK50" s="63">
        <v>0</v>
      </c>
      <c r="FL50" s="63">
        <v>0</v>
      </c>
      <c r="FM50" s="63">
        <v>0</v>
      </c>
      <c r="FN50" s="63">
        <v>0</v>
      </c>
      <c r="FO50" s="63">
        <v>0</v>
      </c>
      <c r="FP50" s="63">
        <v>0</v>
      </c>
      <c r="FQ50" s="63">
        <v>0</v>
      </c>
      <c r="FR50" s="63">
        <v>0</v>
      </c>
      <c r="FS50" s="63">
        <v>0</v>
      </c>
      <c r="FT50" s="63">
        <v>0</v>
      </c>
      <c r="FU50" s="63">
        <v>0</v>
      </c>
      <c r="FV50" s="63">
        <v>0</v>
      </c>
      <c r="FW50" s="63">
        <v>0</v>
      </c>
      <c r="FX50" s="63">
        <v>0</v>
      </c>
      <c r="FY50" s="63">
        <v>0</v>
      </c>
      <c r="FZ50" s="63">
        <v>0</v>
      </c>
      <c r="GA50" s="63">
        <v>0</v>
      </c>
      <c r="GB50" s="63">
        <v>0</v>
      </c>
      <c r="GC50" s="63">
        <v>0</v>
      </c>
      <c r="GD50" s="63">
        <v>0</v>
      </c>
      <c r="GE50" s="63">
        <v>0</v>
      </c>
      <c r="GF50" s="63">
        <v>0</v>
      </c>
      <c r="GG50" s="63">
        <v>0</v>
      </c>
      <c r="GH50" s="63">
        <v>0</v>
      </c>
      <c r="GI50" s="63">
        <v>0</v>
      </c>
      <c r="GJ50" s="63">
        <v>0</v>
      </c>
      <c r="GK50" s="63">
        <v>0</v>
      </c>
      <c r="GL50" s="63">
        <v>0</v>
      </c>
      <c r="GM50" s="63">
        <v>0</v>
      </c>
      <c r="GN50" s="63">
        <v>0</v>
      </c>
      <c r="GO50" s="63">
        <v>0</v>
      </c>
      <c r="GP50" s="63">
        <v>0</v>
      </c>
      <c r="GQ50" s="63">
        <v>0</v>
      </c>
      <c r="GR50" s="63">
        <v>0</v>
      </c>
      <c r="GS50" s="63">
        <v>0</v>
      </c>
      <c r="GT50" s="63">
        <v>0</v>
      </c>
      <c r="GU50" s="63">
        <v>0</v>
      </c>
      <c r="GV50" s="63">
        <v>0</v>
      </c>
      <c r="GW50" s="63">
        <v>0</v>
      </c>
      <c r="GX50" s="63">
        <v>0</v>
      </c>
      <c r="GY50" s="63">
        <v>0</v>
      </c>
      <c r="GZ50" s="63">
        <v>0</v>
      </c>
      <c r="HA50" s="63">
        <v>0</v>
      </c>
      <c r="HB50" s="63">
        <v>0</v>
      </c>
      <c r="HC50" s="63">
        <v>0</v>
      </c>
      <c r="HD50" s="63">
        <v>0</v>
      </c>
      <c r="HE50" s="63">
        <v>0</v>
      </c>
      <c r="HF50" s="63">
        <v>0</v>
      </c>
      <c r="HG50" s="63">
        <v>0</v>
      </c>
      <c r="HH50" s="63">
        <v>0</v>
      </c>
      <c r="HI50" s="63">
        <v>0</v>
      </c>
      <c r="HJ50" s="63">
        <v>0</v>
      </c>
      <c r="HK50" s="63">
        <v>0</v>
      </c>
      <c r="HL50" s="63">
        <v>0</v>
      </c>
      <c r="HM50" s="63">
        <v>0</v>
      </c>
      <c r="HN50" s="63">
        <v>0</v>
      </c>
      <c r="HO50" s="63">
        <v>0</v>
      </c>
      <c r="HP50" s="63">
        <v>0</v>
      </c>
      <c r="HQ50" s="63">
        <v>0</v>
      </c>
      <c r="HR50" s="63">
        <v>0</v>
      </c>
      <c r="HS50" s="63">
        <v>0</v>
      </c>
      <c r="HT50" s="63">
        <v>0</v>
      </c>
      <c r="HU50" s="63">
        <v>0</v>
      </c>
      <c r="HV50" s="63">
        <v>0</v>
      </c>
      <c r="HW50" s="63">
        <v>0</v>
      </c>
      <c r="HX50" s="63">
        <v>0</v>
      </c>
      <c r="HY50" s="63">
        <v>0</v>
      </c>
      <c r="HZ50" s="63">
        <v>0</v>
      </c>
      <c r="IA50" s="63">
        <v>0</v>
      </c>
      <c r="IB50" s="63">
        <v>0</v>
      </c>
      <c r="IC50" s="63">
        <v>0</v>
      </c>
      <c r="ID50" s="63">
        <v>0</v>
      </c>
      <c r="IE50" s="63">
        <v>0</v>
      </c>
      <c r="IF50" s="63">
        <v>0</v>
      </c>
      <c r="IG50" s="63">
        <v>0</v>
      </c>
      <c r="IH50" s="63">
        <v>0</v>
      </c>
      <c r="II50" s="63">
        <v>0</v>
      </c>
      <c r="IJ50" s="63">
        <v>0</v>
      </c>
      <c r="IK50" s="63">
        <v>0</v>
      </c>
      <c r="IL50" s="63">
        <v>0</v>
      </c>
      <c r="IM50" s="63">
        <v>0</v>
      </c>
      <c r="IN50" s="63">
        <v>0</v>
      </c>
      <c r="IO50" s="63">
        <v>0</v>
      </c>
      <c r="IP50" s="63">
        <v>0</v>
      </c>
      <c r="IQ50" s="63">
        <v>0</v>
      </c>
      <c r="IR50" s="63">
        <v>0</v>
      </c>
      <c r="IS50" s="63">
        <v>0</v>
      </c>
      <c r="IT50" s="63">
        <v>0</v>
      </c>
      <c r="IU50" s="63">
        <v>0</v>
      </c>
      <c r="IV50" s="63">
        <v>0</v>
      </c>
      <c r="IW50" s="63">
        <v>0</v>
      </c>
      <c r="IX50" s="63">
        <v>0</v>
      </c>
      <c r="IY50" s="63">
        <v>0</v>
      </c>
      <c r="IZ50" s="63">
        <v>0</v>
      </c>
      <c r="JA50" s="63">
        <v>0</v>
      </c>
      <c r="JB50" s="63">
        <v>0</v>
      </c>
      <c r="JC50" s="63">
        <v>0</v>
      </c>
      <c r="JD50" s="63">
        <v>0</v>
      </c>
      <c r="JE50" s="63">
        <v>0</v>
      </c>
      <c r="JF50" s="63">
        <v>0</v>
      </c>
      <c r="JG50" s="63">
        <v>0</v>
      </c>
      <c r="JH50" s="63">
        <v>0</v>
      </c>
      <c r="JI50" s="63">
        <v>0</v>
      </c>
      <c r="JJ50" s="63">
        <v>0</v>
      </c>
      <c r="JK50" s="63">
        <v>0</v>
      </c>
      <c r="JL50" s="63">
        <v>0</v>
      </c>
      <c r="JM50" s="63">
        <v>0</v>
      </c>
      <c r="JN50" s="63">
        <v>0</v>
      </c>
      <c r="JO50" s="63">
        <v>0</v>
      </c>
      <c r="JP50" s="63">
        <v>0</v>
      </c>
      <c r="JQ50" s="63">
        <v>0</v>
      </c>
      <c r="JR50" s="63">
        <v>0</v>
      </c>
      <c r="JS50" s="63">
        <v>0</v>
      </c>
      <c r="JT50" s="63">
        <v>0</v>
      </c>
      <c r="JU50" s="63">
        <v>0</v>
      </c>
      <c r="JV50" s="63">
        <v>0</v>
      </c>
      <c r="JW50" s="63">
        <v>0</v>
      </c>
      <c r="JX50" s="63">
        <v>0</v>
      </c>
      <c r="JY50" s="63">
        <v>0</v>
      </c>
      <c r="JZ50" s="63">
        <v>0</v>
      </c>
      <c r="KA50" s="63">
        <v>0</v>
      </c>
      <c r="KB50" s="63">
        <v>0</v>
      </c>
      <c r="KC50" s="63">
        <v>0</v>
      </c>
      <c r="KD50" s="63">
        <v>0</v>
      </c>
      <c r="KE50" s="63">
        <v>0</v>
      </c>
      <c r="KF50" s="63">
        <v>0</v>
      </c>
      <c r="KG50" s="63">
        <v>0</v>
      </c>
      <c r="KH50" s="63">
        <v>0</v>
      </c>
      <c r="KI50" s="63">
        <v>0</v>
      </c>
      <c r="KJ50" s="63">
        <v>0</v>
      </c>
      <c r="KK50" s="63">
        <v>0</v>
      </c>
      <c r="KL50" s="63">
        <v>0</v>
      </c>
      <c r="KM50" s="63">
        <v>0</v>
      </c>
      <c r="KN50" s="63">
        <v>0</v>
      </c>
      <c r="KO50" s="63">
        <v>0</v>
      </c>
      <c r="KP50" s="63">
        <v>0</v>
      </c>
      <c r="KQ50" s="63">
        <v>0</v>
      </c>
      <c r="KR50" s="63">
        <v>0</v>
      </c>
      <c r="KS50" s="63">
        <v>0</v>
      </c>
      <c r="KT50" s="63">
        <v>0</v>
      </c>
      <c r="KU50" s="63">
        <v>0</v>
      </c>
      <c r="KV50" s="63">
        <v>0</v>
      </c>
      <c r="KW50" s="63">
        <v>0</v>
      </c>
      <c r="KX50" s="63">
        <v>0</v>
      </c>
      <c r="KY50" s="63">
        <v>0</v>
      </c>
      <c r="KZ50" s="63">
        <v>0</v>
      </c>
      <c r="LA50" s="63">
        <v>0</v>
      </c>
      <c r="LB50" s="63">
        <v>0</v>
      </c>
      <c r="LC50" s="63">
        <v>0</v>
      </c>
      <c r="LD50" s="63">
        <v>0</v>
      </c>
      <c r="LE50" s="63">
        <v>0</v>
      </c>
      <c r="LF50" s="63">
        <v>0</v>
      </c>
      <c r="LG50" s="63">
        <v>0</v>
      </c>
      <c r="LH50" s="63">
        <v>0</v>
      </c>
      <c r="LI50" s="63">
        <v>0</v>
      </c>
      <c r="LJ50" s="63">
        <v>0</v>
      </c>
      <c r="LK50" s="63">
        <v>0</v>
      </c>
      <c r="LL50" s="63">
        <v>0</v>
      </c>
      <c r="LM50" s="63">
        <v>0</v>
      </c>
      <c r="LN50" s="63">
        <v>0</v>
      </c>
      <c r="LO50" s="63">
        <v>0</v>
      </c>
      <c r="LP50" s="63">
        <v>0</v>
      </c>
      <c r="LQ50" s="63">
        <v>0</v>
      </c>
      <c r="LR50" s="63">
        <v>0</v>
      </c>
      <c r="LS50" s="63">
        <v>0</v>
      </c>
      <c r="LT50" s="63">
        <v>0</v>
      </c>
      <c r="LU50" s="63">
        <v>0</v>
      </c>
      <c r="LV50" s="63">
        <v>0</v>
      </c>
      <c r="LW50" s="63">
        <v>0</v>
      </c>
      <c r="LX50" s="63">
        <v>0</v>
      </c>
      <c r="LY50" s="63">
        <v>0</v>
      </c>
      <c r="LZ50" s="63">
        <v>0</v>
      </c>
      <c r="MA50" s="63">
        <v>0</v>
      </c>
      <c r="MB50" s="63">
        <v>0</v>
      </c>
      <c r="MC50" s="63">
        <v>0</v>
      </c>
      <c r="MD50" s="63">
        <v>0</v>
      </c>
      <c r="ME50" s="63">
        <v>0</v>
      </c>
      <c r="MF50" s="63">
        <v>0</v>
      </c>
      <c r="MG50" s="63">
        <v>0</v>
      </c>
      <c r="MH50" s="63">
        <v>0</v>
      </c>
      <c r="MI50" s="63">
        <v>0</v>
      </c>
      <c r="MJ50" s="63">
        <v>0</v>
      </c>
      <c r="MK50" s="63">
        <v>0</v>
      </c>
      <c r="ML50" s="63">
        <v>0</v>
      </c>
      <c r="MM50" s="63">
        <v>0</v>
      </c>
      <c r="MN50" s="63">
        <v>0</v>
      </c>
      <c r="MO50" s="63">
        <v>0</v>
      </c>
      <c r="MP50" s="63">
        <v>0</v>
      </c>
      <c r="MQ50" s="2">
        <v>0</v>
      </c>
      <c r="MR50" s="63">
        <v>0</v>
      </c>
      <c r="MS50" s="63">
        <v>0</v>
      </c>
      <c r="MT50" s="63">
        <v>0</v>
      </c>
      <c r="MU50" s="63">
        <v>0</v>
      </c>
      <c r="MW50" s="63">
        <v>35</v>
      </c>
      <c r="MY50" s="63">
        <f t="shared" si="1"/>
        <v>15928135420.0009</v>
      </c>
      <c r="NC50" s="63">
        <f t="shared" si="2"/>
        <v>0</v>
      </c>
    </row>
    <row r="51" spans="1:367" x14ac:dyDescent="0.45">
      <c r="A51" s="63" t="s">
        <v>32</v>
      </c>
      <c r="B51" s="16">
        <v>0</v>
      </c>
      <c r="C51" s="63">
        <v>0</v>
      </c>
      <c r="D51" s="63">
        <v>0</v>
      </c>
      <c r="E51" s="63">
        <v>0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63">
        <v>0</v>
      </c>
      <c r="L51" s="75">
        <v>0</v>
      </c>
      <c r="M51" s="75">
        <v>0</v>
      </c>
      <c r="N51" s="63">
        <v>0</v>
      </c>
      <c r="O51" s="63">
        <v>0</v>
      </c>
      <c r="P51" s="63">
        <v>0</v>
      </c>
      <c r="Q51" s="63">
        <v>0</v>
      </c>
      <c r="R51" s="63">
        <v>0</v>
      </c>
      <c r="S51" s="63">
        <v>0</v>
      </c>
      <c r="T51" s="63">
        <v>0</v>
      </c>
      <c r="U51" s="63">
        <v>0</v>
      </c>
      <c r="V51" s="63">
        <v>0</v>
      </c>
      <c r="W51" s="63">
        <v>0</v>
      </c>
      <c r="X51" s="63">
        <v>0</v>
      </c>
      <c r="Y51" s="63">
        <v>0</v>
      </c>
      <c r="Z51" s="63">
        <v>0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>
        <v>0</v>
      </c>
      <c r="AZ51" s="63">
        <v>0</v>
      </c>
      <c r="BA51" s="63">
        <v>0</v>
      </c>
      <c r="BB51" s="63">
        <v>0</v>
      </c>
      <c r="BC51" s="63">
        <v>0</v>
      </c>
      <c r="BD51" s="63">
        <v>0</v>
      </c>
      <c r="BE51" s="63">
        <v>0</v>
      </c>
      <c r="BF51" s="63">
        <v>0</v>
      </c>
      <c r="BG51" s="63">
        <v>0</v>
      </c>
      <c r="BH51" s="63">
        <v>0</v>
      </c>
      <c r="BI51" s="63">
        <v>0</v>
      </c>
      <c r="BJ51" s="63">
        <v>0</v>
      </c>
      <c r="BK51" s="63">
        <v>0</v>
      </c>
      <c r="BL51" s="63">
        <v>0</v>
      </c>
      <c r="BM51" s="63">
        <v>0</v>
      </c>
      <c r="BN51" s="63">
        <v>0</v>
      </c>
      <c r="BO51" s="63">
        <v>0</v>
      </c>
      <c r="BP51" s="63">
        <v>0</v>
      </c>
      <c r="BQ51" s="63">
        <v>0</v>
      </c>
      <c r="BR51" s="63">
        <v>0</v>
      </c>
      <c r="BS51" s="63">
        <v>0</v>
      </c>
      <c r="BT51" s="63">
        <v>0</v>
      </c>
      <c r="BU51" s="63">
        <v>0</v>
      </c>
      <c r="BV51" s="63">
        <v>0</v>
      </c>
      <c r="BW51" s="63">
        <v>0</v>
      </c>
      <c r="BX51" s="63">
        <v>0</v>
      </c>
      <c r="BY51" s="63">
        <v>0</v>
      </c>
      <c r="BZ51" s="63">
        <v>0</v>
      </c>
      <c r="CA51" s="63">
        <v>0</v>
      </c>
      <c r="CB51" s="63">
        <v>0</v>
      </c>
      <c r="CC51" s="63">
        <v>0</v>
      </c>
      <c r="CD51" s="63">
        <v>0</v>
      </c>
      <c r="CE51" s="63">
        <v>0</v>
      </c>
      <c r="CF51" s="63">
        <v>0</v>
      </c>
      <c r="CG51" s="63">
        <v>0</v>
      </c>
      <c r="CH51" s="63">
        <v>0</v>
      </c>
      <c r="CI51" s="63">
        <v>0</v>
      </c>
      <c r="CJ51" s="63">
        <v>0</v>
      </c>
      <c r="CK51" s="63">
        <v>0</v>
      </c>
      <c r="CL51" s="63">
        <v>0</v>
      </c>
      <c r="CM51" s="63">
        <v>0</v>
      </c>
      <c r="CN51" s="63">
        <v>0</v>
      </c>
      <c r="CO51" s="63">
        <v>0</v>
      </c>
      <c r="CP51" s="63">
        <v>0</v>
      </c>
      <c r="CQ51" s="63">
        <v>0</v>
      </c>
      <c r="CR51" s="63">
        <v>0</v>
      </c>
      <c r="CS51" s="63">
        <v>0</v>
      </c>
      <c r="CT51" s="63">
        <v>0</v>
      </c>
      <c r="CU51" s="63">
        <v>0</v>
      </c>
      <c r="CV51" s="63">
        <v>0</v>
      </c>
      <c r="CW51" s="63">
        <v>0</v>
      </c>
      <c r="CX51" s="63">
        <v>0</v>
      </c>
      <c r="CY51" s="63">
        <v>0</v>
      </c>
      <c r="CZ51" s="63">
        <v>0</v>
      </c>
      <c r="DA51" s="63">
        <v>0</v>
      </c>
      <c r="DB51" s="63">
        <v>0</v>
      </c>
      <c r="DC51" s="63">
        <v>0</v>
      </c>
      <c r="DD51" s="63">
        <v>0</v>
      </c>
      <c r="DE51" s="63">
        <v>0</v>
      </c>
      <c r="DF51" s="63">
        <v>0</v>
      </c>
      <c r="DG51" s="63">
        <v>0</v>
      </c>
      <c r="DH51" s="63">
        <v>0</v>
      </c>
      <c r="DI51" s="63">
        <v>0</v>
      </c>
      <c r="DJ51" s="63">
        <v>0</v>
      </c>
      <c r="DK51" s="63">
        <v>0</v>
      </c>
      <c r="DL51" s="63">
        <v>0</v>
      </c>
      <c r="DM51" s="63">
        <v>0</v>
      </c>
      <c r="DN51" s="63">
        <v>0</v>
      </c>
      <c r="DO51" s="63">
        <v>0</v>
      </c>
      <c r="DP51" s="63">
        <v>0</v>
      </c>
      <c r="DQ51" s="63">
        <v>0</v>
      </c>
      <c r="DR51" s="63">
        <v>0</v>
      </c>
      <c r="DS51" s="63">
        <v>0</v>
      </c>
      <c r="DT51" s="63">
        <v>0</v>
      </c>
      <c r="DU51" s="63">
        <v>0</v>
      </c>
      <c r="DV51" s="63">
        <v>0</v>
      </c>
      <c r="DW51" s="63">
        <v>0</v>
      </c>
      <c r="DX51" s="63">
        <v>0</v>
      </c>
      <c r="DY51" s="63">
        <v>0</v>
      </c>
      <c r="DZ51" s="63">
        <v>0</v>
      </c>
      <c r="EA51" s="63">
        <v>0</v>
      </c>
      <c r="EB51" s="63">
        <v>0</v>
      </c>
      <c r="EC51" s="63">
        <v>0</v>
      </c>
      <c r="ED51" s="63">
        <v>0</v>
      </c>
      <c r="EE51" s="63">
        <v>0</v>
      </c>
      <c r="EF51" s="63">
        <v>0</v>
      </c>
      <c r="EG51" s="63">
        <v>0</v>
      </c>
      <c r="EH51" s="63">
        <v>0</v>
      </c>
      <c r="EI51" s="63">
        <v>0</v>
      </c>
      <c r="EJ51" s="63">
        <v>0</v>
      </c>
      <c r="EK51" s="63">
        <v>0</v>
      </c>
      <c r="EL51" s="63">
        <v>0</v>
      </c>
      <c r="EM51" s="63">
        <v>0</v>
      </c>
      <c r="EN51" s="63">
        <v>0</v>
      </c>
      <c r="EO51" s="63">
        <v>0</v>
      </c>
      <c r="EP51" s="63">
        <v>0</v>
      </c>
      <c r="EQ51" s="63">
        <v>0</v>
      </c>
      <c r="ER51" s="63">
        <v>0</v>
      </c>
      <c r="ES51" s="63">
        <v>0</v>
      </c>
      <c r="ET51" s="63">
        <v>0</v>
      </c>
      <c r="EU51" s="63">
        <v>0</v>
      </c>
      <c r="EV51" s="63">
        <v>0</v>
      </c>
      <c r="EW51" s="63">
        <v>0</v>
      </c>
      <c r="EX51" s="63">
        <v>0</v>
      </c>
      <c r="EY51" s="63">
        <v>0</v>
      </c>
      <c r="EZ51" s="63">
        <v>0</v>
      </c>
      <c r="FA51" s="63">
        <v>0</v>
      </c>
      <c r="FB51" s="63">
        <v>0</v>
      </c>
      <c r="FC51" s="63">
        <v>0</v>
      </c>
      <c r="FD51" s="63">
        <v>0</v>
      </c>
      <c r="FE51" s="63">
        <v>0</v>
      </c>
      <c r="FF51" s="63">
        <v>0</v>
      </c>
      <c r="FG51" s="63">
        <v>0</v>
      </c>
      <c r="FH51" s="63">
        <v>0</v>
      </c>
      <c r="FI51" s="63">
        <v>0</v>
      </c>
      <c r="FJ51" s="63">
        <v>0</v>
      </c>
      <c r="FK51" s="63">
        <v>0</v>
      </c>
      <c r="FL51" s="63">
        <v>0</v>
      </c>
      <c r="FM51" s="63">
        <v>0</v>
      </c>
      <c r="FN51" s="63">
        <v>0</v>
      </c>
      <c r="FO51" s="63">
        <v>0</v>
      </c>
      <c r="FP51" s="63">
        <v>0</v>
      </c>
      <c r="FQ51" s="63">
        <v>0</v>
      </c>
      <c r="FR51" s="63">
        <v>0</v>
      </c>
      <c r="FS51" s="63">
        <v>0</v>
      </c>
      <c r="FT51" s="63">
        <v>0</v>
      </c>
      <c r="FU51" s="63">
        <v>0</v>
      </c>
      <c r="FV51" s="63">
        <v>0</v>
      </c>
      <c r="FW51" s="63">
        <v>0</v>
      </c>
      <c r="FX51" s="63">
        <v>0</v>
      </c>
      <c r="FY51" s="63">
        <v>0</v>
      </c>
      <c r="FZ51" s="63">
        <v>0</v>
      </c>
      <c r="GA51" s="63">
        <v>0</v>
      </c>
      <c r="GB51" s="63">
        <v>0</v>
      </c>
      <c r="GC51" s="63">
        <v>0</v>
      </c>
      <c r="GD51" s="63">
        <v>0</v>
      </c>
      <c r="GE51" s="63">
        <v>0</v>
      </c>
      <c r="GF51" s="63">
        <v>0</v>
      </c>
      <c r="GG51" s="63">
        <v>0</v>
      </c>
      <c r="GH51" s="63">
        <v>0</v>
      </c>
      <c r="GI51" s="63">
        <v>0</v>
      </c>
      <c r="GJ51" s="63">
        <v>0</v>
      </c>
      <c r="GK51" s="63">
        <v>0</v>
      </c>
      <c r="GL51" s="63">
        <v>0</v>
      </c>
      <c r="GM51" s="63">
        <v>0</v>
      </c>
      <c r="GN51" s="63">
        <v>0</v>
      </c>
      <c r="GO51" s="63">
        <v>0</v>
      </c>
      <c r="GP51" s="63">
        <v>0</v>
      </c>
      <c r="GQ51" s="63">
        <v>0</v>
      </c>
      <c r="GR51" s="63">
        <v>0</v>
      </c>
      <c r="GS51" s="63">
        <v>0</v>
      </c>
      <c r="GT51" s="63">
        <v>0</v>
      </c>
      <c r="GU51" s="63">
        <v>0</v>
      </c>
      <c r="GV51" s="63">
        <v>0</v>
      </c>
      <c r="GW51" s="63">
        <v>0</v>
      </c>
      <c r="GX51" s="63">
        <v>0</v>
      </c>
      <c r="GY51" s="63">
        <v>0</v>
      </c>
      <c r="GZ51" s="63">
        <v>0</v>
      </c>
      <c r="HA51" s="63">
        <v>0</v>
      </c>
      <c r="HB51" s="63">
        <v>0</v>
      </c>
      <c r="HC51" s="63">
        <v>0</v>
      </c>
      <c r="HD51" s="63">
        <v>0</v>
      </c>
      <c r="HE51" s="63">
        <v>0</v>
      </c>
      <c r="HF51" s="63">
        <v>0</v>
      </c>
      <c r="HG51" s="63">
        <v>0</v>
      </c>
      <c r="HH51" s="63">
        <v>0</v>
      </c>
      <c r="HI51" s="63">
        <v>0</v>
      </c>
      <c r="HJ51" s="63">
        <v>0</v>
      </c>
      <c r="HK51" s="63">
        <v>0</v>
      </c>
      <c r="HL51" s="63">
        <v>0</v>
      </c>
      <c r="HM51" s="63">
        <v>0</v>
      </c>
      <c r="HN51" s="63">
        <v>0</v>
      </c>
      <c r="HO51" s="63">
        <v>0</v>
      </c>
      <c r="HP51" s="63">
        <v>0</v>
      </c>
      <c r="HQ51" s="63">
        <v>0</v>
      </c>
      <c r="HR51" s="63">
        <v>0</v>
      </c>
      <c r="HS51" s="63">
        <v>0</v>
      </c>
      <c r="HT51" s="63">
        <v>0</v>
      </c>
      <c r="HU51" s="63">
        <v>0</v>
      </c>
      <c r="HV51" s="63">
        <v>0</v>
      </c>
      <c r="HW51" s="63">
        <v>0</v>
      </c>
      <c r="HX51" s="63">
        <v>0</v>
      </c>
      <c r="HY51" s="63">
        <v>0</v>
      </c>
      <c r="HZ51" s="63">
        <v>0</v>
      </c>
      <c r="IA51" s="63">
        <v>0</v>
      </c>
      <c r="IB51" s="63">
        <v>0</v>
      </c>
      <c r="IC51" s="63">
        <v>0</v>
      </c>
      <c r="ID51" s="63">
        <v>0</v>
      </c>
      <c r="IE51" s="63">
        <v>0</v>
      </c>
      <c r="IF51" s="63">
        <v>0</v>
      </c>
      <c r="IG51" s="63">
        <v>0</v>
      </c>
      <c r="IH51" s="63">
        <v>0</v>
      </c>
      <c r="II51" s="63">
        <v>0</v>
      </c>
      <c r="IJ51" s="63">
        <v>0</v>
      </c>
      <c r="IK51" s="63">
        <v>0</v>
      </c>
      <c r="IL51" s="63">
        <v>0</v>
      </c>
      <c r="IM51" s="63">
        <v>0</v>
      </c>
      <c r="IN51" s="63">
        <v>0</v>
      </c>
      <c r="IO51" s="63">
        <v>0</v>
      </c>
      <c r="IP51" s="63">
        <v>0</v>
      </c>
      <c r="IQ51" s="63">
        <v>0</v>
      </c>
      <c r="IR51" s="63">
        <v>0</v>
      </c>
      <c r="IS51" s="63">
        <v>0</v>
      </c>
      <c r="IT51" s="63">
        <v>0</v>
      </c>
      <c r="IU51" s="63">
        <v>0</v>
      </c>
      <c r="IV51" s="63">
        <v>0</v>
      </c>
      <c r="IW51" s="63">
        <v>0</v>
      </c>
      <c r="IX51" s="63">
        <v>0</v>
      </c>
      <c r="IY51" s="63">
        <v>0</v>
      </c>
      <c r="IZ51" s="63">
        <v>0</v>
      </c>
      <c r="JA51" s="63">
        <v>0</v>
      </c>
      <c r="JB51" s="63">
        <v>0</v>
      </c>
      <c r="JC51" s="63">
        <v>0</v>
      </c>
      <c r="JD51" s="63">
        <v>0</v>
      </c>
      <c r="JE51" s="63">
        <v>0</v>
      </c>
      <c r="JF51" s="63">
        <v>0</v>
      </c>
      <c r="JG51" s="63">
        <v>0</v>
      </c>
      <c r="JH51" s="63">
        <v>0</v>
      </c>
      <c r="JI51" s="63">
        <v>0</v>
      </c>
      <c r="JJ51" s="63">
        <v>0</v>
      </c>
      <c r="JK51" s="63">
        <v>0</v>
      </c>
      <c r="JL51" s="63">
        <v>0</v>
      </c>
      <c r="JM51" s="63">
        <v>0</v>
      </c>
      <c r="JN51" s="63">
        <v>0</v>
      </c>
      <c r="JO51" s="63">
        <v>0</v>
      </c>
      <c r="JP51" s="63">
        <v>0</v>
      </c>
      <c r="JQ51" s="63">
        <v>0</v>
      </c>
      <c r="JR51" s="63">
        <v>0</v>
      </c>
      <c r="JS51" s="63">
        <v>0</v>
      </c>
      <c r="JT51" s="63">
        <v>0</v>
      </c>
      <c r="JU51" s="63">
        <v>0</v>
      </c>
      <c r="JV51" s="63">
        <v>0</v>
      </c>
      <c r="JW51" s="63">
        <v>0</v>
      </c>
      <c r="JX51" s="63">
        <v>0</v>
      </c>
      <c r="JY51" s="63">
        <v>0</v>
      </c>
      <c r="JZ51" s="63">
        <v>0</v>
      </c>
      <c r="KA51" s="63">
        <v>0</v>
      </c>
      <c r="KB51" s="63">
        <v>0</v>
      </c>
      <c r="KC51" s="63">
        <v>0</v>
      </c>
      <c r="KD51" s="63">
        <v>0</v>
      </c>
      <c r="KE51" s="63">
        <v>0</v>
      </c>
      <c r="KF51" s="63">
        <v>0</v>
      </c>
      <c r="KG51" s="63">
        <v>0</v>
      </c>
      <c r="KH51" s="63">
        <v>0</v>
      </c>
      <c r="KI51" s="63">
        <v>0</v>
      </c>
      <c r="KJ51" s="63">
        <v>0</v>
      </c>
      <c r="KK51" s="63">
        <v>0</v>
      </c>
      <c r="KL51" s="63">
        <v>0</v>
      </c>
      <c r="KM51" s="63">
        <v>0</v>
      </c>
      <c r="KN51" s="63">
        <v>0</v>
      </c>
      <c r="KO51" s="63">
        <v>0</v>
      </c>
      <c r="KP51" s="63">
        <v>0</v>
      </c>
      <c r="KQ51" s="63">
        <v>0</v>
      </c>
      <c r="KR51" s="63">
        <v>0</v>
      </c>
      <c r="KS51" s="63">
        <v>0</v>
      </c>
      <c r="KT51" s="63">
        <v>0</v>
      </c>
      <c r="KU51" s="63">
        <v>0</v>
      </c>
      <c r="KV51" s="63">
        <v>0</v>
      </c>
      <c r="KW51" s="63">
        <v>0</v>
      </c>
      <c r="KX51" s="63">
        <v>0</v>
      </c>
      <c r="KY51" s="63">
        <v>0</v>
      </c>
      <c r="KZ51" s="63">
        <v>0</v>
      </c>
      <c r="LA51" s="63">
        <v>0</v>
      </c>
      <c r="LB51" s="63">
        <v>0</v>
      </c>
      <c r="LC51" s="63">
        <v>0</v>
      </c>
      <c r="LD51" s="63">
        <v>0</v>
      </c>
      <c r="LE51" s="63">
        <v>0</v>
      </c>
      <c r="LF51" s="63">
        <v>0</v>
      </c>
      <c r="LG51" s="63">
        <v>0</v>
      </c>
      <c r="LH51" s="63">
        <v>0</v>
      </c>
      <c r="LI51" s="63">
        <v>0</v>
      </c>
      <c r="LJ51" s="63">
        <v>0</v>
      </c>
      <c r="LK51" s="63">
        <v>0</v>
      </c>
      <c r="LL51" s="63">
        <v>0</v>
      </c>
      <c r="LM51" s="63">
        <v>0</v>
      </c>
      <c r="LN51" s="63">
        <v>0</v>
      </c>
      <c r="LO51" s="63">
        <v>0</v>
      </c>
      <c r="LP51" s="63">
        <v>0</v>
      </c>
      <c r="LQ51" s="63">
        <v>0</v>
      </c>
      <c r="LR51" s="63">
        <v>0</v>
      </c>
      <c r="LS51" s="63">
        <v>0</v>
      </c>
      <c r="LT51" s="63">
        <v>0</v>
      </c>
      <c r="LU51" s="63">
        <v>0</v>
      </c>
      <c r="LV51" s="63">
        <v>0</v>
      </c>
      <c r="LW51" s="63">
        <v>0</v>
      </c>
      <c r="LX51" s="63">
        <v>0</v>
      </c>
      <c r="LY51" s="63">
        <v>0</v>
      </c>
      <c r="LZ51" s="63">
        <v>0</v>
      </c>
      <c r="MA51" s="63">
        <v>0</v>
      </c>
      <c r="MB51" s="63">
        <v>0</v>
      </c>
      <c r="MC51" s="63">
        <v>0</v>
      </c>
      <c r="MD51" s="63">
        <v>0</v>
      </c>
      <c r="ME51" s="63">
        <v>0</v>
      </c>
      <c r="MF51" s="63">
        <v>0</v>
      </c>
      <c r="MG51" s="63">
        <v>0</v>
      </c>
      <c r="MH51" s="63">
        <v>0</v>
      </c>
      <c r="MI51" s="63">
        <v>0</v>
      </c>
      <c r="MJ51" s="63">
        <v>0</v>
      </c>
      <c r="MK51" s="63">
        <v>0</v>
      </c>
      <c r="ML51" s="63">
        <v>0</v>
      </c>
      <c r="MM51" s="63">
        <v>0</v>
      </c>
      <c r="MN51" s="63">
        <v>0</v>
      </c>
      <c r="MO51" s="63">
        <v>0</v>
      </c>
      <c r="MP51" s="63">
        <v>0</v>
      </c>
      <c r="MQ51" s="2">
        <v>0</v>
      </c>
      <c r="MR51" s="63">
        <v>0</v>
      </c>
      <c r="MS51" s="63">
        <v>0</v>
      </c>
      <c r="MT51" s="63">
        <v>0</v>
      </c>
      <c r="MU51" s="63">
        <v>0</v>
      </c>
      <c r="MW51" s="63">
        <v>36</v>
      </c>
      <c r="MY51" s="63">
        <f t="shared" si="1"/>
        <v>0</v>
      </c>
      <c r="NC51" s="63">
        <f t="shared" si="2"/>
        <v>0</v>
      </c>
    </row>
    <row r="52" spans="1:367" x14ac:dyDescent="0.45">
      <c r="A52" s="63" t="s">
        <v>30</v>
      </c>
      <c r="B52" s="101">
        <v>41663913198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62014875.666074596</v>
      </c>
      <c r="J52" s="63">
        <v>0</v>
      </c>
      <c r="K52" s="63">
        <v>0</v>
      </c>
      <c r="L52" s="75">
        <v>0</v>
      </c>
      <c r="M52" s="75">
        <v>0</v>
      </c>
      <c r="N52" s="63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3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3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3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3">
        <v>0</v>
      </c>
      <c r="CU52" s="63">
        <v>0</v>
      </c>
      <c r="CV52" s="63">
        <v>0</v>
      </c>
      <c r="CW52" s="63">
        <v>0</v>
      </c>
      <c r="CX52" s="63">
        <v>0</v>
      </c>
      <c r="CY52" s="63">
        <v>0</v>
      </c>
      <c r="CZ52" s="63">
        <v>0</v>
      </c>
      <c r="DA52" s="63">
        <v>0</v>
      </c>
      <c r="DB52" s="63">
        <v>0</v>
      </c>
      <c r="DC52" s="63">
        <v>0</v>
      </c>
      <c r="DD52" s="63">
        <v>0</v>
      </c>
      <c r="DE52" s="63">
        <v>0</v>
      </c>
      <c r="DF52" s="63">
        <v>0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3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3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3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3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3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3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  <c r="GH52" s="63">
        <v>0</v>
      </c>
      <c r="GI52" s="63">
        <v>0</v>
      </c>
      <c r="GJ52" s="63">
        <v>0</v>
      </c>
      <c r="GK52" s="63">
        <v>0</v>
      </c>
      <c r="GL52" s="63">
        <v>0</v>
      </c>
      <c r="GM52" s="63">
        <v>0</v>
      </c>
      <c r="GN52" s="63">
        <v>0</v>
      </c>
      <c r="GO52" s="63">
        <v>0</v>
      </c>
      <c r="GP52" s="63">
        <v>0</v>
      </c>
      <c r="GQ52" s="63">
        <v>0</v>
      </c>
      <c r="GR52" s="63">
        <v>0</v>
      </c>
      <c r="GS52" s="63">
        <v>0</v>
      </c>
      <c r="GT52" s="63">
        <v>0</v>
      </c>
      <c r="GU52" s="63">
        <v>0</v>
      </c>
      <c r="GV52" s="63">
        <v>0</v>
      </c>
      <c r="GW52" s="63">
        <v>0</v>
      </c>
      <c r="GX52" s="63">
        <v>0</v>
      </c>
      <c r="GY52" s="63">
        <v>0</v>
      </c>
      <c r="GZ52" s="63">
        <v>0</v>
      </c>
      <c r="HA52" s="63">
        <v>0</v>
      </c>
      <c r="HB52" s="63">
        <v>0</v>
      </c>
      <c r="HC52" s="63">
        <v>0</v>
      </c>
      <c r="HD52" s="63">
        <v>0</v>
      </c>
      <c r="HE52" s="63">
        <v>0</v>
      </c>
      <c r="HF52" s="63">
        <v>0</v>
      </c>
      <c r="HG52" s="63">
        <v>0</v>
      </c>
      <c r="HH52" s="63">
        <v>0</v>
      </c>
      <c r="HI52" s="63">
        <v>0</v>
      </c>
      <c r="HJ52" s="63">
        <v>0</v>
      </c>
      <c r="HK52" s="63">
        <v>0</v>
      </c>
      <c r="HL52" s="63">
        <v>0</v>
      </c>
      <c r="HM52" s="63">
        <v>0</v>
      </c>
      <c r="HN52" s="63">
        <v>0</v>
      </c>
      <c r="HO52" s="63">
        <v>0</v>
      </c>
      <c r="HP52" s="63">
        <v>0</v>
      </c>
      <c r="HQ52" s="63">
        <v>0</v>
      </c>
      <c r="HR52" s="63">
        <v>0</v>
      </c>
      <c r="HS52" s="63">
        <v>0</v>
      </c>
      <c r="HT52" s="63">
        <v>0</v>
      </c>
      <c r="HU52" s="63">
        <v>0</v>
      </c>
      <c r="HV52" s="63">
        <v>0</v>
      </c>
      <c r="HW52" s="63">
        <v>0</v>
      </c>
      <c r="HX52" s="63">
        <v>0</v>
      </c>
      <c r="HY52" s="63">
        <v>0</v>
      </c>
      <c r="HZ52" s="63">
        <v>0</v>
      </c>
      <c r="IA52" s="63">
        <v>0</v>
      </c>
      <c r="IB52" s="63">
        <v>0</v>
      </c>
      <c r="IC52" s="63">
        <v>0</v>
      </c>
      <c r="ID52" s="63">
        <v>0</v>
      </c>
      <c r="IE52" s="63">
        <v>0</v>
      </c>
      <c r="IF52" s="63">
        <v>0</v>
      </c>
      <c r="IG52" s="63">
        <v>0</v>
      </c>
      <c r="IH52" s="63">
        <v>0</v>
      </c>
      <c r="II52" s="63">
        <v>0</v>
      </c>
      <c r="IJ52" s="63">
        <v>0</v>
      </c>
      <c r="IK52" s="63">
        <v>0</v>
      </c>
      <c r="IL52" s="63">
        <v>0</v>
      </c>
      <c r="IM52" s="63">
        <v>0</v>
      </c>
      <c r="IN52" s="63">
        <v>0</v>
      </c>
      <c r="IO52" s="63">
        <v>0</v>
      </c>
      <c r="IP52" s="63">
        <v>0</v>
      </c>
      <c r="IQ52" s="63">
        <v>0</v>
      </c>
      <c r="IR52" s="63">
        <v>0</v>
      </c>
      <c r="IS52" s="63">
        <v>0</v>
      </c>
      <c r="IT52" s="63">
        <v>0</v>
      </c>
      <c r="IU52" s="63">
        <v>0</v>
      </c>
      <c r="IV52" s="63">
        <v>0</v>
      </c>
      <c r="IW52" s="63">
        <v>0</v>
      </c>
      <c r="IX52" s="63">
        <v>0</v>
      </c>
      <c r="IY52" s="63">
        <v>0</v>
      </c>
      <c r="IZ52" s="63">
        <v>0</v>
      </c>
      <c r="JA52" s="63">
        <v>0</v>
      </c>
      <c r="JB52" s="63">
        <v>0</v>
      </c>
      <c r="JC52" s="63">
        <v>0</v>
      </c>
      <c r="JD52" s="63">
        <v>0</v>
      </c>
      <c r="JE52" s="63">
        <v>0</v>
      </c>
      <c r="JF52" s="63">
        <v>0</v>
      </c>
      <c r="JG52" s="63">
        <v>0</v>
      </c>
      <c r="JH52" s="63">
        <v>0</v>
      </c>
      <c r="JI52" s="63">
        <v>0</v>
      </c>
      <c r="JJ52" s="63">
        <v>0</v>
      </c>
      <c r="JK52" s="63">
        <v>0</v>
      </c>
      <c r="JL52" s="63">
        <v>0</v>
      </c>
      <c r="JM52" s="63">
        <v>0</v>
      </c>
      <c r="JN52" s="63">
        <v>0</v>
      </c>
      <c r="JO52" s="63">
        <v>0</v>
      </c>
      <c r="JP52" s="63">
        <v>0</v>
      </c>
      <c r="JQ52" s="63">
        <v>0</v>
      </c>
      <c r="JR52" s="63">
        <v>0</v>
      </c>
      <c r="JS52" s="63">
        <v>0</v>
      </c>
      <c r="JT52" s="63">
        <v>0</v>
      </c>
      <c r="JU52" s="63">
        <v>0</v>
      </c>
      <c r="JV52" s="63">
        <v>0</v>
      </c>
      <c r="JW52" s="63">
        <v>0</v>
      </c>
      <c r="JX52" s="63">
        <v>0</v>
      </c>
      <c r="JY52" s="63">
        <v>0</v>
      </c>
      <c r="JZ52" s="63">
        <v>0</v>
      </c>
      <c r="KA52" s="63">
        <v>0</v>
      </c>
      <c r="KB52" s="63">
        <v>0</v>
      </c>
      <c r="KC52" s="63">
        <v>0</v>
      </c>
      <c r="KD52" s="63">
        <v>0</v>
      </c>
      <c r="KE52" s="63">
        <v>0</v>
      </c>
      <c r="KF52" s="63">
        <v>0</v>
      </c>
      <c r="KG52" s="63">
        <v>0</v>
      </c>
      <c r="KH52" s="63">
        <v>0</v>
      </c>
      <c r="KI52" s="63">
        <v>0</v>
      </c>
      <c r="KJ52" s="63">
        <v>0</v>
      </c>
      <c r="KK52" s="63">
        <v>0</v>
      </c>
      <c r="KL52" s="63">
        <v>0</v>
      </c>
      <c r="KM52" s="63">
        <v>0</v>
      </c>
      <c r="KN52" s="63">
        <v>0</v>
      </c>
      <c r="KO52" s="63">
        <v>0</v>
      </c>
      <c r="KP52" s="63">
        <v>0</v>
      </c>
      <c r="KQ52" s="63">
        <v>0</v>
      </c>
      <c r="KR52" s="63">
        <v>0</v>
      </c>
      <c r="KS52" s="63">
        <v>0</v>
      </c>
      <c r="KT52" s="63">
        <v>0</v>
      </c>
      <c r="KU52" s="63">
        <v>0</v>
      </c>
      <c r="KV52" s="63">
        <v>0</v>
      </c>
      <c r="KW52" s="63">
        <v>0</v>
      </c>
      <c r="KX52" s="63">
        <v>0</v>
      </c>
      <c r="KY52" s="63">
        <v>0</v>
      </c>
      <c r="KZ52" s="63">
        <v>0</v>
      </c>
      <c r="LA52" s="63">
        <v>0</v>
      </c>
      <c r="LB52" s="63">
        <v>0</v>
      </c>
      <c r="LC52" s="63">
        <v>0</v>
      </c>
      <c r="LD52" s="63">
        <v>0</v>
      </c>
      <c r="LE52" s="63">
        <v>0</v>
      </c>
      <c r="LF52" s="63">
        <v>0</v>
      </c>
      <c r="LG52" s="63">
        <v>0</v>
      </c>
      <c r="LH52" s="63">
        <v>0</v>
      </c>
      <c r="LI52" s="63">
        <v>0</v>
      </c>
      <c r="LJ52" s="63">
        <v>0</v>
      </c>
      <c r="LK52" s="63">
        <v>0</v>
      </c>
      <c r="LL52" s="63">
        <v>0</v>
      </c>
      <c r="LM52" s="63">
        <v>0</v>
      </c>
      <c r="LN52" s="63">
        <v>0</v>
      </c>
      <c r="LO52" s="63">
        <v>0</v>
      </c>
      <c r="LP52" s="63">
        <v>0</v>
      </c>
      <c r="LQ52" s="63">
        <v>0</v>
      </c>
      <c r="LR52" s="63">
        <v>0</v>
      </c>
      <c r="LS52" s="63">
        <v>0</v>
      </c>
      <c r="LT52" s="63">
        <v>0</v>
      </c>
      <c r="LU52" s="63">
        <v>0</v>
      </c>
      <c r="LV52" s="63">
        <v>0</v>
      </c>
      <c r="LW52" s="63">
        <v>0</v>
      </c>
      <c r="LX52" s="63">
        <v>0</v>
      </c>
      <c r="LY52" s="63">
        <v>0</v>
      </c>
      <c r="LZ52" s="63">
        <v>0</v>
      </c>
      <c r="MA52" s="63">
        <v>0</v>
      </c>
      <c r="MB52" s="63">
        <v>0</v>
      </c>
      <c r="MC52" s="63">
        <v>0</v>
      </c>
      <c r="MD52" s="63">
        <v>0</v>
      </c>
      <c r="ME52" s="63">
        <v>0</v>
      </c>
      <c r="MF52" s="63">
        <v>0</v>
      </c>
      <c r="MG52" s="63">
        <v>0</v>
      </c>
      <c r="MH52" s="63">
        <v>0</v>
      </c>
      <c r="MI52" s="63">
        <v>0</v>
      </c>
      <c r="MJ52" s="63">
        <v>0</v>
      </c>
      <c r="MK52" s="63">
        <v>0</v>
      </c>
      <c r="ML52" s="63">
        <v>0</v>
      </c>
      <c r="MM52" s="63">
        <v>0</v>
      </c>
      <c r="MN52" s="63">
        <v>0</v>
      </c>
      <c r="MO52" s="63">
        <v>0</v>
      </c>
      <c r="MP52" s="63">
        <v>0</v>
      </c>
      <c r="MQ52" s="2">
        <v>0</v>
      </c>
      <c r="MR52" s="63">
        <v>0</v>
      </c>
      <c r="MS52" s="63">
        <v>0</v>
      </c>
      <c r="MT52" s="63">
        <v>0</v>
      </c>
      <c r="MU52" s="63">
        <v>0</v>
      </c>
      <c r="MW52" s="63">
        <v>37</v>
      </c>
      <c r="MY52" s="63">
        <f t="shared" si="1"/>
        <v>62014875.666074596</v>
      </c>
      <c r="NC52" s="63">
        <f t="shared" si="2"/>
        <v>0</v>
      </c>
    </row>
    <row r="53" spans="1:367" x14ac:dyDescent="0.45">
      <c r="A53" s="63" t="s">
        <v>123</v>
      </c>
      <c r="B53" s="84">
        <v>0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3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3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3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3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3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3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3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3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3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3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3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3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  <c r="GH53" s="63">
        <v>0</v>
      </c>
      <c r="GI53" s="63">
        <v>0</v>
      </c>
      <c r="GJ53" s="63">
        <v>0</v>
      </c>
      <c r="GK53" s="63">
        <v>0</v>
      </c>
      <c r="GL53" s="63">
        <v>0</v>
      </c>
      <c r="GM53" s="63">
        <v>0</v>
      </c>
      <c r="GN53" s="63">
        <v>0</v>
      </c>
      <c r="GO53" s="63">
        <v>0</v>
      </c>
      <c r="GP53" s="63">
        <v>0</v>
      </c>
      <c r="GQ53" s="63">
        <v>0</v>
      </c>
      <c r="GR53" s="63">
        <v>0</v>
      </c>
      <c r="GS53" s="63">
        <v>0</v>
      </c>
      <c r="GT53" s="63">
        <v>0</v>
      </c>
      <c r="GU53" s="63">
        <v>0</v>
      </c>
      <c r="GV53" s="63">
        <v>0</v>
      </c>
      <c r="GW53" s="63">
        <v>0</v>
      </c>
      <c r="GX53" s="63">
        <v>0</v>
      </c>
      <c r="GY53" s="63">
        <v>0</v>
      </c>
      <c r="GZ53" s="63">
        <v>0</v>
      </c>
      <c r="HA53" s="63">
        <v>0</v>
      </c>
      <c r="HB53" s="63">
        <v>0</v>
      </c>
      <c r="HC53" s="63">
        <v>0</v>
      </c>
      <c r="HD53" s="63">
        <v>0</v>
      </c>
      <c r="HE53" s="63">
        <v>0</v>
      </c>
      <c r="HF53" s="63">
        <v>0</v>
      </c>
      <c r="HG53" s="63">
        <v>0</v>
      </c>
      <c r="HH53" s="63">
        <v>0</v>
      </c>
      <c r="HI53" s="63">
        <v>0</v>
      </c>
      <c r="HJ53" s="63">
        <v>0</v>
      </c>
      <c r="HK53" s="63">
        <v>0</v>
      </c>
      <c r="HL53" s="63">
        <v>0</v>
      </c>
      <c r="HM53" s="63">
        <v>0</v>
      </c>
      <c r="HN53" s="63">
        <v>0</v>
      </c>
      <c r="HO53" s="63">
        <v>0</v>
      </c>
      <c r="HP53" s="63">
        <v>0</v>
      </c>
      <c r="HQ53" s="63">
        <v>0</v>
      </c>
      <c r="HR53" s="63">
        <v>0</v>
      </c>
      <c r="HS53" s="63">
        <v>0</v>
      </c>
      <c r="HT53" s="63">
        <v>0</v>
      </c>
      <c r="HU53" s="63">
        <v>0</v>
      </c>
      <c r="HV53" s="63">
        <v>0</v>
      </c>
      <c r="HW53" s="63">
        <v>0</v>
      </c>
      <c r="HX53" s="63">
        <v>0</v>
      </c>
      <c r="HY53" s="63">
        <v>0</v>
      </c>
      <c r="HZ53" s="63">
        <v>0</v>
      </c>
      <c r="IA53" s="63">
        <v>0</v>
      </c>
      <c r="IB53" s="63">
        <v>0</v>
      </c>
      <c r="IC53" s="63">
        <v>0</v>
      </c>
      <c r="ID53" s="63">
        <v>0</v>
      </c>
      <c r="IE53" s="63">
        <v>0</v>
      </c>
      <c r="IF53" s="63">
        <v>0</v>
      </c>
      <c r="IG53" s="63">
        <v>0</v>
      </c>
      <c r="IH53" s="63">
        <v>0</v>
      </c>
      <c r="II53" s="63">
        <v>0</v>
      </c>
      <c r="IJ53" s="63">
        <v>0</v>
      </c>
      <c r="IK53" s="63">
        <v>0</v>
      </c>
      <c r="IL53" s="63">
        <v>0</v>
      </c>
      <c r="IM53" s="63">
        <v>0</v>
      </c>
      <c r="IN53" s="63">
        <v>0</v>
      </c>
      <c r="IO53" s="63">
        <v>0</v>
      </c>
      <c r="IP53" s="63">
        <v>0</v>
      </c>
      <c r="IQ53" s="63">
        <v>0</v>
      </c>
      <c r="IR53" s="63">
        <v>0</v>
      </c>
      <c r="IS53" s="63">
        <v>0</v>
      </c>
      <c r="IT53" s="63">
        <v>0</v>
      </c>
      <c r="IU53" s="63">
        <v>0</v>
      </c>
      <c r="IV53" s="63">
        <v>0</v>
      </c>
      <c r="IW53" s="63">
        <v>0</v>
      </c>
      <c r="IX53" s="63">
        <v>0</v>
      </c>
      <c r="IY53" s="63">
        <v>0</v>
      </c>
      <c r="IZ53" s="63">
        <v>0</v>
      </c>
      <c r="JA53" s="63">
        <v>0</v>
      </c>
      <c r="JB53" s="63">
        <v>0</v>
      </c>
      <c r="JC53" s="63">
        <v>0</v>
      </c>
      <c r="JD53" s="63">
        <v>0</v>
      </c>
      <c r="JE53" s="63">
        <v>0</v>
      </c>
      <c r="JF53" s="63">
        <v>0</v>
      </c>
      <c r="JG53" s="63">
        <v>0</v>
      </c>
      <c r="JH53" s="63">
        <v>0</v>
      </c>
      <c r="JI53" s="63">
        <v>0</v>
      </c>
      <c r="JJ53" s="63">
        <v>0</v>
      </c>
      <c r="JK53" s="63">
        <v>0</v>
      </c>
      <c r="JL53" s="63">
        <v>0</v>
      </c>
      <c r="JM53" s="63">
        <v>0</v>
      </c>
      <c r="JN53" s="63">
        <v>0</v>
      </c>
      <c r="JO53" s="63">
        <v>0</v>
      </c>
      <c r="JP53" s="63">
        <v>0</v>
      </c>
      <c r="JQ53" s="63">
        <v>0</v>
      </c>
      <c r="JR53" s="63">
        <v>0</v>
      </c>
      <c r="JS53" s="63">
        <v>0</v>
      </c>
      <c r="JT53" s="63">
        <v>0</v>
      </c>
      <c r="JU53" s="63">
        <v>0</v>
      </c>
      <c r="JV53" s="63">
        <v>0</v>
      </c>
      <c r="JW53" s="63">
        <v>0</v>
      </c>
      <c r="JX53" s="63">
        <v>0</v>
      </c>
      <c r="JY53" s="63">
        <v>0</v>
      </c>
      <c r="JZ53" s="63">
        <v>0</v>
      </c>
      <c r="KA53" s="63">
        <v>0</v>
      </c>
      <c r="KB53" s="63">
        <v>0</v>
      </c>
      <c r="KC53" s="63">
        <v>0</v>
      </c>
      <c r="KD53" s="63">
        <v>0</v>
      </c>
      <c r="KE53" s="63">
        <v>0</v>
      </c>
      <c r="KF53" s="63">
        <v>0</v>
      </c>
      <c r="KG53" s="63">
        <v>0</v>
      </c>
      <c r="KH53" s="63">
        <v>0</v>
      </c>
      <c r="KI53" s="63">
        <v>0</v>
      </c>
      <c r="KJ53" s="63">
        <v>0</v>
      </c>
      <c r="KK53" s="63">
        <v>0</v>
      </c>
      <c r="KL53" s="63">
        <v>0</v>
      </c>
      <c r="KM53" s="63">
        <v>0</v>
      </c>
      <c r="KN53" s="63">
        <v>0</v>
      </c>
      <c r="KO53" s="63">
        <v>0</v>
      </c>
      <c r="KP53" s="63">
        <v>0</v>
      </c>
      <c r="KQ53" s="63">
        <v>0</v>
      </c>
      <c r="KR53" s="63">
        <v>0</v>
      </c>
      <c r="KS53" s="63">
        <v>0</v>
      </c>
      <c r="KT53" s="63">
        <v>0</v>
      </c>
      <c r="KU53" s="63">
        <v>0</v>
      </c>
      <c r="KV53" s="63">
        <v>0</v>
      </c>
      <c r="KW53" s="63">
        <v>0</v>
      </c>
      <c r="KX53" s="63">
        <v>0</v>
      </c>
      <c r="KY53" s="63">
        <v>0</v>
      </c>
      <c r="KZ53" s="63">
        <v>0</v>
      </c>
      <c r="LA53" s="63">
        <v>0</v>
      </c>
      <c r="LB53" s="63">
        <v>0</v>
      </c>
      <c r="LC53" s="63">
        <v>0</v>
      </c>
      <c r="LD53" s="63">
        <v>0</v>
      </c>
      <c r="LE53" s="63">
        <v>0</v>
      </c>
      <c r="LF53" s="63">
        <v>0</v>
      </c>
      <c r="LG53" s="63">
        <v>0</v>
      </c>
      <c r="LH53" s="63">
        <v>0</v>
      </c>
      <c r="LI53" s="63">
        <v>0</v>
      </c>
      <c r="LJ53" s="63">
        <v>0</v>
      </c>
      <c r="LK53" s="63">
        <v>0</v>
      </c>
      <c r="LL53" s="63">
        <v>0</v>
      </c>
      <c r="LM53" s="63">
        <v>0</v>
      </c>
      <c r="LN53" s="63">
        <v>0</v>
      </c>
      <c r="LO53" s="63">
        <v>0</v>
      </c>
      <c r="LP53" s="63">
        <v>0</v>
      </c>
      <c r="LQ53" s="63">
        <v>0</v>
      </c>
      <c r="LR53" s="63">
        <v>0</v>
      </c>
      <c r="LS53" s="63">
        <v>0</v>
      </c>
      <c r="LT53" s="63">
        <v>0</v>
      </c>
      <c r="LU53" s="63">
        <v>0</v>
      </c>
      <c r="LV53" s="63">
        <v>0</v>
      </c>
      <c r="LW53" s="63">
        <v>0</v>
      </c>
      <c r="LX53" s="63">
        <v>0</v>
      </c>
      <c r="LY53" s="63">
        <v>0</v>
      </c>
      <c r="LZ53" s="63">
        <v>0</v>
      </c>
      <c r="MA53" s="63">
        <v>0</v>
      </c>
      <c r="MB53" s="63">
        <v>0</v>
      </c>
      <c r="MC53" s="63">
        <v>0</v>
      </c>
      <c r="MD53" s="63">
        <v>0</v>
      </c>
      <c r="ME53" s="63">
        <v>0</v>
      </c>
      <c r="MF53" s="63">
        <v>0</v>
      </c>
      <c r="MG53" s="63">
        <v>0</v>
      </c>
      <c r="MH53" s="63">
        <v>0</v>
      </c>
      <c r="MI53" s="63">
        <v>0</v>
      </c>
      <c r="MJ53" s="63">
        <v>0</v>
      </c>
      <c r="MK53" s="63">
        <v>0</v>
      </c>
      <c r="ML53" s="63">
        <v>0</v>
      </c>
      <c r="MM53" s="63">
        <v>0</v>
      </c>
      <c r="MN53" s="63">
        <v>0</v>
      </c>
      <c r="MO53" s="63">
        <v>0</v>
      </c>
      <c r="MP53" s="63">
        <v>0</v>
      </c>
      <c r="MQ53" s="2">
        <v>0</v>
      </c>
      <c r="MR53" s="63">
        <v>0</v>
      </c>
      <c r="MS53" s="63">
        <v>0</v>
      </c>
      <c r="MT53" s="63">
        <v>0</v>
      </c>
      <c r="MU53" s="63">
        <v>0</v>
      </c>
      <c r="MW53" s="63">
        <v>38</v>
      </c>
      <c r="MY53" s="63">
        <f t="shared" si="1"/>
        <v>0</v>
      </c>
      <c r="NC53" s="63">
        <f t="shared" si="2"/>
        <v>0</v>
      </c>
    </row>
    <row r="54" spans="1:367" x14ac:dyDescent="0.45">
      <c r="A54" s="63" t="s">
        <v>29</v>
      </c>
      <c r="B54" s="101">
        <v>41663913198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-44010879.218472503</v>
      </c>
      <c r="J54" s="63">
        <v>0</v>
      </c>
      <c r="K54" s="63">
        <v>0</v>
      </c>
      <c r="L54" s="75">
        <v>0</v>
      </c>
      <c r="M54" s="75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0</v>
      </c>
      <c r="BB54" s="63">
        <v>0</v>
      </c>
      <c r="BC54" s="63">
        <v>0</v>
      </c>
      <c r="BD54" s="63">
        <v>0</v>
      </c>
      <c r="BE54" s="63">
        <v>0</v>
      </c>
      <c r="BF54" s="63">
        <v>0</v>
      </c>
      <c r="BG54" s="63">
        <v>0</v>
      </c>
      <c r="BH54" s="63">
        <v>0</v>
      </c>
      <c r="BI54" s="63">
        <v>0</v>
      </c>
      <c r="BJ54" s="63">
        <v>0</v>
      </c>
      <c r="BK54" s="63">
        <v>0</v>
      </c>
      <c r="BL54" s="63">
        <v>0</v>
      </c>
      <c r="BM54" s="63">
        <v>0</v>
      </c>
      <c r="BN54" s="63">
        <v>0</v>
      </c>
      <c r="BO54" s="63">
        <v>0</v>
      </c>
      <c r="BP54" s="63">
        <v>0</v>
      </c>
      <c r="BQ54" s="63">
        <v>0</v>
      </c>
      <c r="BR54" s="63">
        <v>0</v>
      </c>
      <c r="BS54" s="63">
        <v>0</v>
      </c>
      <c r="BT54" s="63">
        <v>0</v>
      </c>
      <c r="BU54" s="63">
        <v>0</v>
      </c>
      <c r="BV54" s="63">
        <v>0</v>
      </c>
      <c r="BW54" s="63">
        <v>0</v>
      </c>
      <c r="BX54" s="63">
        <v>0</v>
      </c>
      <c r="BY54" s="63">
        <v>0</v>
      </c>
      <c r="BZ54" s="63">
        <v>0</v>
      </c>
      <c r="CA54" s="63">
        <v>0</v>
      </c>
      <c r="CB54" s="63">
        <v>0</v>
      </c>
      <c r="CC54" s="63">
        <v>0</v>
      </c>
      <c r="CD54" s="63">
        <v>0</v>
      </c>
      <c r="CE54" s="63">
        <v>0</v>
      </c>
      <c r="CF54" s="63">
        <v>0</v>
      </c>
      <c r="CG54" s="63">
        <v>0</v>
      </c>
      <c r="CH54" s="63">
        <v>0</v>
      </c>
      <c r="CI54" s="63">
        <v>0</v>
      </c>
      <c r="CJ54" s="63">
        <v>0</v>
      </c>
      <c r="CK54" s="63">
        <v>0</v>
      </c>
      <c r="CL54" s="63">
        <v>0</v>
      </c>
      <c r="CM54" s="63">
        <v>0</v>
      </c>
      <c r="CN54" s="63">
        <v>0</v>
      </c>
      <c r="CO54" s="63">
        <v>0</v>
      </c>
      <c r="CP54" s="63">
        <v>0</v>
      </c>
      <c r="CQ54" s="63">
        <v>0</v>
      </c>
      <c r="CR54" s="63">
        <v>0</v>
      </c>
      <c r="CS54" s="63">
        <v>0</v>
      </c>
      <c r="CT54" s="63">
        <v>0</v>
      </c>
      <c r="CU54" s="63">
        <v>0</v>
      </c>
      <c r="CV54" s="63">
        <v>0</v>
      </c>
      <c r="CW54" s="63">
        <v>0</v>
      </c>
      <c r="CX54" s="63">
        <v>0</v>
      </c>
      <c r="CY54" s="63">
        <v>0</v>
      </c>
      <c r="CZ54" s="63">
        <v>0</v>
      </c>
      <c r="DA54" s="63">
        <v>0</v>
      </c>
      <c r="DB54" s="63">
        <v>0</v>
      </c>
      <c r="DC54" s="63">
        <v>0</v>
      </c>
      <c r="DD54" s="63">
        <v>0</v>
      </c>
      <c r="DE54" s="63">
        <v>0</v>
      </c>
      <c r="DF54" s="63">
        <v>0</v>
      </c>
      <c r="DG54" s="63">
        <v>0</v>
      </c>
      <c r="DH54" s="63">
        <v>0</v>
      </c>
      <c r="DI54" s="63">
        <v>0</v>
      </c>
      <c r="DJ54" s="63">
        <v>0</v>
      </c>
      <c r="DK54" s="63">
        <v>0</v>
      </c>
      <c r="DL54" s="63">
        <v>0</v>
      </c>
      <c r="DM54" s="63">
        <v>0</v>
      </c>
      <c r="DN54" s="63">
        <v>0</v>
      </c>
      <c r="DO54" s="63">
        <v>0</v>
      </c>
      <c r="DP54" s="63">
        <v>0</v>
      </c>
      <c r="DQ54" s="63">
        <v>0</v>
      </c>
      <c r="DR54" s="63">
        <v>0</v>
      </c>
      <c r="DS54" s="63">
        <v>0</v>
      </c>
      <c r="DT54" s="63">
        <v>0</v>
      </c>
      <c r="DU54" s="63">
        <v>0</v>
      </c>
      <c r="DV54" s="63">
        <v>0</v>
      </c>
      <c r="DW54" s="63">
        <v>0</v>
      </c>
      <c r="DX54" s="63">
        <v>0</v>
      </c>
      <c r="DY54" s="63">
        <v>0</v>
      </c>
      <c r="DZ54" s="63">
        <v>0</v>
      </c>
      <c r="EA54" s="63">
        <v>0</v>
      </c>
      <c r="EB54" s="63">
        <v>0</v>
      </c>
      <c r="EC54" s="63">
        <v>0</v>
      </c>
      <c r="ED54" s="63">
        <v>0</v>
      </c>
      <c r="EE54" s="63">
        <v>0</v>
      </c>
      <c r="EF54" s="63">
        <v>0</v>
      </c>
      <c r="EG54" s="63">
        <v>0</v>
      </c>
      <c r="EH54" s="63">
        <v>0</v>
      </c>
      <c r="EI54" s="63">
        <v>0</v>
      </c>
      <c r="EJ54" s="63">
        <v>0</v>
      </c>
      <c r="EK54" s="63">
        <v>0</v>
      </c>
      <c r="EL54" s="63">
        <v>0</v>
      </c>
      <c r="EM54" s="63">
        <v>0</v>
      </c>
      <c r="EN54" s="63">
        <v>0</v>
      </c>
      <c r="EO54" s="63">
        <v>0</v>
      </c>
      <c r="EP54" s="63">
        <v>0</v>
      </c>
      <c r="EQ54" s="63">
        <v>0</v>
      </c>
      <c r="ER54" s="63">
        <v>0</v>
      </c>
      <c r="ES54" s="63">
        <v>0</v>
      </c>
      <c r="ET54" s="63">
        <v>0</v>
      </c>
      <c r="EU54" s="63">
        <v>0</v>
      </c>
      <c r="EV54" s="63">
        <v>0</v>
      </c>
      <c r="EW54" s="63">
        <v>0</v>
      </c>
      <c r="EX54" s="63">
        <v>0</v>
      </c>
      <c r="EY54" s="63">
        <v>0</v>
      </c>
      <c r="EZ54" s="63">
        <v>0</v>
      </c>
      <c r="FA54" s="63">
        <v>0</v>
      </c>
      <c r="FB54" s="63">
        <v>0</v>
      </c>
      <c r="FC54" s="63">
        <v>0</v>
      </c>
      <c r="FD54" s="63">
        <v>0</v>
      </c>
      <c r="FE54" s="63">
        <v>0</v>
      </c>
      <c r="FF54" s="63">
        <v>0</v>
      </c>
      <c r="FG54" s="63">
        <v>0</v>
      </c>
      <c r="FH54" s="63">
        <v>0</v>
      </c>
      <c r="FI54" s="63">
        <v>0</v>
      </c>
      <c r="FJ54" s="63">
        <v>0</v>
      </c>
      <c r="FK54" s="63">
        <v>0</v>
      </c>
      <c r="FL54" s="63">
        <v>0</v>
      </c>
      <c r="FM54" s="63">
        <v>0</v>
      </c>
      <c r="FN54" s="63">
        <v>0</v>
      </c>
      <c r="FO54" s="63">
        <v>0</v>
      </c>
      <c r="FP54" s="63">
        <v>0</v>
      </c>
      <c r="FQ54" s="63">
        <v>0</v>
      </c>
      <c r="FR54" s="63">
        <v>0</v>
      </c>
      <c r="FS54" s="63">
        <v>0</v>
      </c>
      <c r="FT54" s="63">
        <v>0</v>
      </c>
      <c r="FU54" s="63">
        <v>0</v>
      </c>
      <c r="FV54" s="63">
        <v>0</v>
      </c>
      <c r="FW54" s="63">
        <v>0</v>
      </c>
      <c r="FX54" s="63">
        <v>0</v>
      </c>
      <c r="FY54" s="63">
        <v>0</v>
      </c>
      <c r="FZ54" s="63">
        <v>0</v>
      </c>
      <c r="GA54" s="63">
        <v>0</v>
      </c>
      <c r="GB54" s="63">
        <v>0</v>
      </c>
      <c r="GC54" s="63">
        <v>0</v>
      </c>
      <c r="GD54" s="63">
        <v>0</v>
      </c>
      <c r="GE54" s="63">
        <v>0</v>
      </c>
      <c r="GF54" s="63">
        <v>0</v>
      </c>
      <c r="GG54" s="63">
        <v>0</v>
      </c>
      <c r="GH54" s="63">
        <v>0</v>
      </c>
      <c r="GI54" s="63">
        <v>0</v>
      </c>
      <c r="GJ54" s="63">
        <v>-2456867.1181220999</v>
      </c>
      <c r="GK54" s="63">
        <v>0</v>
      </c>
      <c r="GL54" s="63">
        <v>0</v>
      </c>
      <c r="GM54" s="63">
        <v>0</v>
      </c>
      <c r="GN54" s="63">
        <v>0</v>
      </c>
      <c r="GO54" s="63">
        <v>0</v>
      </c>
      <c r="GP54" s="63">
        <v>0</v>
      </c>
      <c r="GQ54" s="63">
        <v>0</v>
      </c>
      <c r="GR54" s="63">
        <v>0</v>
      </c>
      <c r="GS54" s="63">
        <v>0</v>
      </c>
      <c r="GT54" s="63">
        <v>0</v>
      </c>
      <c r="GU54" s="63">
        <v>0</v>
      </c>
      <c r="GV54" s="63">
        <v>0</v>
      </c>
      <c r="GW54" s="63">
        <v>0</v>
      </c>
      <c r="GX54" s="63">
        <v>0</v>
      </c>
      <c r="GY54" s="63">
        <v>0</v>
      </c>
      <c r="GZ54" s="63">
        <v>0</v>
      </c>
      <c r="HA54" s="63">
        <v>0</v>
      </c>
      <c r="HB54" s="63">
        <v>0</v>
      </c>
      <c r="HC54" s="63">
        <v>0</v>
      </c>
      <c r="HD54" s="63">
        <v>0</v>
      </c>
      <c r="HE54" s="63">
        <v>0</v>
      </c>
      <c r="HF54" s="63">
        <v>0</v>
      </c>
      <c r="HG54" s="63">
        <v>0</v>
      </c>
      <c r="HH54" s="63">
        <v>0</v>
      </c>
      <c r="HI54" s="63">
        <v>0</v>
      </c>
      <c r="HJ54" s="63">
        <v>0</v>
      </c>
      <c r="HK54" s="63">
        <v>0</v>
      </c>
      <c r="HL54" s="63">
        <v>0</v>
      </c>
      <c r="HM54" s="63">
        <v>0</v>
      </c>
      <c r="HN54" s="63">
        <v>0</v>
      </c>
      <c r="HO54" s="63">
        <v>0</v>
      </c>
      <c r="HP54" s="63">
        <v>0</v>
      </c>
      <c r="HQ54" s="63">
        <v>0</v>
      </c>
      <c r="HR54" s="63">
        <v>0</v>
      </c>
      <c r="HS54" s="63">
        <v>0</v>
      </c>
      <c r="HT54" s="63">
        <v>0</v>
      </c>
      <c r="HU54" s="63">
        <v>0</v>
      </c>
      <c r="HV54" s="63">
        <v>0</v>
      </c>
      <c r="HW54" s="63">
        <v>0</v>
      </c>
      <c r="HX54" s="63">
        <v>0</v>
      </c>
      <c r="HY54" s="63">
        <v>0</v>
      </c>
      <c r="HZ54" s="63">
        <v>0</v>
      </c>
      <c r="IA54" s="63">
        <v>0</v>
      </c>
      <c r="IB54" s="63">
        <v>0</v>
      </c>
      <c r="IC54" s="63">
        <v>0</v>
      </c>
      <c r="ID54" s="63">
        <v>0</v>
      </c>
      <c r="IE54" s="63">
        <v>0</v>
      </c>
      <c r="IF54" s="63">
        <v>0</v>
      </c>
      <c r="IG54" s="63">
        <v>0</v>
      </c>
      <c r="IH54" s="63">
        <v>0</v>
      </c>
      <c r="II54" s="63">
        <v>0</v>
      </c>
      <c r="IJ54" s="63">
        <v>0</v>
      </c>
      <c r="IK54" s="63">
        <v>0</v>
      </c>
      <c r="IL54" s="63">
        <v>0</v>
      </c>
      <c r="IM54" s="63">
        <v>0</v>
      </c>
      <c r="IN54" s="63">
        <v>0</v>
      </c>
      <c r="IO54" s="63">
        <v>0</v>
      </c>
      <c r="IP54" s="63">
        <v>0</v>
      </c>
      <c r="IQ54" s="63">
        <v>0</v>
      </c>
      <c r="IR54" s="63">
        <v>0</v>
      </c>
      <c r="IS54" s="63">
        <v>0</v>
      </c>
      <c r="IT54" s="63">
        <v>0</v>
      </c>
      <c r="IU54" s="63">
        <v>0</v>
      </c>
      <c r="IV54" s="63">
        <v>0</v>
      </c>
      <c r="IW54" s="63">
        <v>0</v>
      </c>
      <c r="IX54" s="63">
        <v>0</v>
      </c>
      <c r="IY54" s="63">
        <v>0</v>
      </c>
      <c r="IZ54" s="63">
        <v>0</v>
      </c>
      <c r="JA54" s="63">
        <v>0</v>
      </c>
      <c r="JB54" s="63">
        <v>0</v>
      </c>
      <c r="JC54" s="63">
        <v>0</v>
      </c>
      <c r="JD54" s="63">
        <v>0</v>
      </c>
      <c r="JE54" s="63">
        <v>0</v>
      </c>
      <c r="JF54" s="63">
        <v>0</v>
      </c>
      <c r="JG54" s="63">
        <v>0</v>
      </c>
      <c r="JH54" s="63">
        <v>0</v>
      </c>
      <c r="JI54" s="63">
        <v>0</v>
      </c>
      <c r="JJ54" s="63">
        <v>0</v>
      </c>
      <c r="JK54" s="63">
        <v>0</v>
      </c>
      <c r="JL54" s="63">
        <v>0</v>
      </c>
      <c r="JM54" s="63">
        <v>0</v>
      </c>
      <c r="JN54" s="63">
        <v>0</v>
      </c>
      <c r="JO54" s="63">
        <v>0</v>
      </c>
      <c r="JP54" s="63">
        <v>0</v>
      </c>
      <c r="JQ54" s="63">
        <v>0</v>
      </c>
      <c r="JR54" s="63">
        <v>0</v>
      </c>
      <c r="JS54" s="63">
        <v>0</v>
      </c>
      <c r="JT54" s="63">
        <v>0</v>
      </c>
      <c r="JU54" s="63">
        <v>0</v>
      </c>
      <c r="JV54" s="63">
        <v>0</v>
      </c>
      <c r="JW54" s="63">
        <v>0</v>
      </c>
      <c r="JX54" s="63">
        <v>0</v>
      </c>
      <c r="JY54" s="63">
        <v>0</v>
      </c>
      <c r="JZ54" s="63">
        <v>0</v>
      </c>
      <c r="KA54" s="63">
        <v>0</v>
      </c>
      <c r="KB54" s="63">
        <v>0</v>
      </c>
      <c r="KC54" s="63">
        <v>0</v>
      </c>
      <c r="KD54" s="63">
        <v>0</v>
      </c>
      <c r="KE54" s="63">
        <v>0</v>
      </c>
      <c r="KF54" s="63">
        <v>0</v>
      </c>
      <c r="KG54" s="63">
        <v>0</v>
      </c>
      <c r="KH54" s="63">
        <v>0</v>
      </c>
      <c r="KI54" s="63">
        <v>0</v>
      </c>
      <c r="KJ54" s="63">
        <v>0</v>
      </c>
      <c r="KK54" s="63">
        <v>0</v>
      </c>
      <c r="KL54" s="63">
        <v>0</v>
      </c>
      <c r="KM54" s="63">
        <v>0</v>
      </c>
      <c r="KN54" s="63">
        <v>0</v>
      </c>
      <c r="KO54" s="63">
        <v>0</v>
      </c>
      <c r="KP54" s="63">
        <v>0</v>
      </c>
      <c r="KQ54" s="63">
        <v>0</v>
      </c>
      <c r="KR54" s="63">
        <v>0</v>
      </c>
      <c r="KS54" s="63">
        <v>0</v>
      </c>
      <c r="KT54" s="63">
        <v>0</v>
      </c>
      <c r="KU54" s="63">
        <v>0</v>
      </c>
      <c r="KV54" s="63">
        <v>0</v>
      </c>
      <c r="KW54" s="63">
        <v>0</v>
      </c>
      <c r="KX54" s="63">
        <v>0</v>
      </c>
      <c r="KY54" s="63">
        <v>0</v>
      </c>
      <c r="KZ54" s="63">
        <v>0</v>
      </c>
      <c r="LA54" s="63">
        <v>0</v>
      </c>
      <c r="LB54" s="63">
        <v>0</v>
      </c>
      <c r="LC54" s="63">
        <v>0</v>
      </c>
      <c r="LD54" s="63">
        <v>0</v>
      </c>
      <c r="LE54" s="63">
        <v>0</v>
      </c>
      <c r="LF54" s="63">
        <v>0</v>
      </c>
      <c r="LG54" s="63">
        <v>0</v>
      </c>
      <c r="LH54" s="63">
        <v>0</v>
      </c>
      <c r="LI54" s="63">
        <v>0</v>
      </c>
      <c r="LJ54" s="63">
        <v>0</v>
      </c>
      <c r="LK54" s="63">
        <v>0</v>
      </c>
      <c r="LL54" s="63">
        <v>0</v>
      </c>
      <c r="LM54" s="63">
        <v>0</v>
      </c>
      <c r="LN54" s="63">
        <v>0</v>
      </c>
      <c r="LO54" s="63">
        <v>0</v>
      </c>
      <c r="LP54" s="63">
        <v>0</v>
      </c>
      <c r="LQ54" s="63">
        <v>0</v>
      </c>
      <c r="LR54" s="63">
        <v>0</v>
      </c>
      <c r="LS54" s="63">
        <v>0</v>
      </c>
      <c r="LT54" s="63">
        <v>0</v>
      </c>
      <c r="LU54" s="63">
        <v>0</v>
      </c>
      <c r="LV54" s="63">
        <v>0</v>
      </c>
      <c r="LW54" s="63">
        <v>0</v>
      </c>
      <c r="LX54" s="63">
        <v>0</v>
      </c>
      <c r="LY54" s="63">
        <v>0</v>
      </c>
      <c r="LZ54" s="63">
        <v>0</v>
      </c>
      <c r="MA54" s="63">
        <v>0</v>
      </c>
      <c r="MB54" s="63">
        <v>0</v>
      </c>
      <c r="MC54" s="63">
        <v>0</v>
      </c>
      <c r="MD54" s="63">
        <v>0</v>
      </c>
      <c r="ME54" s="63">
        <v>0</v>
      </c>
      <c r="MF54" s="63">
        <v>0</v>
      </c>
      <c r="MG54" s="63">
        <v>0</v>
      </c>
      <c r="MH54" s="63">
        <v>0</v>
      </c>
      <c r="MI54" s="63">
        <v>0</v>
      </c>
      <c r="MJ54" s="63">
        <v>0</v>
      </c>
      <c r="MK54" s="63">
        <v>0</v>
      </c>
      <c r="ML54" s="63">
        <v>0</v>
      </c>
      <c r="MM54" s="63">
        <v>0</v>
      </c>
      <c r="MN54" s="63">
        <v>0</v>
      </c>
      <c r="MO54" s="63">
        <v>0</v>
      </c>
      <c r="MP54" s="63">
        <v>0</v>
      </c>
      <c r="MQ54" s="2">
        <v>0</v>
      </c>
      <c r="MR54" s="63">
        <v>0</v>
      </c>
      <c r="MS54" s="63">
        <v>0</v>
      </c>
      <c r="MT54" s="63">
        <v>0</v>
      </c>
      <c r="MU54" s="63">
        <v>0</v>
      </c>
      <c r="MW54" s="63">
        <v>39</v>
      </c>
      <c r="MY54" s="63">
        <f t="shared" si="1"/>
        <v>-46467746.336594604</v>
      </c>
      <c r="NC54" s="63">
        <f t="shared" si="2"/>
        <v>0</v>
      </c>
    </row>
    <row r="55" spans="1:367" x14ac:dyDescent="0.45">
      <c r="A55" s="63" t="s">
        <v>14</v>
      </c>
      <c r="B55" s="101">
        <v>708150000</v>
      </c>
      <c r="C55" s="63">
        <v>0</v>
      </c>
      <c r="D55" s="63">
        <v>0</v>
      </c>
      <c r="E55" s="63">
        <v>0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63">
        <v>0</v>
      </c>
      <c r="L55" s="63">
        <v>0</v>
      </c>
      <c r="M55" s="63">
        <v>0</v>
      </c>
      <c r="N55" s="63">
        <v>0</v>
      </c>
      <c r="O55" s="63">
        <v>0</v>
      </c>
      <c r="P55" s="63">
        <v>708150000</v>
      </c>
      <c r="Q55" s="63">
        <v>0</v>
      </c>
      <c r="R55" s="63">
        <v>0</v>
      </c>
      <c r="S55" s="63">
        <v>0</v>
      </c>
      <c r="T55" s="63">
        <v>0</v>
      </c>
      <c r="U55" s="63">
        <v>0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>
        <v>0</v>
      </c>
      <c r="AZ55" s="63">
        <v>0</v>
      </c>
      <c r="BA55" s="63">
        <v>0</v>
      </c>
      <c r="BB55" s="63">
        <v>0</v>
      </c>
      <c r="BC55" s="63">
        <v>0</v>
      </c>
      <c r="BD55" s="63">
        <v>0</v>
      </c>
      <c r="BE55" s="63">
        <v>0</v>
      </c>
      <c r="BF55" s="63">
        <v>0</v>
      </c>
      <c r="BG55" s="63">
        <v>0</v>
      </c>
      <c r="BH55" s="63">
        <v>0</v>
      </c>
      <c r="BI55" s="63">
        <v>0</v>
      </c>
      <c r="BJ55" s="63">
        <v>0</v>
      </c>
      <c r="BK55" s="63">
        <v>0</v>
      </c>
      <c r="BL55" s="63">
        <v>0</v>
      </c>
      <c r="BM55" s="63">
        <v>0</v>
      </c>
      <c r="BN55" s="63">
        <v>0</v>
      </c>
      <c r="BO55" s="63">
        <v>0</v>
      </c>
      <c r="BP55" s="63">
        <v>0</v>
      </c>
      <c r="BQ55" s="63">
        <v>0</v>
      </c>
      <c r="BR55" s="63">
        <v>0</v>
      </c>
      <c r="BS55" s="63">
        <v>0</v>
      </c>
      <c r="BT55" s="63">
        <v>0</v>
      </c>
      <c r="BU55" s="63">
        <v>0</v>
      </c>
      <c r="BV55" s="63">
        <v>0</v>
      </c>
      <c r="BW55" s="63">
        <v>0</v>
      </c>
      <c r="BX55" s="63">
        <v>0</v>
      </c>
      <c r="BY55" s="63">
        <v>0</v>
      </c>
      <c r="BZ55" s="63">
        <v>0</v>
      </c>
      <c r="CA55" s="63">
        <v>0</v>
      </c>
      <c r="CB55" s="63">
        <v>0</v>
      </c>
      <c r="CC55" s="63">
        <v>0</v>
      </c>
      <c r="CD55" s="63">
        <v>0</v>
      </c>
      <c r="CE55" s="63">
        <v>0</v>
      </c>
      <c r="CF55" s="63">
        <v>0</v>
      </c>
      <c r="CG55" s="63">
        <v>0</v>
      </c>
      <c r="CH55" s="63">
        <v>0</v>
      </c>
      <c r="CI55" s="63">
        <v>0</v>
      </c>
      <c r="CJ55" s="63">
        <v>0</v>
      </c>
      <c r="CK55" s="63">
        <v>0</v>
      </c>
      <c r="CL55" s="63">
        <v>0</v>
      </c>
      <c r="CM55" s="63">
        <v>0</v>
      </c>
      <c r="CN55" s="63">
        <v>0</v>
      </c>
      <c r="CO55" s="63">
        <v>0</v>
      </c>
      <c r="CP55" s="63">
        <v>0</v>
      </c>
      <c r="CQ55" s="63">
        <v>0</v>
      </c>
      <c r="CR55" s="63">
        <v>0</v>
      </c>
      <c r="CS55" s="63">
        <v>0</v>
      </c>
      <c r="CT55" s="63">
        <v>0</v>
      </c>
      <c r="CU55" s="63">
        <v>0</v>
      </c>
      <c r="CV55" s="63">
        <v>0</v>
      </c>
      <c r="CW55" s="63">
        <v>0</v>
      </c>
      <c r="CX55" s="63">
        <v>0</v>
      </c>
      <c r="CY55" s="63">
        <v>0</v>
      </c>
      <c r="CZ55" s="63">
        <v>0</v>
      </c>
      <c r="DA55" s="63">
        <v>0</v>
      </c>
      <c r="DB55" s="63">
        <v>0</v>
      </c>
      <c r="DC55" s="63">
        <v>0</v>
      </c>
      <c r="DD55" s="63">
        <v>0</v>
      </c>
      <c r="DE55" s="63">
        <v>0</v>
      </c>
      <c r="DF55" s="63">
        <v>0</v>
      </c>
      <c r="DG55" s="63">
        <v>0</v>
      </c>
      <c r="DH55" s="63">
        <v>0</v>
      </c>
      <c r="DI55" s="63">
        <v>0</v>
      </c>
      <c r="DJ55" s="63">
        <v>0</v>
      </c>
      <c r="DK55" s="63">
        <v>0</v>
      </c>
      <c r="DL55" s="63">
        <v>0</v>
      </c>
      <c r="DM55" s="63">
        <v>0</v>
      </c>
      <c r="DN55" s="63">
        <v>0</v>
      </c>
      <c r="DO55" s="63">
        <v>0</v>
      </c>
      <c r="DP55" s="63">
        <v>0</v>
      </c>
      <c r="DQ55" s="63">
        <v>0</v>
      </c>
      <c r="DR55" s="63">
        <v>0</v>
      </c>
      <c r="DS55" s="63">
        <v>0</v>
      </c>
      <c r="DT55" s="63">
        <v>0</v>
      </c>
      <c r="DU55" s="63">
        <v>0</v>
      </c>
      <c r="DV55" s="63">
        <v>0</v>
      </c>
      <c r="DW55" s="63">
        <v>0</v>
      </c>
      <c r="DX55" s="63">
        <v>0</v>
      </c>
      <c r="DY55" s="63">
        <v>0</v>
      </c>
      <c r="DZ55" s="63">
        <v>0</v>
      </c>
      <c r="EA55" s="63">
        <v>0</v>
      </c>
      <c r="EB55" s="63">
        <v>0</v>
      </c>
      <c r="EC55" s="63">
        <v>0</v>
      </c>
      <c r="ED55" s="63">
        <v>0</v>
      </c>
      <c r="EE55" s="63">
        <v>0</v>
      </c>
      <c r="EF55" s="63">
        <v>0</v>
      </c>
      <c r="EG55" s="63">
        <v>0</v>
      </c>
      <c r="EH55" s="63">
        <v>0</v>
      </c>
      <c r="EI55" s="63">
        <v>0</v>
      </c>
      <c r="EJ55" s="63">
        <v>0</v>
      </c>
      <c r="EK55" s="63">
        <v>0</v>
      </c>
      <c r="EL55" s="63">
        <v>0</v>
      </c>
      <c r="EM55" s="63">
        <v>0</v>
      </c>
      <c r="EN55" s="63">
        <v>0</v>
      </c>
      <c r="EO55" s="63">
        <v>0</v>
      </c>
      <c r="EP55" s="63">
        <v>0</v>
      </c>
      <c r="EQ55" s="63">
        <v>0</v>
      </c>
      <c r="ER55" s="63">
        <v>0</v>
      </c>
      <c r="ES55" s="63">
        <v>0</v>
      </c>
      <c r="ET55" s="63">
        <v>0</v>
      </c>
      <c r="EU55" s="63">
        <v>0</v>
      </c>
      <c r="EV55" s="63">
        <v>0</v>
      </c>
      <c r="EW55" s="63">
        <v>0</v>
      </c>
      <c r="EX55" s="63">
        <v>0</v>
      </c>
      <c r="EY55" s="63">
        <v>0</v>
      </c>
      <c r="EZ55" s="63">
        <v>0</v>
      </c>
      <c r="FA55" s="63">
        <v>0</v>
      </c>
      <c r="FB55" s="63">
        <v>0</v>
      </c>
      <c r="FC55" s="63">
        <v>0</v>
      </c>
      <c r="FD55" s="63">
        <v>0</v>
      </c>
      <c r="FE55" s="63">
        <v>0</v>
      </c>
      <c r="FF55" s="63">
        <v>0</v>
      </c>
      <c r="FG55" s="63">
        <v>0</v>
      </c>
      <c r="FH55" s="63">
        <v>0</v>
      </c>
      <c r="FI55" s="63">
        <v>0</v>
      </c>
      <c r="FJ55" s="63">
        <v>0</v>
      </c>
      <c r="FK55" s="63">
        <v>0</v>
      </c>
      <c r="FL55" s="63">
        <v>0</v>
      </c>
      <c r="FM55" s="63">
        <v>0</v>
      </c>
      <c r="FN55" s="63">
        <v>0</v>
      </c>
      <c r="FO55" s="63">
        <v>0</v>
      </c>
      <c r="FP55" s="63">
        <v>0</v>
      </c>
      <c r="FQ55" s="63">
        <v>0</v>
      </c>
      <c r="FR55" s="63">
        <v>0</v>
      </c>
      <c r="FS55" s="63">
        <v>0</v>
      </c>
      <c r="FT55" s="63">
        <v>0</v>
      </c>
      <c r="FU55" s="63">
        <v>0</v>
      </c>
      <c r="FV55" s="63">
        <v>0</v>
      </c>
      <c r="FW55" s="63">
        <v>0</v>
      </c>
      <c r="FX55" s="63">
        <v>0</v>
      </c>
      <c r="FY55" s="63">
        <v>0</v>
      </c>
      <c r="FZ55" s="63">
        <v>0</v>
      </c>
      <c r="GA55" s="63">
        <v>0</v>
      </c>
      <c r="GB55" s="63">
        <v>0</v>
      </c>
      <c r="GC55" s="63">
        <v>0</v>
      </c>
      <c r="GD55" s="63">
        <v>0</v>
      </c>
      <c r="GE55" s="63">
        <v>0</v>
      </c>
      <c r="GF55" s="63">
        <v>0</v>
      </c>
      <c r="GG55" s="63">
        <v>0</v>
      </c>
      <c r="GH55" s="63">
        <v>0</v>
      </c>
      <c r="GI55" s="63">
        <v>0</v>
      </c>
      <c r="GJ55" s="63">
        <v>0</v>
      </c>
      <c r="GK55" s="63">
        <v>0</v>
      </c>
      <c r="GL55" s="63">
        <v>0</v>
      </c>
      <c r="GM55" s="63">
        <v>0</v>
      </c>
      <c r="GN55" s="63">
        <v>0</v>
      </c>
      <c r="GO55" s="63">
        <v>0</v>
      </c>
      <c r="GP55" s="63">
        <v>0</v>
      </c>
      <c r="GQ55" s="63">
        <v>0</v>
      </c>
      <c r="GR55" s="63">
        <v>0</v>
      </c>
      <c r="GS55" s="63">
        <v>0</v>
      </c>
      <c r="GT55" s="63">
        <v>0</v>
      </c>
      <c r="GU55" s="63">
        <v>0</v>
      </c>
      <c r="GV55" s="63">
        <v>0</v>
      </c>
      <c r="GW55" s="63">
        <v>0</v>
      </c>
      <c r="GX55" s="63">
        <v>0</v>
      </c>
      <c r="GY55" s="63">
        <v>0</v>
      </c>
      <c r="GZ55" s="63">
        <v>0</v>
      </c>
      <c r="HA55" s="63">
        <v>0</v>
      </c>
      <c r="HB55" s="63">
        <v>0</v>
      </c>
      <c r="HC55" s="63">
        <v>0</v>
      </c>
      <c r="HD55" s="63">
        <v>0</v>
      </c>
      <c r="HE55" s="63">
        <v>0</v>
      </c>
      <c r="HF55" s="63">
        <v>0</v>
      </c>
      <c r="HG55" s="63">
        <v>0</v>
      </c>
      <c r="HH55" s="63">
        <v>0</v>
      </c>
      <c r="HI55" s="63">
        <v>0</v>
      </c>
      <c r="HJ55" s="63">
        <v>0</v>
      </c>
      <c r="HK55" s="63">
        <v>0</v>
      </c>
      <c r="HL55" s="63">
        <v>0</v>
      </c>
      <c r="HM55" s="63">
        <v>0</v>
      </c>
      <c r="HN55" s="63">
        <v>0</v>
      </c>
      <c r="HO55" s="63">
        <v>0</v>
      </c>
      <c r="HP55" s="63">
        <v>0</v>
      </c>
      <c r="HQ55" s="63">
        <v>0</v>
      </c>
      <c r="HR55" s="63">
        <v>0</v>
      </c>
      <c r="HS55" s="63">
        <v>0</v>
      </c>
      <c r="HT55" s="63">
        <v>0</v>
      </c>
      <c r="HU55" s="63">
        <v>0</v>
      </c>
      <c r="HV55" s="63">
        <v>0</v>
      </c>
      <c r="HW55" s="63">
        <v>0</v>
      </c>
      <c r="HX55" s="63">
        <v>0</v>
      </c>
      <c r="HY55" s="63">
        <v>0</v>
      </c>
      <c r="HZ55" s="63">
        <v>0</v>
      </c>
      <c r="IA55" s="63">
        <v>0</v>
      </c>
      <c r="IB55" s="63">
        <v>0</v>
      </c>
      <c r="IC55" s="63">
        <v>0</v>
      </c>
      <c r="ID55" s="63">
        <v>0</v>
      </c>
      <c r="IE55" s="63">
        <v>0</v>
      </c>
      <c r="IF55" s="63">
        <v>0</v>
      </c>
      <c r="IG55" s="63">
        <v>0</v>
      </c>
      <c r="IH55" s="63">
        <v>0</v>
      </c>
      <c r="II55" s="63">
        <v>0</v>
      </c>
      <c r="IJ55" s="63">
        <v>0</v>
      </c>
      <c r="IK55" s="63">
        <v>0</v>
      </c>
      <c r="IL55" s="63">
        <v>0</v>
      </c>
      <c r="IM55" s="63">
        <v>0</v>
      </c>
      <c r="IN55" s="63">
        <v>0</v>
      </c>
      <c r="IO55" s="63">
        <v>0</v>
      </c>
      <c r="IP55" s="63">
        <v>0</v>
      </c>
      <c r="IQ55" s="63">
        <v>0</v>
      </c>
      <c r="IR55" s="63">
        <v>0</v>
      </c>
      <c r="IS55" s="63">
        <v>0</v>
      </c>
      <c r="IT55" s="63">
        <v>0</v>
      </c>
      <c r="IU55" s="63">
        <v>0</v>
      </c>
      <c r="IV55" s="63">
        <v>0</v>
      </c>
      <c r="IW55" s="63">
        <v>0</v>
      </c>
      <c r="IX55" s="63">
        <v>0</v>
      </c>
      <c r="IY55" s="63">
        <v>0</v>
      </c>
      <c r="IZ55" s="63">
        <v>0</v>
      </c>
      <c r="JA55" s="63">
        <v>0</v>
      </c>
      <c r="JB55" s="63">
        <v>0</v>
      </c>
      <c r="JC55" s="63">
        <v>0</v>
      </c>
      <c r="JD55" s="63">
        <v>0</v>
      </c>
      <c r="JE55" s="63">
        <v>0</v>
      </c>
      <c r="JF55" s="63">
        <v>0</v>
      </c>
      <c r="JG55" s="63">
        <v>0</v>
      </c>
      <c r="JH55" s="63">
        <v>0</v>
      </c>
      <c r="JI55" s="63">
        <v>0</v>
      </c>
      <c r="JJ55" s="63">
        <v>0</v>
      </c>
      <c r="JK55" s="63">
        <v>0</v>
      </c>
      <c r="JL55" s="63">
        <v>0</v>
      </c>
      <c r="JM55" s="63">
        <v>0</v>
      </c>
      <c r="JN55" s="63">
        <v>0</v>
      </c>
      <c r="JO55" s="63">
        <v>0</v>
      </c>
      <c r="JP55" s="63">
        <v>0</v>
      </c>
      <c r="JQ55" s="63">
        <v>0</v>
      </c>
      <c r="JR55" s="63">
        <v>0</v>
      </c>
      <c r="JS55" s="63">
        <v>0</v>
      </c>
      <c r="JT55" s="63">
        <v>0</v>
      </c>
      <c r="JU55" s="63">
        <v>0</v>
      </c>
      <c r="JV55" s="63">
        <v>0</v>
      </c>
      <c r="JW55" s="63">
        <v>0</v>
      </c>
      <c r="JX55" s="63">
        <v>0</v>
      </c>
      <c r="JY55" s="63">
        <v>0</v>
      </c>
      <c r="JZ55" s="63">
        <v>0</v>
      </c>
      <c r="KA55" s="63">
        <v>0</v>
      </c>
      <c r="KB55" s="63">
        <v>0</v>
      </c>
      <c r="KC55" s="63">
        <v>0</v>
      </c>
      <c r="KD55" s="63">
        <v>0</v>
      </c>
      <c r="KE55" s="63">
        <v>0</v>
      </c>
      <c r="KF55" s="63">
        <v>0</v>
      </c>
      <c r="KG55" s="63">
        <v>0</v>
      </c>
      <c r="KH55" s="63">
        <v>0</v>
      </c>
      <c r="KI55" s="63">
        <v>0</v>
      </c>
      <c r="KJ55" s="63">
        <v>0</v>
      </c>
      <c r="KK55" s="63">
        <v>0</v>
      </c>
      <c r="KL55" s="63">
        <v>0</v>
      </c>
      <c r="KM55" s="63">
        <v>0</v>
      </c>
      <c r="KN55" s="63">
        <v>0</v>
      </c>
      <c r="KO55" s="63">
        <v>0</v>
      </c>
      <c r="KP55" s="63">
        <v>0</v>
      </c>
      <c r="KQ55" s="63">
        <v>0</v>
      </c>
      <c r="KR55" s="63">
        <v>0</v>
      </c>
      <c r="KS55" s="63">
        <v>0</v>
      </c>
      <c r="KT55" s="63">
        <v>0</v>
      </c>
      <c r="KU55" s="63">
        <v>0</v>
      </c>
      <c r="KV55" s="63">
        <v>0</v>
      </c>
      <c r="KW55" s="63">
        <v>0</v>
      </c>
      <c r="KX55" s="63">
        <v>0</v>
      </c>
      <c r="KY55" s="63">
        <v>0</v>
      </c>
      <c r="KZ55" s="63">
        <v>0</v>
      </c>
      <c r="LA55" s="63">
        <v>0</v>
      </c>
      <c r="LB55" s="63">
        <v>0</v>
      </c>
      <c r="LC55" s="63">
        <v>0</v>
      </c>
      <c r="LD55" s="63">
        <v>0</v>
      </c>
      <c r="LE55" s="63">
        <v>0</v>
      </c>
      <c r="LF55" s="63">
        <v>0</v>
      </c>
      <c r="LG55" s="63">
        <v>0</v>
      </c>
      <c r="LH55" s="63">
        <v>0</v>
      </c>
      <c r="LI55" s="63">
        <v>0</v>
      </c>
      <c r="LJ55" s="63">
        <v>0</v>
      </c>
      <c r="LK55" s="63">
        <v>0</v>
      </c>
      <c r="LL55" s="63">
        <v>0</v>
      </c>
      <c r="LM55" s="63">
        <v>0</v>
      </c>
      <c r="LN55" s="63">
        <v>0</v>
      </c>
      <c r="LO55" s="63">
        <v>0</v>
      </c>
      <c r="LP55" s="63">
        <v>0</v>
      </c>
      <c r="LQ55" s="63">
        <v>0</v>
      </c>
      <c r="LR55" s="63">
        <v>0</v>
      </c>
      <c r="LS55" s="63">
        <v>0</v>
      </c>
      <c r="LT55" s="63">
        <v>0</v>
      </c>
      <c r="LU55" s="63">
        <v>0</v>
      </c>
      <c r="LV55" s="63">
        <v>0</v>
      </c>
      <c r="LW55" s="63">
        <v>0</v>
      </c>
      <c r="LX55" s="63">
        <v>0</v>
      </c>
      <c r="LY55" s="63">
        <v>0</v>
      </c>
      <c r="LZ55" s="63">
        <v>0</v>
      </c>
      <c r="MA55" s="63">
        <v>0</v>
      </c>
      <c r="MB55" s="63">
        <v>0</v>
      </c>
      <c r="MC55" s="63">
        <v>0</v>
      </c>
      <c r="MD55" s="63">
        <v>0</v>
      </c>
      <c r="ME55" s="63">
        <v>0</v>
      </c>
      <c r="MF55" s="63">
        <v>0</v>
      </c>
      <c r="MG55" s="63">
        <v>0</v>
      </c>
      <c r="MH55" s="63">
        <v>0</v>
      </c>
      <c r="MI55" s="63">
        <v>0</v>
      </c>
      <c r="MJ55" s="63">
        <v>0</v>
      </c>
      <c r="MK55" s="63">
        <v>0</v>
      </c>
      <c r="ML55" s="63">
        <v>0</v>
      </c>
      <c r="MM55" s="63">
        <v>0</v>
      </c>
      <c r="MN55" s="63">
        <v>0</v>
      </c>
      <c r="MO55" s="63">
        <v>0</v>
      </c>
      <c r="MP55" s="63">
        <v>0</v>
      </c>
      <c r="MQ55" s="2">
        <v>0</v>
      </c>
      <c r="MR55" s="63">
        <v>0</v>
      </c>
      <c r="MS55" s="63">
        <v>0</v>
      </c>
      <c r="MT55" s="63">
        <v>0</v>
      </c>
      <c r="MU55" s="63">
        <v>0</v>
      </c>
      <c r="MW55" s="63">
        <v>40</v>
      </c>
      <c r="MY55" s="63">
        <f t="shared" si="1"/>
        <v>708150000</v>
      </c>
      <c r="NC55" s="63">
        <f t="shared" si="2"/>
        <v>0</v>
      </c>
    </row>
    <row r="56" spans="1:367" x14ac:dyDescent="0.45">
      <c r="A56" s="63" t="s">
        <v>438</v>
      </c>
      <c r="B56" s="101">
        <v>20865249020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>
        <v>0</v>
      </c>
      <c r="AZ56" s="63">
        <v>0</v>
      </c>
      <c r="BA56" s="63">
        <v>0</v>
      </c>
      <c r="BB56" s="63">
        <v>0</v>
      </c>
      <c r="BC56" s="63">
        <v>0</v>
      </c>
      <c r="BD56" s="63">
        <v>0</v>
      </c>
      <c r="BE56" s="63">
        <v>0</v>
      </c>
      <c r="BF56" s="63">
        <v>0</v>
      </c>
      <c r="BG56" s="63">
        <v>0</v>
      </c>
      <c r="BH56" s="63">
        <v>0</v>
      </c>
      <c r="BI56" s="63">
        <v>0</v>
      </c>
      <c r="BJ56" s="63">
        <v>0</v>
      </c>
      <c r="BK56" s="63">
        <v>0</v>
      </c>
      <c r="BL56" s="63">
        <v>0</v>
      </c>
      <c r="BM56" s="63">
        <v>0</v>
      </c>
      <c r="BN56" s="63">
        <v>0</v>
      </c>
      <c r="BO56" s="63">
        <v>0</v>
      </c>
      <c r="BP56" s="63">
        <v>0</v>
      </c>
      <c r="BQ56" s="63">
        <v>0</v>
      </c>
      <c r="BR56" s="63">
        <v>0</v>
      </c>
      <c r="BS56" s="63">
        <v>0</v>
      </c>
      <c r="BT56" s="63">
        <v>0</v>
      </c>
      <c r="BU56" s="63">
        <v>0</v>
      </c>
      <c r="BV56" s="63">
        <v>0</v>
      </c>
      <c r="BW56" s="63">
        <v>0</v>
      </c>
      <c r="BX56" s="63">
        <v>0</v>
      </c>
      <c r="BY56" s="63">
        <v>0</v>
      </c>
      <c r="BZ56" s="63">
        <v>0</v>
      </c>
      <c r="CA56" s="63">
        <v>0</v>
      </c>
      <c r="CB56" s="63">
        <v>0</v>
      </c>
      <c r="CC56" s="63">
        <v>0</v>
      </c>
      <c r="CD56" s="63">
        <v>0</v>
      </c>
      <c r="CE56" s="63">
        <v>0</v>
      </c>
      <c r="CF56" s="63">
        <v>0</v>
      </c>
      <c r="CG56" s="63">
        <v>0</v>
      </c>
      <c r="CH56" s="63">
        <v>0</v>
      </c>
      <c r="CI56" s="63">
        <v>0</v>
      </c>
      <c r="CJ56" s="63">
        <v>0</v>
      </c>
      <c r="CK56" s="63">
        <v>0</v>
      </c>
      <c r="CL56" s="63">
        <v>0</v>
      </c>
      <c r="CM56" s="63">
        <v>0</v>
      </c>
      <c r="CN56" s="63">
        <v>0</v>
      </c>
      <c r="CO56" s="63">
        <v>0</v>
      </c>
      <c r="CP56" s="63">
        <v>0</v>
      </c>
      <c r="CQ56" s="63">
        <v>0</v>
      </c>
      <c r="CR56" s="63">
        <v>0</v>
      </c>
      <c r="CS56" s="63">
        <v>0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3">
        <v>0</v>
      </c>
      <c r="CZ56" s="63">
        <v>0</v>
      </c>
      <c r="DA56" s="63">
        <v>0</v>
      </c>
      <c r="DB56" s="63">
        <v>0</v>
      </c>
      <c r="DC56" s="63">
        <v>0</v>
      </c>
      <c r="DD56" s="63">
        <v>0</v>
      </c>
      <c r="DE56" s="63">
        <v>0</v>
      </c>
      <c r="DF56" s="63">
        <v>0</v>
      </c>
      <c r="DG56" s="63">
        <v>0</v>
      </c>
      <c r="DH56" s="63">
        <v>0</v>
      </c>
      <c r="DI56" s="63">
        <v>0</v>
      </c>
      <c r="DJ56" s="63">
        <v>0</v>
      </c>
      <c r="DK56" s="63">
        <v>0</v>
      </c>
      <c r="DL56" s="63">
        <v>0</v>
      </c>
      <c r="DM56" s="63">
        <v>0</v>
      </c>
      <c r="DN56" s="63">
        <v>0</v>
      </c>
      <c r="DO56" s="63">
        <v>0</v>
      </c>
      <c r="DP56" s="63">
        <v>0</v>
      </c>
      <c r="DQ56" s="63">
        <v>0</v>
      </c>
      <c r="DR56" s="63">
        <v>0</v>
      </c>
      <c r="DS56" s="63">
        <v>0</v>
      </c>
      <c r="DT56" s="63">
        <v>0</v>
      </c>
      <c r="DU56" s="63">
        <v>0</v>
      </c>
      <c r="DV56" s="63">
        <v>0</v>
      </c>
      <c r="DW56" s="63">
        <v>0</v>
      </c>
      <c r="DX56" s="63">
        <v>0</v>
      </c>
      <c r="DY56" s="63">
        <v>0</v>
      </c>
      <c r="DZ56" s="63">
        <v>0</v>
      </c>
      <c r="EA56" s="63">
        <v>0</v>
      </c>
      <c r="EB56" s="63">
        <v>0</v>
      </c>
      <c r="EC56" s="63">
        <v>0</v>
      </c>
      <c r="ED56" s="63">
        <v>0</v>
      </c>
      <c r="EE56" s="63">
        <v>0</v>
      </c>
      <c r="EF56" s="63">
        <v>0</v>
      </c>
      <c r="EG56" s="63">
        <v>0</v>
      </c>
      <c r="EH56" s="63">
        <v>0</v>
      </c>
      <c r="EI56" s="63">
        <v>0</v>
      </c>
      <c r="EJ56" s="63">
        <v>0</v>
      </c>
      <c r="EK56" s="63">
        <v>0</v>
      </c>
      <c r="EL56" s="63">
        <v>0</v>
      </c>
      <c r="EM56" s="63">
        <v>0</v>
      </c>
      <c r="EN56" s="63">
        <v>0</v>
      </c>
      <c r="EO56" s="63">
        <v>0</v>
      </c>
      <c r="EP56" s="63">
        <v>0</v>
      </c>
      <c r="EQ56" s="63">
        <v>0</v>
      </c>
      <c r="ER56" s="63">
        <v>0</v>
      </c>
      <c r="ES56" s="63">
        <v>0</v>
      </c>
      <c r="ET56" s="63">
        <v>0</v>
      </c>
      <c r="EU56" s="63">
        <v>0</v>
      </c>
      <c r="EV56" s="63">
        <v>0</v>
      </c>
      <c r="EW56" s="63">
        <v>0</v>
      </c>
      <c r="EX56" s="63">
        <v>0</v>
      </c>
      <c r="EY56" s="63">
        <v>0</v>
      </c>
      <c r="EZ56" s="63">
        <v>0</v>
      </c>
      <c r="FA56" s="63">
        <v>0</v>
      </c>
      <c r="FB56" s="63">
        <v>0</v>
      </c>
      <c r="FC56" s="63">
        <v>0</v>
      </c>
      <c r="FD56" s="63">
        <v>0</v>
      </c>
      <c r="FE56" s="63">
        <v>0</v>
      </c>
      <c r="FF56" s="63">
        <v>0</v>
      </c>
      <c r="FG56" s="63">
        <v>0</v>
      </c>
      <c r="FH56" s="63">
        <v>0</v>
      </c>
      <c r="FI56" s="63">
        <v>0</v>
      </c>
      <c r="FJ56" s="63">
        <v>0</v>
      </c>
      <c r="FK56" s="63">
        <v>0</v>
      </c>
      <c r="FL56" s="63">
        <v>0</v>
      </c>
      <c r="FM56" s="63">
        <v>0</v>
      </c>
      <c r="FN56" s="63">
        <v>0</v>
      </c>
      <c r="FO56" s="63">
        <v>0</v>
      </c>
      <c r="FP56" s="63">
        <v>0</v>
      </c>
      <c r="FQ56" s="63">
        <v>0</v>
      </c>
      <c r="FR56" s="63">
        <v>0</v>
      </c>
      <c r="FS56" s="63">
        <v>0</v>
      </c>
      <c r="FT56" s="63">
        <v>0</v>
      </c>
      <c r="FU56" s="63">
        <v>0</v>
      </c>
      <c r="FV56" s="63">
        <v>0</v>
      </c>
      <c r="FW56" s="63">
        <v>0</v>
      </c>
      <c r="FX56" s="63">
        <v>0</v>
      </c>
      <c r="FY56" s="63">
        <v>0</v>
      </c>
      <c r="FZ56" s="63">
        <v>0</v>
      </c>
      <c r="GA56" s="63">
        <v>0</v>
      </c>
      <c r="GB56" s="63">
        <v>0</v>
      </c>
      <c r="GC56" s="63">
        <v>0</v>
      </c>
      <c r="GD56" s="63">
        <v>0</v>
      </c>
      <c r="GE56" s="63">
        <v>0</v>
      </c>
      <c r="GF56" s="63">
        <v>0</v>
      </c>
      <c r="GG56" s="63">
        <v>0</v>
      </c>
      <c r="GH56" s="63">
        <v>0</v>
      </c>
      <c r="GI56" s="63">
        <v>0</v>
      </c>
      <c r="GJ56" s="63">
        <v>0</v>
      </c>
      <c r="GK56" s="63">
        <v>0</v>
      </c>
      <c r="GL56" s="63">
        <v>0</v>
      </c>
      <c r="GM56" s="63">
        <v>0</v>
      </c>
      <c r="GN56" s="63">
        <v>0</v>
      </c>
      <c r="GO56" s="63">
        <v>0</v>
      </c>
      <c r="GP56" s="63">
        <v>0</v>
      </c>
      <c r="GQ56" s="63">
        <v>0</v>
      </c>
      <c r="GR56" s="63">
        <v>0</v>
      </c>
      <c r="GS56" s="63">
        <v>0</v>
      </c>
      <c r="GT56" s="63">
        <v>0</v>
      </c>
      <c r="GU56" s="63">
        <v>0</v>
      </c>
      <c r="GV56" s="63">
        <v>0</v>
      </c>
      <c r="GW56" s="63">
        <v>0</v>
      </c>
      <c r="GX56" s="63">
        <v>0</v>
      </c>
      <c r="GY56" s="63">
        <v>0</v>
      </c>
      <c r="GZ56" s="63">
        <v>0</v>
      </c>
      <c r="HA56" s="63">
        <v>0</v>
      </c>
      <c r="HB56" s="63">
        <v>0</v>
      </c>
      <c r="HC56" s="63">
        <v>0</v>
      </c>
      <c r="HD56" s="63">
        <v>0</v>
      </c>
      <c r="HE56" s="63">
        <v>0</v>
      </c>
      <c r="HF56" s="63">
        <v>0</v>
      </c>
      <c r="HG56" s="63">
        <v>0</v>
      </c>
      <c r="HH56" s="63">
        <v>0</v>
      </c>
      <c r="HI56" s="63">
        <v>0</v>
      </c>
      <c r="HJ56" s="63">
        <v>0</v>
      </c>
      <c r="HK56" s="63">
        <v>0</v>
      </c>
      <c r="HL56" s="63">
        <v>0</v>
      </c>
      <c r="HM56" s="63">
        <v>0</v>
      </c>
      <c r="HN56" s="63">
        <v>0</v>
      </c>
      <c r="HO56" s="63">
        <v>0</v>
      </c>
      <c r="HP56" s="63">
        <v>0</v>
      </c>
      <c r="HQ56" s="63">
        <v>0</v>
      </c>
      <c r="HR56" s="63">
        <v>0</v>
      </c>
      <c r="HS56" s="63">
        <v>0</v>
      </c>
      <c r="HT56" s="63">
        <v>0</v>
      </c>
      <c r="HU56" s="63">
        <v>0</v>
      </c>
      <c r="HV56" s="63">
        <v>0</v>
      </c>
      <c r="HW56" s="63">
        <v>0</v>
      </c>
      <c r="HX56" s="63">
        <v>0</v>
      </c>
      <c r="HY56" s="63">
        <v>0</v>
      </c>
      <c r="HZ56" s="63">
        <v>0</v>
      </c>
      <c r="IA56" s="63">
        <v>0</v>
      </c>
      <c r="IB56" s="63">
        <v>0</v>
      </c>
      <c r="IC56" s="63">
        <v>0</v>
      </c>
      <c r="ID56" s="63">
        <v>0</v>
      </c>
      <c r="IE56" s="63">
        <v>0</v>
      </c>
      <c r="IF56" s="63">
        <v>0</v>
      </c>
      <c r="IG56" s="63">
        <v>0</v>
      </c>
      <c r="IH56" s="63">
        <v>0</v>
      </c>
      <c r="II56" s="63">
        <v>0</v>
      </c>
      <c r="IJ56" s="63">
        <v>0</v>
      </c>
      <c r="IK56" s="63">
        <v>0</v>
      </c>
      <c r="IL56" s="63">
        <v>0</v>
      </c>
      <c r="IM56" s="63">
        <v>0</v>
      </c>
      <c r="IN56" s="63">
        <v>0</v>
      </c>
      <c r="IO56" s="63">
        <v>0</v>
      </c>
      <c r="IP56" s="63">
        <v>0</v>
      </c>
      <c r="IQ56" s="63">
        <v>0</v>
      </c>
      <c r="IR56" s="63">
        <v>0</v>
      </c>
      <c r="IS56" s="63">
        <v>0</v>
      </c>
      <c r="IT56" s="63">
        <v>0</v>
      </c>
      <c r="IU56" s="63">
        <v>0</v>
      </c>
      <c r="IV56" s="63">
        <v>0</v>
      </c>
      <c r="IW56" s="63">
        <v>0</v>
      </c>
      <c r="IX56" s="63">
        <v>0</v>
      </c>
      <c r="IY56" s="63">
        <v>0</v>
      </c>
      <c r="IZ56" s="63">
        <v>0</v>
      </c>
      <c r="JA56" s="63">
        <v>0</v>
      </c>
      <c r="JB56" s="63">
        <v>0</v>
      </c>
      <c r="JC56" s="63">
        <v>0</v>
      </c>
      <c r="JD56" s="63">
        <v>0</v>
      </c>
      <c r="JE56" s="63">
        <v>0</v>
      </c>
      <c r="JF56" s="63">
        <v>0</v>
      </c>
      <c r="JG56" s="63">
        <v>0</v>
      </c>
      <c r="JH56" s="63">
        <v>0</v>
      </c>
      <c r="JI56" s="63">
        <v>0</v>
      </c>
      <c r="JJ56" s="63">
        <v>0</v>
      </c>
      <c r="JK56" s="63">
        <v>0</v>
      </c>
      <c r="JL56" s="63">
        <v>0</v>
      </c>
      <c r="JM56" s="63">
        <v>0</v>
      </c>
      <c r="JN56" s="63">
        <v>0</v>
      </c>
      <c r="JO56" s="63">
        <v>0</v>
      </c>
      <c r="JP56" s="63">
        <v>0</v>
      </c>
      <c r="JQ56" s="63">
        <v>0</v>
      </c>
      <c r="JR56" s="63">
        <v>0</v>
      </c>
      <c r="JS56" s="63">
        <v>0</v>
      </c>
      <c r="JT56" s="63">
        <v>0</v>
      </c>
      <c r="JU56" s="63">
        <v>0</v>
      </c>
      <c r="JV56" s="63">
        <v>0</v>
      </c>
      <c r="JW56" s="63">
        <v>0</v>
      </c>
      <c r="JX56" s="63">
        <v>0</v>
      </c>
      <c r="JY56" s="63">
        <v>0</v>
      </c>
      <c r="JZ56" s="63">
        <v>0</v>
      </c>
      <c r="KA56" s="63">
        <v>0</v>
      </c>
      <c r="KB56" s="63">
        <v>0</v>
      </c>
      <c r="KC56" s="63">
        <v>0</v>
      </c>
      <c r="KD56" s="63">
        <v>0</v>
      </c>
      <c r="KE56" s="63">
        <v>0</v>
      </c>
      <c r="KF56" s="63">
        <v>0</v>
      </c>
      <c r="KG56" s="63">
        <v>0</v>
      </c>
      <c r="KH56" s="63">
        <v>0</v>
      </c>
      <c r="KI56" s="63">
        <v>0</v>
      </c>
      <c r="KJ56" s="63">
        <v>0</v>
      </c>
      <c r="KK56" s="63">
        <v>0</v>
      </c>
      <c r="KL56" s="63">
        <v>0</v>
      </c>
      <c r="KM56" s="63">
        <v>0</v>
      </c>
      <c r="KN56" s="63">
        <v>0</v>
      </c>
      <c r="KO56" s="63">
        <v>0</v>
      </c>
      <c r="KP56" s="63">
        <v>0</v>
      </c>
      <c r="KQ56" s="63">
        <v>0</v>
      </c>
      <c r="KR56" s="63">
        <v>0</v>
      </c>
      <c r="KS56" s="63">
        <v>0</v>
      </c>
      <c r="KT56" s="63">
        <v>0</v>
      </c>
      <c r="KU56" s="63">
        <v>0</v>
      </c>
      <c r="KV56" s="63">
        <v>0</v>
      </c>
      <c r="KW56" s="63">
        <v>0</v>
      </c>
      <c r="KX56" s="63">
        <v>0</v>
      </c>
      <c r="KY56" s="63">
        <v>0</v>
      </c>
      <c r="KZ56" s="63">
        <v>0</v>
      </c>
      <c r="LA56" s="63">
        <v>0</v>
      </c>
      <c r="LB56" s="63">
        <v>0</v>
      </c>
      <c r="LC56" s="63">
        <v>0</v>
      </c>
      <c r="LD56" s="63">
        <v>0</v>
      </c>
      <c r="LE56" s="63">
        <v>0</v>
      </c>
      <c r="LF56" s="63">
        <v>0</v>
      </c>
      <c r="LG56" s="63">
        <v>0</v>
      </c>
      <c r="LH56" s="63">
        <v>0</v>
      </c>
      <c r="LI56" s="63">
        <v>0</v>
      </c>
      <c r="LJ56" s="63">
        <v>0</v>
      </c>
      <c r="LK56" s="63">
        <v>0</v>
      </c>
      <c r="LL56" s="63">
        <v>0</v>
      </c>
      <c r="LM56" s="63">
        <v>0</v>
      </c>
      <c r="LN56" s="63">
        <v>0</v>
      </c>
      <c r="LO56" s="63">
        <v>0</v>
      </c>
      <c r="LP56" s="63">
        <v>0</v>
      </c>
      <c r="LQ56" s="63">
        <v>0</v>
      </c>
      <c r="LR56" s="63">
        <v>0</v>
      </c>
      <c r="LS56" s="63">
        <v>0</v>
      </c>
      <c r="LT56" s="63">
        <v>0</v>
      </c>
      <c r="LU56" s="63">
        <v>0</v>
      </c>
      <c r="LV56" s="63">
        <v>0</v>
      </c>
      <c r="LW56" s="63">
        <v>0</v>
      </c>
      <c r="LX56" s="63">
        <v>0</v>
      </c>
      <c r="LY56" s="63">
        <v>0</v>
      </c>
      <c r="LZ56" s="63">
        <v>0</v>
      </c>
      <c r="MA56" s="63">
        <v>0</v>
      </c>
      <c r="MB56" s="63">
        <v>0</v>
      </c>
      <c r="MC56" s="63">
        <v>0</v>
      </c>
      <c r="MD56" s="63">
        <v>0</v>
      </c>
      <c r="ME56" s="63">
        <v>0</v>
      </c>
      <c r="MF56" s="63">
        <v>0</v>
      </c>
      <c r="MG56" s="63">
        <v>0</v>
      </c>
      <c r="MH56" s="63">
        <v>0</v>
      </c>
      <c r="MI56" s="63">
        <v>0</v>
      </c>
      <c r="MJ56" s="63">
        <v>0</v>
      </c>
      <c r="MK56" s="63">
        <v>0</v>
      </c>
      <c r="ML56" s="63">
        <v>0</v>
      </c>
      <c r="MM56" s="63">
        <v>0</v>
      </c>
      <c r="MN56" s="63">
        <v>0</v>
      </c>
      <c r="MO56" s="63">
        <v>0</v>
      </c>
      <c r="MP56" s="63">
        <v>0</v>
      </c>
      <c r="MQ56" s="63">
        <v>0</v>
      </c>
      <c r="MR56" s="63">
        <v>0</v>
      </c>
      <c r="MS56" s="63">
        <v>0</v>
      </c>
      <c r="MT56" s="63">
        <v>0</v>
      </c>
      <c r="MU56" s="63">
        <v>0</v>
      </c>
      <c r="MW56" s="63">
        <v>41</v>
      </c>
      <c r="MY56" s="63">
        <f t="shared" si="1"/>
        <v>0</v>
      </c>
      <c r="NC56" s="63">
        <f t="shared" si="2"/>
        <v>0</v>
      </c>
    </row>
    <row r="57" spans="1:367" x14ac:dyDescent="0.45">
      <c r="A57" s="63" t="s">
        <v>611</v>
      </c>
      <c r="B57" s="50">
        <v>0</v>
      </c>
      <c r="C57" s="63">
        <v>0</v>
      </c>
      <c r="D57" s="63">
        <v>0</v>
      </c>
      <c r="E57" s="63">
        <v>0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63">
        <v>0</v>
      </c>
      <c r="L57" s="63">
        <v>0</v>
      </c>
      <c r="M57" s="63">
        <v>0</v>
      </c>
      <c r="N57" s="63">
        <v>0</v>
      </c>
      <c r="O57" s="63">
        <v>0</v>
      </c>
      <c r="P57" s="63">
        <v>0</v>
      </c>
      <c r="Q57" s="63">
        <v>0</v>
      </c>
      <c r="R57" s="63">
        <v>0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>
        <v>0</v>
      </c>
      <c r="AZ57" s="63">
        <v>0</v>
      </c>
      <c r="BA57" s="63">
        <v>0</v>
      </c>
      <c r="BB57" s="63">
        <v>0</v>
      </c>
      <c r="BC57" s="63">
        <v>0</v>
      </c>
      <c r="BD57" s="63">
        <v>0</v>
      </c>
      <c r="BE57" s="63">
        <v>0</v>
      </c>
      <c r="BF57" s="63">
        <v>0</v>
      </c>
      <c r="BG57" s="63">
        <v>0</v>
      </c>
      <c r="BH57" s="63">
        <v>0</v>
      </c>
      <c r="BI57" s="63">
        <v>0</v>
      </c>
      <c r="BJ57" s="63">
        <v>0</v>
      </c>
      <c r="BK57" s="63">
        <v>0</v>
      </c>
      <c r="BL57" s="63">
        <v>0</v>
      </c>
      <c r="BM57" s="63">
        <v>0</v>
      </c>
      <c r="BN57" s="63">
        <v>0</v>
      </c>
      <c r="BO57" s="63">
        <v>0</v>
      </c>
      <c r="BP57" s="63">
        <v>0</v>
      </c>
      <c r="BQ57" s="63">
        <v>0</v>
      </c>
      <c r="BR57" s="63">
        <v>0</v>
      </c>
      <c r="BS57" s="63">
        <v>0</v>
      </c>
      <c r="BT57" s="63">
        <v>0</v>
      </c>
      <c r="BU57" s="63">
        <v>0</v>
      </c>
      <c r="BV57" s="63">
        <v>0</v>
      </c>
      <c r="BW57" s="63">
        <v>0</v>
      </c>
      <c r="BX57" s="63">
        <v>0</v>
      </c>
      <c r="BY57" s="63">
        <v>0</v>
      </c>
      <c r="BZ57" s="63">
        <v>0</v>
      </c>
      <c r="CA57" s="63">
        <v>0</v>
      </c>
      <c r="CB57" s="63">
        <v>0</v>
      </c>
      <c r="CC57" s="63">
        <v>0</v>
      </c>
      <c r="CD57" s="63">
        <v>0</v>
      </c>
      <c r="CE57" s="63">
        <v>0</v>
      </c>
      <c r="CF57" s="63">
        <v>0</v>
      </c>
      <c r="CG57" s="63">
        <v>0</v>
      </c>
      <c r="CH57" s="63">
        <v>0</v>
      </c>
      <c r="CI57" s="63">
        <v>0</v>
      </c>
      <c r="CJ57" s="63">
        <v>0</v>
      </c>
      <c r="CK57" s="63">
        <v>0</v>
      </c>
      <c r="CL57" s="63">
        <v>0</v>
      </c>
      <c r="CM57" s="63">
        <v>0</v>
      </c>
      <c r="CN57" s="63">
        <v>0</v>
      </c>
      <c r="CO57" s="63">
        <v>0</v>
      </c>
      <c r="CP57" s="63">
        <v>0</v>
      </c>
      <c r="CQ57" s="63">
        <v>0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CY57" s="63">
        <v>0</v>
      </c>
      <c r="CZ57" s="63">
        <v>0</v>
      </c>
      <c r="DA57" s="63">
        <v>0</v>
      </c>
      <c r="DB57" s="63">
        <v>0</v>
      </c>
      <c r="DC57" s="63">
        <v>0</v>
      </c>
      <c r="DD57" s="63">
        <v>0</v>
      </c>
      <c r="DE57" s="63">
        <v>0</v>
      </c>
      <c r="DF57" s="63">
        <v>0</v>
      </c>
      <c r="DG57" s="63">
        <v>0</v>
      </c>
      <c r="DH57" s="63">
        <v>0</v>
      </c>
      <c r="DI57" s="63">
        <v>0</v>
      </c>
      <c r="DJ57" s="63">
        <v>0</v>
      </c>
      <c r="DK57" s="63">
        <v>0</v>
      </c>
      <c r="DL57" s="63">
        <v>0</v>
      </c>
      <c r="DM57" s="63">
        <v>0</v>
      </c>
      <c r="DN57" s="63">
        <v>0</v>
      </c>
      <c r="DO57" s="63">
        <v>0</v>
      </c>
      <c r="DP57" s="63">
        <v>0</v>
      </c>
      <c r="DQ57" s="63">
        <v>0</v>
      </c>
      <c r="DR57" s="63">
        <v>0</v>
      </c>
      <c r="DS57" s="63">
        <v>0</v>
      </c>
      <c r="DT57" s="63">
        <v>0</v>
      </c>
      <c r="DU57" s="63">
        <v>0</v>
      </c>
      <c r="DV57" s="63">
        <v>0</v>
      </c>
      <c r="DW57" s="63">
        <v>0</v>
      </c>
      <c r="DX57" s="63">
        <v>0</v>
      </c>
      <c r="DY57" s="63">
        <v>0</v>
      </c>
      <c r="DZ57" s="63">
        <v>0</v>
      </c>
      <c r="EA57" s="63">
        <v>0</v>
      </c>
      <c r="EB57" s="63">
        <v>0</v>
      </c>
      <c r="EC57" s="63">
        <v>0</v>
      </c>
      <c r="ED57" s="63">
        <v>0</v>
      </c>
      <c r="EE57" s="63">
        <v>0</v>
      </c>
      <c r="EF57" s="63">
        <v>0</v>
      </c>
      <c r="EG57" s="63">
        <v>0</v>
      </c>
      <c r="EH57" s="63">
        <v>0</v>
      </c>
      <c r="EI57" s="63">
        <v>0</v>
      </c>
      <c r="EJ57" s="63">
        <v>0</v>
      </c>
      <c r="EK57" s="63">
        <v>0</v>
      </c>
      <c r="EL57" s="63">
        <v>0</v>
      </c>
      <c r="EM57" s="63">
        <v>0</v>
      </c>
      <c r="EN57" s="63">
        <v>0</v>
      </c>
      <c r="EO57" s="63">
        <v>0</v>
      </c>
      <c r="EP57" s="63">
        <v>0</v>
      </c>
      <c r="EQ57" s="63">
        <v>0</v>
      </c>
      <c r="ER57" s="63">
        <v>0</v>
      </c>
      <c r="ES57" s="63">
        <v>0</v>
      </c>
      <c r="ET57" s="63">
        <v>0</v>
      </c>
      <c r="EU57" s="63">
        <v>0</v>
      </c>
      <c r="EV57" s="63">
        <v>0</v>
      </c>
      <c r="EW57" s="63">
        <v>0</v>
      </c>
      <c r="EX57" s="63">
        <v>0</v>
      </c>
      <c r="EY57" s="63">
        <v>0</v>
      </c>
      <c r="EZ57" s="63">
        <v>0</v>
      </c>
      <c r="FA57" s="63">
        <v>0</v>
      </c>
      <c r="FB57" s="63">
        <v>0</v>
      </c>
      <c r="FC57" s="63">
        <v>0</v>
      </c>
      <c r="FD57" s="63">
        <v>0</v>
      </c>
      <c r="FE57" s="63">
        <v>0</v>
      </c>
      <c r="FF57" s="63">
        <v>0</v>
      </c>
      <c r="FG57" s="63">
        <v>0</v>
      </c>
      <c r="FH57" s="63">
        <v>0</v>
      </c>
      <c r="FI57" s="63">
        <v>0</v>
      </c>
      <c r="FJ57" s="63">
        <v>0</v>
      </c>
      <c r="FK57" s="63">
        <v>0</v>
      </c>
      <c r="FL57" s="63">
        <v>0</v>
      </c>
      <c r="FM57" s="63">
        <v>0</v>
      </c>
      <c r="FN57" s="63">
        <v>0</v>
      </c>
      <c r="FO57" s="63">
        <v>0</v>
      </c>
      <c r="FP57" s="63">
        <v>0</v>
      </c>
      <c r="FQ57" s="63">
        <v>0</v>
      </c>
      <c r="FR57" s="63">
        <v>0</v>
      </c>
      <c r="FS57" s="63">
        <v>0</v>
      </c>
      <c r="FT57" s="63">
        <v>0</v>
      </c>
      <c r="FU57" s="63">
        <v>0</v>
      </c>
      <c r="FV57" s="63">
        <v>0</v>
      </c>
      <c r="FW57" s="63">
        <v>0</v>
      </c>
      <c r="FX57" s="63">
        <v>0</v>
      </c>
      <c r="FY57" s="63">
        <v>0</v>
      </c>
      <c r="FZ57" s="63">
        <v>0</v>
      </c>
      <c r="GA57" s="63">
        <v>0</v>
      </c>
      <c r="GB57" s="63">
        <v>0</v>
      </c>
      <c r="GC57" s="63">
        <v>0</v>
      </c>
      <c r="GD57" s="63">
        <v>0</v>
      </c>
      <c r="GE57" s="63">
        <v>0</v>
      </c>
      <c r="GF57" s="63">
        <v>0</v>
      </c>
      <c r="GG57" s="63">
        <v>0</v>
      </c>
      <c r="GH57" s="63">
        <v>0</v>
      </c>
      <c r="GI57" s="63">
        <v>0</v>
      </c>
      <c r="GJ57" s="63">
        <v>148763078.621948</v>
      </c>
      <c r="GK57" s="63">
        <v>0</v>
      </c>
      <c r="GL57" s="63">
        <v>0</v>
      </c>
      <c r="GM57" s="63">
        <v>0</v>
      </c>
      <c r="GN57" s="63">
        <v>0</v>
      </c>
      <c r="GO57" s="63">
        <v>0</v>
      </c>
      <c r="GP57" s="63">
        <v>0</v>
      </c>
      <c r="GQ57" s="63">
        <v>0</v>
      </c>
      <c r="GR57" s="63">
        <v>0</v>
      </c>
      <c r="GS57" s="63">
        <v>0</v>
      </c>
      <c r="GT57" s="63">
        <v>0</v>
      </c>
      <c r="GU57" s="63">
        <v>0</v>
      </c>
      <c r="GV57" s="63">
        <v>0</v>
      </c>
      <c r="GW57" s="63">
        <v>0</v>
      </c>
      <c r="GX57" s="63">
        <v>0</v>
      </c>
      <c r="GY57" s="63">
        <v>0</v>
      </c>
      <c r="GZ57" s="63">
        <v>0</v>
      </c>
      <c r="HA57" s="63">
        <v>0</v>
      </c>
      <c r="HB57" s="63">
        <v>0</v>
      </c>
      <c r="HC57" s="63">
        <v>0</v>
      </c>
      <c r="HD57" s="63">
        <v>0</v>
      </c>
      <c r="HE57" s="63">
        <v>0</v>
      </c>
      <c r="HF57" s="63">
        <v>0</v>
      </c>
      <c r="HG57" s="63">
        <v>0</v>
      </c>
      <c r="HH57" s="63">
        <v>0</v>
      </c>
      <c r="HI57" s="63">
        <v>0</v>
      </c>
      <c r="HJ57" s="63">
        <v>0</v>
      </c>
      <c r="HK57" s="63">
        <v>0</v>
      </c>
      <c r="HL57" s="63">
        <v>0</v>
      </c>
      <c r="HM57" s="63">
        <v>0</v>
      </c>
      <c r="HN57" s="63">
        <v>0</v>
      </c>
      <c r="HO57" s="63">
        <v>0</v>
      </c>
      <c r="HP57" s="63">
        <v>0</v>
      </c>
      <c r="HQ57" s="63">
        <v>0</v>
      </c>
      <c r="HR57" s="63">
        <v>0</v>
      </c>
      <c r="HS57" s="63">
        <v>0</v>
      </c>
      <c r="HT57" s="63">
        <v>0</v>
      </c>
      <c r="HU57" s="63">
        <v>0</v>
      </c>
      <c r="HV57" s="63">
        <v>0</v>
      </c>
      <c r="HW57" s="63">
        <v>0</v>
      </c>
      <c r="HX57" s="63">
        <v>0</v>
      </c>
      <c r="HY57" s="63">
        <v>0</v>
      </c>
      <c r="HZ57" s="63">
        <v>0</v>
      </c>
      <c r="IA57" s="63">
        <v>0</v>
      </c>
      <c r="IB57" s="63">
        <v>0</v>
      </c>
      <c r="IC57" s="63">
        <v>0</v>
      </c>
      <c r="ID57" s="63">
        <v>0</v>
      </c>
      <c r="IE57" s="63">
        <v>0</v>
      </c>
      <c r="IF57" s="63">
        <v>0</v>
      </c>
      <c r="IG57" s="63">
        <v>0</v>
      </c>
      <c r="IH57" s="63">
        <v>0</v>
      </c>
      <c r="II57" s="63">
        <v>0</v>
      </c>
      <c r="IJ57" s="63">
        <v>0</v>
      </c>
      <c r="IK57" s="63">
        <v>0</v>
      </c>
      <c r="IL57" s="63">
        <v>0</v>
      </c>
      <c r="IM57" s="63">
        <v>0</v>
      </c>
      <c r="IN57" s="63">
        <v>0</v>
      </c>
      <c r="IO57" s="63">
        <v>0</v>
      </c>
      <c r="IP57" s="63">
        <v>0</v>
      </c>
      <c r="IQ57" s="63">
        <v>0</v>
      </c>
      <c r="IR57" s="63">
        <v>0</v>
      </c>
      <c r="IS57" s="63">
        <v>0</v>
      </c>
      <c r="IT57" s="63">
        <v>0</v>
      </c>
      <c r="IU57" s="63">
        <v>0</v>
      </c>
      <c r="IV57" s="63">
        <v>0</v>
      </c>
      <c r="IW57" s="63">
        <v>0</v>
      </c>
      <c r="IX57" s="63">
        <v>0</v>
      </c>
      <c r="IY57" s="63">
        <v>0</v>
      </c>
      <c r="IZ57" s="63">
        <v>0</v>
      </c>
      <c r="JA57" s="63">
        <v>0</v>
      </c>
      <c r="JB57" s="63">
        <v>0</v>
      </c>
      <c r="JC57" s="63">
        <v>0</v>
      </c>
      <c r="JD57" s="63">
        <v>0</v>
      </c>
      <c r="JE57" s="63">
        <v>0</v>
      </c>
      <c r="JF57" s="63">
        <v>0</v>
      </c>
      <c r="JG57" s="63">
        <v>0</v>
      </c>
      <c r="JH57" s="63">
        <v>0</v>
      </c>
      <c r="JI57" s="63">
        <v>0</v>
      </c>
      <c r="JJ57" s="63">
        <v>0</v>
      </c>
      <c r="JK57" s="63">
        <v>0</v>
      </c>
      <c r="JL57" s="63">
        <v>0</v>
      </c>
      <c r="JM57" s="63">
        <v>0</v>
      </c>
      <c r="JN57" s="63">
        <v>0</v>
      </c>
      <c r="JO57" s="63">
        <v>0</v>
      </c>
      <c r="JP57" s="63">
        <v>0</v>
      </c>
      <c r="JQ57" s="63">
        <v>0</v>
      </c>
      <c r="JR57" s="63">
        <v>0</v>
      </c>
      <c r="JS57" s="63">
        <v>0</v>
      </c>
      <c r="JT57" s="63">
        <v>0</v>
      </c>
      <c r="JU57" s="63">
        <v>0</v>
      </c>
      <c r="JV57" s="63">
        <v>0</v>
      </c>
      <c r="JW57" s="63">
        <v>0</v>
      </c>
      <c r="JX57" s="63">
        <v>0</v>
      </c>
      <c r="JY57" s="63">
        <v>0</v>
      </c>
      <c r="JZ57" s="63">
        <v>0</v>
      </c>
      <c r="KA57" s="63">
        <v>0</v>
      </c>
      <c r="KB57" s="63">
        <v>0</v>
      </c>
      <c r="KC57" s="63">
        <v>0</v>
      </c>
      <c r="KD57" s="63">
        <v>0</v>
      </c>
      <c r="KE57" s="63">
        <v>0</v>
      </c>
      <c r="KF57" s="63">
        <v>0</v>
      </c>
      <c r="KG57" s="63">
        <v>0</v>
      </c>
      <c r="KH57" s="63">
        <v>0</v>
      </c>
      <c r="KI57" s="63">
        <v>0</v>
      </c>
      <c r="KJ57" s="63">
        <v>0</v>
      </c>
      <c r="KK57" s="63">
        <v>0</v>
      </c>
      <c r="KL57" s="63">
        <v>0</v>
      </c>
      <c r="KM57" s="63">
        <v>0</v>
      </c>
      <c r="KN57" s="63">
        <v>0</v>
      </c>
      <c r="KO57" s="63">
        <v>0</v>
      </c>
      <c r="KP57" s="63">
        <v>0</v>
      </c>
      <c r="KQ57" s="63">
        <v>0</v>
      </c>
      <c r="KR57" s="63">
        <v>0</v>
      </c>
      <c r="KS57" s="63">
        <v>0</v>
      </c>
      <c r="KT57" s="63">
        <v>0</v>
      </c>
      <c r="KU57" s="63">
        <v>0</v>
      </c>
      <c r="KV57" s="63">
        <v>0</v>
      </c>
      <c r="KW57" s="63">
        <v>0</v>
      </c>
      <c r="KX57" s="63">
        <v>0</v>
      </c>
      <c r="KY57" s="63">
        <v>0</v>
      </c>
      <c r="KZ57" s="63">
        <v>0</v>
      </c>
      <c r="LA57" s="63">
        <v>0</v>
      </c>
      <c r="LB57" s="63">
        <v>0</v>
      </c>
      <c r="LC57" s="63">
        <v>0</v>
      </c>
      <c r="LD57" s="63">
        <v>0</v>
      </c>
      <c r="LE57" s="63">
        <v>0</v>
      </c>
      <c r="LF57" s="63">
        <v>0</v>
      </c>
      <c r="LG57" s="63">
        <v>0</v>
      </c>
      <c r="LH57" s="63">
        <v>0</v>
      </c>
      <c r="LI57" s="63">
        <v>0</v>
      </c>
      <c r="LJ57" s="63">
        <v>0</v>
      </c>
      <c r="LK57" s="63">
        <v>0</v>
      </c>
      <c r="LL57" s="63">
        <v>0</v>
      </c>
      <c r="LM57" s="63">
        <v>0</v>
      </c>
      <c r="LN57" s="63">
        <v>0</v>
      </c>
      <c r="LO57" s="63">
        <v>0</v>
      </c>
      <c r="LP57" s="63">
        <v>0</v>
      </c>
      <c r="LQ57" s="63">
        <v>0</v>
      </c>
      <c r="LR57" s="63">
        <v>0</v>
      </c>
      <c r="LS57" s="63">
        <v>0</v>
      </c>
      <c r="LT57" s="63">
        <v>0</v>
      </c>
      <c r="LU57" s="63">
        <v>0</v>
      </c>
      <c r="LV57" s="63">
        <v>0</v>
      </c>
      <c r="LW57" s="63">
        <v>0</v>
      </c>
      <c r="LX57" s="63">
        <v>0</v>
      </c>
      <c r="LY57" s="63">
        <v>0</v>
      </c>
      <c r="LZ57" s="63">
        <v>-148763078.62170401</v>
      </c>
      <c r="MA57" s="63">
        <v>0</v>
      </c>
      <c r="MB57" s="63">
        <v>0</v>
      </c>
      <c r="MC57" s="63">
        <v>0</v>
      </c>
      <c r="MD57" s="63">
        <v>0</v>
      </c>
      <c r="ME57" s="63">
        <v>0</v>
      </c>
      <c r="MF57" s="63">
        <v>0</v>
      </c>
      <c r="MG57" s="63">
        <v>0</v>
      </c>
      <c r="MH57" s="63">
        <v>0</v>
      </c>
      <c r="MI57" s="63">
        <v>0</v>
      </c>
      <c r="MJ57" s="63">
        <v>0</v>
      </c>
      <c r="MK57" s="63">
        <v>0</v>
      </c>
      <c r="ML57" s="63">
        <v>0</v>
      </c>
      <c r="MM57" s="63">
        <v>0</v>
      </c>
      <c r="MN57" s="63">
        <v>0</v>
      </c>
      <c r="MO57" s="63">
        <v>0</v>
      </c>
      <c r="MP57" s="63">
        <v>0</v>
      </c>
      <c r="MQ57" s="2">
        <v>0</v>
      </c>
      <c r="MR57" s="63">
        <v>0</v>
      </c>
      <c r="MS57" s="63">
        <v>0</v>
      </c>
      <c r="MT57" s="63">
        <v>0</v>
      </c>
      <c r="MU57" s="63">
        <v>0</v>
      </c>
      <c r="MW57" s="63">
        <v>42</v>
      </c>
      <c r="MY57" s="63">
        <f t="shared" si="1"/>
        <v>2.4399161338806152E-4</v>
      </c>
      <c r="NC57" s="63">
        <f t="shared" si="2"/>
        <v>0</v>
      </c>
    </row>
    <row r="58" spans="1:367" x14ac:dyDescent="0.45">
      <c r="A58" s="63" t="s">
        <v>612</v>
      </c>
      <c r="B58" s="84">
        <v>0</v>
      </c>
      <c r="C58" s="63">
        <v>0</v>
      </c>
      <c r="D58" s="63">
        <v>0</v>
      </c>
      <c r="E58" s="63">
        <v>0</v>
      </c>
      <c r="F58" s="63">
        <v>0</v>
      </c>
      <c r="G58" s="63">
        <v>0</v>
      </c>
      <c r="H58" s="63">
        <v>0</v>
      </c>
      <c r="I58" s="63">
        <v>0</v>
      </c>
      <c r="J58" s="63">
        <v>0</v>
      </c>
      <c r="K58" s="63">
        <v>0</v>
      </c>
      <c r="L58" s="63">
        <v>0</v>
      </c>
      <c r="M58" s="63">
        <v>0</v>
      </c>
      <c r="N58" s="63">
        <v>0</v>
      </c>
      <c r="O58" s="63">
        <v>0</v>
      </c>
      <c r="P58" s="63">
        <v>0</v>
      </c>
      <c r="Q58" s="63">
        <v>0</v>
      </c>
      <c r="R58" s="63">
        <v>0</v>
      </c>
      <c r="S58" s="63">
        <v>0</v>
      </c>
      <c r="T58" s="63">
        <v>0</v>
      </c>
      <c r="U58" s="63">
        <v>0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  <c r="BE58" s="63">
        <v>0</v>
      </c>
      <c r="BF58" s="63">
        <v>0</v>
      </c>
      <c r="BG58" s="63">
        <v>0</v>
      </c>
      <c r="BH58" s="63">
        <v>0</v>
      </c>
      <c r="BI58" s="63">
        <v>0</v>
      </c>
      <c r="BJ58" s="63">
        <v>0</v>
      </c>
      <c r="BK58" s="63">
        <v>0</v>
      </c>
      <c r="BL58" s="63">
        <v>0</v>
      </c>
      <c r="BM58" s="63">
        <v>0</v>
      </c>
      <c r="BN58" s="63">
        <v>0</v>
      </c>
      <c r="BO58" s="63">
        <v>0</v>
      </c>
      <c r="BP58" s="63">
        <v>0</v>
      </c>
      <c r="BQ58" s="63">
        <v>0</v>
      </c>
      <c r="BR58" s="63">
        <v>0</v>
      </c>
      <c r="BS58" s="63">
        <v>0</v>
      </c>
      <c r="BT58" s="63">
        <v>0</v>
      </c>
      <c r="BU58" s="63">
        <v>0</v>
      </c>
      <c r="BV58" s="63">
        <v>0</v>
      </c>
      <c r="BW58" s="63">
        <v>0</v>
      </c>
      <c r="BX58" s="63">
        <v>0</v>
      </c>
      <c r="BY58" s="63">
        <v>0</v>
      </c>
      <c r="BZ58" s="63">
        <v>0</v>
      </c>
      <c r="CA58" s="63">
        <v>0</v>
      </c>
      <c r="CB58" s="63">
        <v>0</v>
      </c>
      <c r="CC58" s="63">
        <v>0</v>
      </c>
      <c r="CD58" s="63">
        <v>0</v>
      </c>
      <c r="CE58" s="63">
        <v>0</v>
      </c>
      <c r="CF58" s="63">
        <v>0</v>
      </c>
      <c r="CG58" s="63">
        <v>0</v>
      </c>
      <c r="CH58" s="63">
        <v>0</v>
      </c>
      <c r="CI58" s="63">
        <v>0</v>
      </c>
      <c r="CJ58" s="63">
        <v>0</v>
      </c>
      <c r="CK58" s="63">
        <v>0</v>
      </c>
      <c r="CL58" s="63">
        <v>0</v>
      </c>
      <c r="CM58" s="63">
        <v>0</v>
      </c>
      <c r="CN58" s="63">
        <v>0</v>
      </c>
      <c r="CO58" s="63">
        <v>0</v>
      </c>
      <c r="CP58" s="63">
        <v>0</v>
      </c>
      <c r="CQ58" s="63">
        <v>0</v>
      </c>
      <c r="CR58" s="63">
        <v>0</v>
      </c>
      <c r="CS58" s="63">
        <v>0</v>
      </c>
      <c r="CT58" s="63">
        <v>0</v>
      </c>
      <c r="CU58" s="63">
        <v>0</v>
      </c>
      <c r="CV58" s="63">
        <v>0</v>
      </c>
      <c r="CW58" s="63">
        <v>0</v>
      </c>
      <c r="CX58" s="63">
        <v>0</v>
      </c>
      <c r="CY58" s="63">
        <v>0</v>
      </c>
      <c r="CZ58" s="63">
        <v>0</v>
      </c>
      <c r="DA58" s="63">
        <v>0</v>
      </c>
      <c r="DB58" s="63">
        <v>0</v>
      </c>
      <c r="DC58" s="63">
        <v>0</v>
      </c>
      <c r="DD58" s="63">
        <v>0</v>
      </c>
      <c r="DE58" s="63">
        <v>0</v>
      </c>
      <c r="DF58" s="63">
        <v>0</v>
      </c>
      <c r="DG58" s="63">
        <v>0</v>
      </c>
      <c r="DH58" s="63">
        <v>0</v>
      </c>
      <c r="DI58" s="63">
        <v>0</v>
      </c>
      <c r="DJ58" s="63">
        <v>0</v>
      </c>
      <c r="DK58" s="63">
        <v>0</v>
      </c>
      <c r="DL58" s="63">
        <v>0</v>
      </c>
      <c r="DM58" s="63">
        <v>0</v>
      </c>
      <c r="DN58" s="63">
        <v>0</v>
      </c>
      <c r="DO58" s="63">
        <v>0</v>
      </c>
      <c r="DP58" s="63">
        <v>0</v>
      </c>
      <c r="DQ58" s="63">
        <v>0</v>
      </c>
      <c r="DR58" s="63">
        <v>0</v>
      </c>
      <c r="DS58" s="63">
        <v>0</v>
      </c>
      <c r="DT58" s="63">
        <v>0</v>
      </c>
      <c r="DU58" s="63">
        <v>0</v>
      </c>
      <c r="DV58" s="63">
        <v>0</v>
      </c>
      <c r="DW58" s="63">
        <v>0</v>
      </c>
      <c r="DX58" s="63">
        <v>0</v>
      </c>
      <c r="DY58" s="63">
        <v>0</v>
      </c>
      <c r="DZ58" s="63">
        <v>0</v>
      </c>
      <c r="EA58" s="63">
        <v>0</v>
      </c>
      <c r="EB58" s="63">
        <v>0</v>
      </c>
      <c r="EC58" s="63">
        <v>0</v>
      </c>
      <c r="ED58" s="63">
        <v>0</v>
      </c>
      <c r="EE58" s="63">
        <v>0</v>
      </c>
      <c r="EF58" s="63">
        <v>0</v>
      </c>
      <c r="EG58" s="63">
        <v>0</v>
      </c>
      <c r="EH58" s="63">
        <v>0</v>
      </c>
      <c r="EI58" s="63">
        <v>0</v>
      </c>
      <c r="EJ58" s="63">
        <v>0</v>
      </c>
      <c r="EK58" s="63">
        <v>0</v>
      </c>
      <c r="EL58" s="63">
        <v>0</v>
      </c>
      <c r="EM58" s="63">
        <v>0</v>
      </c>
      <c r="EN58" s="63">
        <v>0</v>
      </c>
      <c r="EO58" s="63">
        <v>0</v>
      </c>
      <c r="EP58" s="63">
        <v>0</v>
      </c>
      <c r="EQ58" s="63">
        <v>0</v>
      </c>
      <c r="ER58" s="63">
        <v>0</v>
      </c>
      <c r="ES58" s="63">
        <v>0</v>
      </c>
      <c r="ET58" s="63">
        <v>0</v>
      </c>
      <c r="EU58" s="63">
        <v>0</v>
      </c>
      <c r="EV58" s="63">
        <v>0</v>
      </c>
      <c r="EW58" s="63">
        <v>0</v>
      </c>
      <c r="EX58" s="63">
        <v>0</v>
      </c>
      <c r="EY58" s="63">
        <v>0</v>
      </c>
      <c r="EZ58" s="63">
        <v>0</v>
      </c>
      <c r="FA58" s="63">
        <v>0</v>
      </c>
      <c r="FB58" s="63">
        <v>0</v>
      </c>
      <c r="FC58" s="63">
        <v>0</v>
      </c>
      <c r="FD58" s="63">
        <v>0</v>
      </c>
      <c r="FE58" s="63">
        <v>0</v>
      </c>
      <c r="FF58" s="63">
        <v>0</v>
      </c>
      <c r="FG58" s="63">
        <v>0</v>
      </c>
      <c r="FH58" s="63">
        <v>0</v>
      </c>
      <c r="FI58" s="63">
        <v>0</v>
      </c>
      <c r="FJ58" s="63">
        <v>0</v>
      </c>
      <c r="FK58" s="63">
        <v>0</v>
      </c>
      <c r="FL58" s="63">
        <v>0</v>
      </c>
      <c r="FM58" s="63">
        <v>0</v>
      </c>
      <c r="FN58" s="63">
        <v>0</v>
      </c>
      <c r="FO58" s="63">
        <v>0</v>
      </c>
      <c r="FP58" s="63">
        <v>0</v>
      </c>
      <c r="FQ58" s="63">
        <v>0</v>
      </c>
      <c r="FR58" s="63">
        <v>0</v>
      </c>
      <c r="FS58" s="63">
        <v>0</v>
      </c>
      <c r="FT58" s="63">
        <v>0</v>
      </c>
      <c r="FU58" s="63">
        <v>0</v>
      </c>
      <c r="FV58" s="63">
        <v>0</v>
      </c>
      <c r="FW58" s="63">
        <v>0</v>
      </c>
      <c r="FX58" s="63">
        <v>0</v>
      </c>
      <c r="FY58" s="63">
        <v>0</v>
      </c>
      <c r="FZ58" s="63">
        <v>0</v>
      </c>
      <c r="GA58" s="63">
        <v>0</v>
      </c>
      <c r="GB58" s="63">
        <v>0</v>
      </c>
      <c r="GC58" s="63">
        <v>0</v>
      </c>
      <c r="GD58" s="63">
        <v>0</v>
      </c>
      <c r="GE58" s="63">
        <v>0</v>
      </c>
      <c r="GF58" s="63">
        <v>0</v>
      </c>
      <c r="GG58" s="63">
        <v>0</v>
      </c>
      <c r="GH58" s="63">
        <v>0</v>
      </c>
      <c r="GI58" s="63">
        <v>0</v>
      </c>
      <c r="GJ58" s="63">
        <v>0</v>
      </c>
      <c r="GK58" s="63">
        <v>0</v>
      </c>
      <c r="GL58" s="63">
        <v>0</v>
      </c>
      <c r="GM58" s="63">
        <v>0</v>
      </c>
      <c r="GN58" s="63">
        <v>0</v>
      </c>
      <c r="GO58" s="63">
        <v>0</v>
      </c>
      <c r="GP58" s="63">
        <v>0</v>
      </c>
      <c r="GQ58" s="63">
        <v>0</v>
      </c>
      <c r="GR58" s="63">
        <v>0</v>
      </c>
      <c r="GS58" s="63">
        <v>0</v>
      </c>
      <c r="GT58" s="63">
        <v>0</v>
      </c>
      <c r="GU58" s="63">
        <v>0</v>
      </c>
      <c r="GV58" s="63">
        <v>0</v>
      </c>
      <c r="GW58" s="63">
        <v>0</v>
      </c>
      <c r="GX58" s="63">
        <v>0</v>
      </c>
      <c r="GY58" s="63">
        <v>0</v>
      </c>
      <c r="GZ58" s="63">
        <v>0</v>
      </c>
      <c r="HA58" s="63">
        <v>0</v>
      </c>
      <c r="HB58" s="63">
        <v>0</v>
      </c>
      <c r="HC58" s="63">
        <v>0</v>
      </c>
      <c r="HD58" s="63">
        <v>0</v>
      </c>
      <c r="HE58" s="63">
        <v>0</v>
      </c>
      <c r="HF58" s="63">
        <v>0</v>
      </c>
      <c r="HG58" s="63">
        <v>0</v>
      </c>
      <c r="HH58" s="63">
        <v>0</v>
      </c>
      <c r="HI58" s="63">
        <v>0</v>
      </c>
      <c r="HJ58" s="63">
        <v>0</v>
      </c>
      <c r="HK58" s="63">
        <v>0</v>
      </c>
      <c r="HL58" s="63">
        <v>0</v>
      </c>
      <c r="HM58" s="63">
        <v>0</v>
      </c>
      <c r="HN58" s="63">
        <v>0</v>
      </c>
      <c r="HO58" s="63">
        <v>0</v>
      </c>
      <c r="HP58" s="63">
        <v>0</v>
      </c>
      <c r="HQ58" s="63">
        <v>0</v>
      </c>
      <c r="HR58" s="63">
        <v>0</v>
      </c>
      <c r="HS58" s="63">
        <v>0</v>
      </c>
      <c r="HT58" s="63">
        <v>0</v>
      </c>
      <c r="HU58" s="63">
        <v>0</v>
      </c>
      <c r="HV58" s="63">
        <v>0</v>
      </c>
      <c r="HW58" s="63">
        <v>0</v>
      </c>
      <c r="HX58" s="63">
        <v>0</v>
      </c>
      <c r="HY58" s="63">
        <v>0</v>
      </c>
      <c r="HZ58" s="63">
        <v>0</v>
      </c>
      <c r="IA58" s="63">
        <v>0</v>
      </c>
      <c r="IB58" s="63">
        <v>0</v>
      </c>
      <c r="IC58" s="63">
        <v>0</v>
      </c>
      <c r="ID58" s="63">
        <v>0</v>
      </c>
      <c r="IE58" s="63">
        <v>0</v>
      </c>
      <c r="IF58" s="63">
        <v>0</v>
      </c>
      <c r="IG58" s="63">
        <v>0</v>
      </c>
      <c r="IH58" s="63">
        <v>0</v>
      </c>
      <c r="II58" s="63">
        <v>0</v>
      </c>
      <c r="IJ58" s="63">
        <v>0</v>
      </c>
      <c r="IK58" s="63">
        <v>0</v>
      </c>
      <c r="IL58" s="63">
        <v>0</v>
      </c>
      <c r="IM58" s="63">
        <v>0</v>
      </c>
      <c r="IN58" s="63">
        <v>0</v>
      </c>
      <c r="IO58" s="63">
        <v>0</v>
      </c>
      <c r="IP58" s="63">
        <v>0</v>
      </c>
      <c r="IQ58" s="63">
        <v>0</v>
      </c>
      <c r="IR58" s="63">
        <v>0</v>
      </c>
      <c r="IS58" s="63">
        <v>0</v>
      </c>
      <c r="IT58" s="63">
        <v>0</v>
      </c>
      <c r="IU58" s="63">
        <v>0</v>
      </c>
      <c r="IV58" s="63">
        <v>0</v>
      </c>
      <c r="IW58" s="63">
        <v>0</v>
      </c>
      <c r="IX58" s="63">
        <v>0</v>
      </c>
      <c r="IY58" s="63">
        <v>0</v>
      </c>
      <c r="IZ58" s="63">
        <v>0</v>
      </c>
      <c r="JA58" s="63">
        <v>0</v>
      </c>
      <c r="JB58" s="63">
        <v>0</v>
      </c>
      <c r="JC58" s="63">
        <v>0</v>
      </c>
      <c r="JD58" s="63">
        <v>0</v>
      </c>
      <c r="JE58" s="63">
        <v>0</v>
      </c>
      <c r="JF58" s="63">
        <v>0</v>
      </c>
      <c r="JG58" s="63">
        <v>0</v>
      </c>
      <c r="JH58" s="63">
        <v>0</v>
      </c>
      <c r="JI58" s="63">
        <v>0</v>
      </c>
      <c r="JJ58" s="63">
        <v>0</v>
      </c>
      <c r="JK58" s="63">
        <v>0</v>
      </c>
      <c r="JL58" s="63">
        <v>0</v>
      </c>
      <c r="JM58" s="63">
        <v>0</v>
      </c>
      <c r="JN58" s="63">
        <v>0</v>
      </c>
      <c r="JO58" s="63">
        <v>0</v>
      </c>
      <c r="JP58" s="63">
        <v>0</v>
      </c>
      <c r="JQ58" s="63">
        <v>0</v>
      </c>
      <c r="JR58" s="63">
        <v>0</v>
      </c>
      <c r="JS58" s="63">
        <v>0</v>
      </c>
      <c r="JT58" s="63">
        <v>0</v>
      </c>
      <c r="JU58" s="63">
        <v>0</v>
      </c>
      <c r="JV58" s="63">
        <v>0</v>
      </c>
      <c r="JW58" s="63">
        <v>0</v>
      </c>
      <c r="JX58" s="63">
        <v>0</v>
      </c>
      <c r="JY58" s="63">
        <v>0</v>
      </c>
      <c r="JZ58" s="63">
        <v>0</v>
      </c>
      <c r="KA58" s="63">
        <v>0</v>
      </c>
      <c r="KB58" s="63">
        <v>0</v>
      </c>
      <c r="KC58" s="63">
        <v>0</v>
      </c>
      <c r="KD58" s="63">
        <v>0</v>
      </c>
      <c r="KE58" s="63">
        <v>0</v>
      </c>
      <c r="KF58" s="63">
        <v>0</v>
      </c>
      <c r="KG58" s="63">
        <v>0</v>
      </c>
      <c r="KH58" s="63">
        <v>0</v>
      </c>
      <c r="KI58" s="63">
        <v>0</v>
      </c>
      <c r="KJ58" s="63">
        <v>0</v>
      </c>
      <c r="KK58" s="63">
        <v>0</v>
      </c>
      <c r="KL58" s="63">
        <v>0</v>
      </c>
      <c r="KM58" s="63">
        <v>0</v>
      </c>
      <c r="KN58" s="63">
        <v>0</v>
      </c>
      <c r="KO58" s="63">
        <v>0</v>
      </c>
      <c r="KP58" s="63">
        <v>0</v>
      </c>
      <c r="KQ58" s="63">
        <v>0</v>
      </c>
      <c r="KR58" s="63">
        <v>0</v>
      </c>
      <c r="KS58" s="63">
        <v>0</v>
      </c>
      <c r="KT58" s="63">
        <v>0</v>
      </c>
      <c r="KU58" s="63">
        <v>0</v>
      </c>
      <c r="KV58" s="63">
        <v>0</v>
      </c>
      <c r="KW58" s="63">
        <v>0</v>
      </c>
      <c r="KX58" s="63">
        <v>0</v>
      </c>
      <c r="KY58" s="63">
        <v>0</v>
      </c>
      <c r="KZ58" s="63">
        <v>0</v>
      </c>
      <c r="LA58" s="63">
        <v>0</v>
      </c>
      <c r="LB58" s="63">
        <v>0</v>
      </c>
      <c r="LC58" s="63">
        <v>0</v>
      </c>
      <c r="LD58" s="63">
        <v>0</v>
      </c>
      <c r="LE58" s="63">
        <v>0</v>
      </c>
      <c r="LF58" s="63">
        <v>0</v>
      </c>
      <c r="LG58" s="63">
        <v>0</v>
      </c>
      <c r="LH58" s="63">
        <v>0</v>
      </c>
      <c r="LI58" s="63">
        <v>0</v>
      </c>
      <c r="LJ58" s="63">
        <v>0</v>
      </c>
      <c r="LK58" s="63">
        <v>0</v>
      </c>
      <c r="LL58" s="63">
        <v>0</v>
      </c>
      <c r="LM58" s="63">
        <v>0</v>
      </c>
      <c r="LN58" s="63">
        <v>0</v>
      </c>
      <c r="LO58" s="63">
        <v>0</v>
      </c>
      <c r="LP58" s="63">
        <v>0</v>
      </c>
      <c r="LQ58" s="63">
        <v>0</v>
      </c>
      <c r="LR58" s="63">
        <v>0</v>
      </c>
      <c r="LS58" s="63">
        <v>0</v>
      </c>
      <c r="LT58" s="63">
        <v>0</v>
      </c>
      <c r="LU58" s="63">
        <v>0</v>
      </c>
      <c r="LV58" s="63">
        <v>0</v>
      </c>
      <c r="LW58" s="63">
        <v>0</v>
      </c>
      <c r="LX58" s="63">
        <v>0</v>
      </c>
      <c r="LY58" s="63">
        <v>0</v>
      </c>
      <c r="LZ58" s="63">
        <v>0</v>
      </c>
      <c r="MA58" s="63">
        <v>0</v>
      </c>
      <c r="MB58" s="63">
        <v>0</v>
      </c>
      <c r="MC58" s="63">
        <v>0</v>
      </c>
      <c r="MD58" s="63">
        <v>0</v>
      </c>
      <c r="ME58" s="63">
        <v>0</v>
      </c>
      <c r="MF58" s="63">
        <v>0</v>
      </c>
      <c r="MG58" s="63">
        <v>0</v>
      </c>
      <c r="MH58" s="63">
        <v>0</v>
      </c>
      <c r="MI58" s="63">
        <v>0</v>
      </c>
      <c r="MJ58" s="63">
        <v>0</v>
      </c>
      <c r="MK58" s="63">
        <v>0</v>
      </c>
      <c r="ML58" s="63">
        <v>0</v>
      </c>
      <c r="MM58" s="63">
        <v>0</v>
      </c>
      <c r="MN58" s="63">
        <v>0</v>
      </c>
      <c r="MO58" s="63">
        <v>0</v>
      </c>
      <c r="MP58" s="63">
        <v>0</v>
      </c>
      <c r="MQ58" s="2">
        <v>0</v>
      </c>
      <c r="MR58" s="63">
        <v>0</v>
      </c>
      <c r="MS58" s="63">
        <v>0</v>
      </c>
      <c r="MT58" s="63">
        <v>0</v>
      </c>
      <c r="MU58" s="63">
        <v>0</v>
      </c>
      <c r="MW58" s="63">
        <v>43</v>
      </c>
      <c r="MY58" s="63">
        <f t="shared" si="1"/>
        <v>0</v>
      </c>
      <c r="NC58" s="63">
        <f t="shared" si="2"/>
        <v>0</v>
      </c>
    </row>
    <row r="59" spans="1:367" x14ac:dyDescent="0.45">
      <c r="A59" s="63" t="s">
        <v>613</v>
      </c>
      <c r="B59" s="84">
        <v>0</v>
      </c>
      <c r="C59" s="63">
        <v>0</v>
      </c>
      <c r="D59" s="63">
        <v>0</v>
      </c>
      <c r="E59" s="63">
        <v>0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63">
        <v>0</v>
      </c>
      <c r="L59" s="63">
        <v>0</v>
      </c>
      <c r="M59" s="63">
        <v>0</v>
      </c>
      <c r="N59" s="63">
        <v>0</v>
      </c>
      <c r="O59" s="63">
        <v>0</v>
      </c>
      <c r="P59" s="63">
        <v>0</v>
      </c>
      <c r="Q59" s="63">
        <v>0</v>
      </c>
      <c r="R59" s="63">
        <v>0</v>
      </c>
      <c r="S59" s="63">
        <v>0</v>
      </c>
      <c r="T59" s="63">
        <v>0</v>
      </c>
      <c r="U59" s="63">
        <v>0</v>
      </c>
      <c r="V59" s="63">
        <v>0</v>
      </c>
      <c r="W59" s="63">
        <v>0</v>
      </c>
      <c r="X59" s="63">
        <v>0</v>
      </c>
      <c r="Y59" s="63">
        <v>0</v>
      </c>
      <c r="Z59" s="63">
        <v>0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0</v>
      </c>
      <c r="AV59" s="63">
        <v>0</v>
      </c>
      <c r="AW59" s="63">
        <v>0</v>
      </c>
      <c r="AX59" s="63">
        <v>0</v>
      </c>
      <c r="AY59" s="63">
        <v>0</v>
      </c>
      <c r="AZ59" s="63">
        <v>0</v>
      </c>
      <c r="BA59" s="63">
        <v>0</v>
      </c>
      <c r="BB59" s="63">
        <v>0</v>
      </c>
      <c r="BC59" s="63">
        <v>0</v>
      </c>
      <c r="BD59" s="63">
        <v>0</v>
      </c>
      <c r="BE59" s="63">
        <v>0</v>
      </c>
      <c r="BF59" s="63">
        <v>0</v>
      </c>
      <c r="BG59" s="63">
        <v>0</v>
      </c>
      <c r="BH59" s="63">
        <v>0</v>
      </c>
      <c r="BI59" s="63">
        <v>0</v>
      </c>
      <c r="BJ59" s="63">
        <v>0</v>
      </c>
      <c r="BK59" s="63">
        <v>0</v>
      </c>
      <c r="BL59" s="63">
        <v>0</v>
      </c>
      <c r="BM59" s="63">
        <v>0</v>
      </c>
      <c r="BN59" s="63">
        <v>0</v>
      </c>
      <c r="BO59" s="63">
        <v>0</v>
      </c>
      <c r="BP59" s="63">
        <v>0</v>
      </c>
      <c r="BQ59" s="63">
        <v>0</v>
      </c>
      <c r="BR59" s="63">
        <v>0</v>
      </c>
      <c r="BS59" s="63">
        <v>0</v>
      </c>
      <c r="BT59" s="63">
        <v>0</v>
      </c>
      <c r="BU59" s="63">
        <v>0</v>
      </c>
      <c r="BV59" s="63">
        <v>0</v>
      </c>
      <c r="BW59" s="63">
        <v>0</v>
      </c>
      <c r="BX59" s="63">
        <v>0</v>
      </c>
      <c r="BY59" s="63">
        <v>0</v>
      </c>
      <c r="BZ59" s="63">
        <v>0</v>
      </c>
      <c r="CA59" s="63">
        <v>0</v>
      </c>
      <c r="CB59" s="63">
        <v>0</v>
      </c>
      <c r="CC59" s="63">
        <v>0</v>
      </c>
      <c r="CD59" s="63">
        <v>0</v>
      </c>
      <c r="CE59" s="63">
        <v>0</v>
      </c>
      <c r="CF59" s="63">
        <v>0</v>
      </c>
      <c r="CG59" s="63">
        <v>0</v>
      </c>
      <c r="CH59" s="63">
        <v>0</v>
      </c>
      <c r="CI59" s="63">
        <v>0</v>
      </c>
      <c r="CJ59" s="63">
        <v>0</v>
      </c>
      <c r="CK59" s="63">
        <v>0</v>
      </c>
      <c r="CL59" s="63">
        <v>0</v>
      </c>
      <c r="CM59" s="63">
        <v>0</v>
      </c>
      <c r="CN59" s="63">
        <v>0</v>
      </c>
      <c r="CO59" s="63">
        <v>0</v>
      </c>
      <c r="CP59" s="63">
        <v>0</v>
      </c>
      <c r="CQ59" s="63">
        <v>0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3">
        <v>0</v>
      </c>
      <c r="CZ59" s="63">
        <v>0</v>
      </c>
      <c r="DA59" s="63">
        <v>0</v>
      </c>
      <c r="DB59" s="63">
        <v>0</v>
      </c>
      <c r="DC59" s="63">
        <v>0</v>
      </c>
      <c r="DD59" s="63">
        <v>0</v>
      </c>
      <c r="DE59" s="63">
        <v>0</v>
      </c>
      <c r="DF59" s="63">
        <v>0</v>
      </c>
      <c r="DG59" s="63">
        <v>0</v>
      </c>
      <c r="DH59" s="63">
        <v>0</v>
      </c>
      <c r="DI59" s="63">
        <v>0</v>
      </c>
      <c r="DJ59" s="63">
        <v>0</v>
      </c>
      <c r="DK59" s="63">
        <v>0</v>
      </c>
      <c r="DL59" s="63">
        <v>0</v>
      </c>
      <c r="DM59" s="63">
        <v>0</v>
      </c>
      <c r="DN59" s="63">
        <v>0</v>
      </c>
      <c r="DO59" s="63">
        <v>0</v>
      </c>
      <c r="DP59" s="63">
        <v>0</v>
      </c>
      <c r="DQ59" s="63">
        <v>0</v>
      </c>
      <c r="DR59" s="63">
        <v>0</v>
      </c>
      <c r="DS59" s="63">
        <v>0</v>
      </c>
      <c r="DT59" s="63">
        <v>0</v>
      </c>
      <c r="DU59" s="63">
        <v>0</v>
      </c>
      <c r="DV59" s="63">
        <v>0</v>
      </c>
      <c r="DW59" s="63">
        <v>0</v>
      </c>
      <c r="DX59" s="63">
        <v>0</v>
      </c>
      <c r="DY59" s="63">
        <v>0</v>
      </c>
      <c r="DZ59" s="63">
        <v>0</v>
      </c>
      <c r="EA59" s="63">
        <v>0</v>
      </c>
      <c r="EB59" s="63">
        <v>0</v>
      </c>
      <c r="EC59" s="63">
        <v>0</v>
      </c>
      <c r="ED59" s="63">
        <v>0</v>
      </c>
      <c r="EE59" s="63">
        <v>0</v>
      </c>
      <c r="EF59" s="63">
        <v>0</v>
      </c>
      <c r="EG59" s="63">
        <v>0</v>
      </c>
      <c r="EH59" s="63">
        <v>0</v>
      </c>
      <c r="EI59" s="63">
        <v>0</v>
      </c>
      <c r="EJ59" s="63">
        <v>0</v>
      </c>
      <c r="EK59" s="63">
        <v>0</v>
      </c>
      <c r="EL59" s="63">
        <v>0</v>
      </c>
      <c r="EM59" s="63">
        <v>0</v>
      </c>
      <c r="EN59" s="63">
        <v>0</v>
      </c>
      <c r="EO59" s="63">
        <v>0</v>
      </c>
      <c r="EP59" s="63">
        <v>0</v>
      </c>
      <c r="EQ59" s="63">
        <v>0</v>
      </c>
      <c r="ER59" s="63">
        <v>0</v>
      </c>
      <c r="ES59" s="63">
        <v>0</v>
      </c>
      <c r="ET59" s="63">
        <v>0</v>
      </c>
      <c r="EU59" s="63">
        <v>0</v>
      </c>
      <c r="EV59" s="63">
        <v>0</v>
      </c>
      <c r="EW59" s="63">
        <v>0</v>
      </c>
      <c r="EX59" s="63">
        <v>0</v>
      </c>
      <c r="EY59" s="63">
        <v>0</v>
      </c>
      <c r="EZ59" s="63">
        <v>0</v>
      </c>
      <c r="FA59" s="63">
        <v>0</v>
      </c>
      <c r="FB59" s="63">
        <v>0</v>
      </c>
      <c r="FC59" s="63">
        <v>0</v>
      </c>
      <c r="FD59" s="63">
        <v>0</v>
      </c>
      <c r="FE59" s="63">
        <v>0</v>
      </c>
      <c r="FF59" s="63">
        <v>0</v>
      </c>
      <c r="FG59" s="63">
        <v>0</v>
      </c>
      <c r="FH59" s="63">
        <v>0</v>
      </c>
      <c r="FI59" s="63">
        <v>0</v>
      </c>
      <c r="FJ59" s="63">
        <v>0</v>
      </c>
      <c r="FK59" s="63">
        <v>0</v>
      </c>
      <c r="FL59" s="63">
        <v>0</v>
      </c>
      <c r="FM59" s="63">
        <v>0</v>
      </c>
      <c r="FN59" s="63">
        <v>0</v>
      </c>
      <c r="FO59" s="63">
        <v>0</v>
      </c>
      <c r="FP59" s="63">
        <v>0</v>
      </c>
      <c r="FQ59" s="63">
        <v>0</v>
      </c>
      <c r="FR59" s="63">
        <v>0</v>
      </c>
      <c r="FS59" s="63">
        <v>0</v>
      </c>
      <c r="FT59" s="63">
        <v>0</v>
      </c>
      <c r="FU59" s="63">
        <v>0</v>
      </c>
      <c r="FV59" s="63">
        <v>0</v>
      </c>
      <c r="FW59" s="63">
        <v>0</v>
      </c>
      <c r="FX59" s="63">
        <v>0</v>
      </c>
      <c r="FY59" s="63">
        <v>0</v>
      </c>
      <c r="FZ59" s="63">
        <v>0</v>
      </c>
      <c r="GA59" s="63">
        <v>0</v>
      </c>
      <c r="GB59" s="63">
        <v>0</v>
      </c>
      <c r="GC59" s="63">
        <v>0</v>
      </c>
      <c r="GD59" s="63">
        <v>0</v>
      </c>
      <c r="GE59" s="63">
        <v>0</v>
      </c>
      <c r="GF59" s="63">
        <v>0</v>
      </c>
      <c r="GG59" s="63">
        <v>0</v>
      </c>
      <c r="GH59" s="63">
        <v>0</v>
      </c>
      <c r="GI59" s="63">
        <v>0</v>
      </c>
      <c r="GJ59" s="63">
        <v>0</v>
      </c>
      <c r="GK59" s="63">
        <v>0</v>
      </c>
      <c r="GL59" s="63">
        <v>0</v>
      </c>
      <c r="GM59" s="63">
        <v>0</v>
      </c>
      <c r="GN59" s="63">
        <v>0</v>
      </c>
      <c r="GO59" s="63">
        <v>0</v>
      </c>
      <c r="GP59" s="63">
        <v>0</v>
      </c>
      <c r="GQ59" s="63">
        <v>0</v>
      </c>
      <c r="GR59" s="63">
        <v>0</v>
      </c>
      <c r="GS59" s="63">
        <v>0</v>
      </c>
      <c r="GT59" s="63">
        <v>0</v>
      </c>
      <c r="GU59" s="63">
        <v>0</v>
      </c>
      <c r="GV59" s="63">
        <v>0</v>
      </c>
      <c r="GW59" s="63">
        <v>0</v>
      </c>
      <c r="GX59" s="63">
        <v>0</v>
      </c>
      <c r="GY59" s="63">
        <v>0</v>
      </c>
      <c r="GZ59" s="63">
        <v>0</v>
      </c>
      <c r="HA59" s="63">
        <v>0</v>
      </c>
      <c r="HB59" s="63">
        <v>0</v>
      </c>
      <c r="HC59" s="63">
        <v>0</v>
      </c>
      <c r="HD59" s="63">
        <v>0</v>
      </c>
      <c r="HE59" s="63">
        <v>0</v>
      </c>
      <c r="HF59" s="63">
        <v>0</v>
      </c>
      <c r="HG59" s="63">
        <v>0</v>
      </c>
      <c r="HH59" s="63">
        <v>0</v>
      </c>
      <c r="HI59" s="63">
        <v>0</v>
      </c>
      <c r="HJ59" s="63">
        <v>0</v>
      </c>
      <c r="HK59" s="63">
        <v>0</v>
      </c>
      <c r="HL59" s="63">
        <v>0</v>
      </c>
      <c r="HM59" s="63">
        <v>0</v>
      </c>
      <c r="HN59" s="63">
        <v>0</v>
      </c>
      <c r="HO59" s="63">
        <v>0</v>
      </c>
      <c r="HP59" s="63">
        <v>0</v>
      </c>
      <c r="HQ59" s="63">
        <v>0</v>
      </c>
      <c r="HR59" s="63">
        <v>0</v>
      </c>
      <c r="HS59" s="63">
        <v>0</v>
      </c>
      <c r="HT59" s="63">
        <v>0</v>
      </c>
      <c r="HU59" s="63">
        <v>0</v>
      </c>
      <c r="HV59" s="63">
        <v>0</v>
      </c>
      <c r="HW59" s="63">
        <v>0</v>
      </c>
      <c r="HX59" s="63">
        <v>0</v>
      </c>
      <c r="HY59" s="63">
        <v>0</v>
      </c>
      <c r="HZ59" s="63">
        <v>0</v>
      </c>
      <c r="IA59" s="63">
        <v>0</v>
      </c>
      <c r="IB59" s="63">
        <v>0</v>
      </c>
      <c r="IC59" s="63">
        <v>0</v>
      </c>
      <c r="ID59" s="63">
        <v>0</v>
      </c>
      <c r="IE59" s="63">
        <v>0</v>
      </c>
      <c r="IF59" s="63">
        <v>0</v>
      </c>
      <c r="IG59" s="63">
        <v>0</v>
      </c>
      <c r="IH59" s="63">
        <v>0</v>
      </c>
      <c r="II59" s="63">
        <v>0</v>
      </c>
      <c r="IJ59" s="63">
        <v>0</v>
      </c>
      <c r="IK59" s="63">
        <v>0</v>
      </c>
      <c r="IL59" s="63">
        <v>0</v>
      </c>
      <c r="IM59" s="63">
        <v>0</v>
      </c>
      <c r="IN59" s="63">
        <v>0</v>
      </c>
      <c r="IO59" s="63">
        <v>0</v>
      </c>
      <c r="IP59" s="63">
        <v>0</v>
      </c>
      <c r="IQ59" s="63">
        <v>0</v>
      </c>
      <c r="IR59" s="63">
        <v>0</v>
      </c>
      <c r="IS59" s="63">
        <v>0</v>
      </c>
      <c r="IT59" s="63">
        <v>0</v>
      </c>
      <c r="IU59" s="63">
        <v>0</v>
      </c>
      <c r="IV59" s="63">
        <v>0</v>
      </c>
      <c r="IW59" s="63">
        <v>0</v>
      </c>
      <c r="IX59" s="63">
        <v>0</v>
      </c>
      <c r="IY59" s="63">
        <v>0</v>
      </c>
      <c r="IZ59" s="63">
        <v>0</v>
      </c>
      <c r="JA59" s="63">
        <v>0</v>
      </c>
      <c r="JB59" s="63">
        <v>0</v>
      </c>
      <c r="JC59" s="63">
        <v>0</v>
      </c>
      <c r="JD59" s="63">
        <v>0</v>
      </c>
      <c r="JE59" s="63">
        <v>0</v>
      </c>
      <c r="JF59" s="63">
        <v>0</v>
      </c>
      <c r="JG59" s="63">
        <v>0</v>
      </c>
      <c r="JH59" s="63">
        <v>0</v>
      </c>
      <c r="JI59" s="63">
        <v>0</v>
      </c>
      <c r="JJ59" s="63">
        <v>0</v>
      </c>
      <c r="JK59" s="63">
        <v>0</v>
      </c>
      <c r="JL59" s="63">
        <v>0</v>
      </c>
      <c r="JM59" s="63">
        <v>0</v>
      </c>
      <c r="JN59" s="63">
        <v>0</v>
      </c>
      <c r="JO59" s="63">
        <v>0</v>
      </c>
      <c r="JP59" s="63">
        <v>0</v>
      </c>
      <c r="JQ59" s="63">
        <v>0</v>
      </c>
      <c r="JR59" s="63">
        <v>0</v>
      </c>
      <c r="JS59" s="63">
        <v>0</v>
      </c>
      <c r="JT59" s="63">
        <v>0</v>
      </c>
      <c r="JU59" s="63">
        <v>0</v>
      </c>
      <c r="JV59" s="63">
        <v>0</v>
      </c>
      <c r="JW59" s="63">
        <v>0</v>
      </c>
      <c r="JX59" s="63">
        <v>0</v>
      </c>
      <c r="JY59" s="63">
        <v>0</v>
      </c>
      <c r="JZ59" s="63">
        <v>0</v>
      </c>
      <c r="KA59" s="63">
        <v>0</v>
      </c>
      <c r="KB59" s="63">
        <v>0</v>
      </c>
      <c r="KC59" s="63">
        <v>0</v>
      </c>
      <c r="KD59" s="63">
        <v>0</v>
      </c>
      <c r="KE59" s="63">
        <v>0</v>
      </c>
      <c r="KF59" s="63">
        <v>0</v>
      </c>
      <c r="KG59" s="63">
        <v>0</v>
      </c>
      <c r="KH59" s="63">
        <v>0</v>
      </c>
      <c r="KI59" s="63">
        <v>0</v>
      </c>
      <c r="KJ59" s="63">
        <v>0</v>
      </c>
      <c r="KK59" s="63">
        <v>0</v>
      </c>
      <c r="KL59" s="63">
        <v>0</v>
      </c>
      <c r="KM59" s="63">
        <v>0</v>
      </c>
      <c r="KN59" s="63">
        <v>0</v>
      </c>
      <c r="KO59" s="63">
        <v>0</v>
      </c>
      <c r="KP59" s="63">
        <v>0</v>
      </c>
      <c r="KQ59" s="63">
        <v>0</v>
      </c>
      <c r="KR59" s="63">
        <v>0</v>
      </c>
      <c r="KS59" s="63">
        <v>0</v>
      </c>
      <c r="KT59" s="63">
        <v>0</v>
      </c>
      <c r="KU59" s="63">
        <v>0</v>
      </c>
      <c r="KV59" s="63">
        <v>0</v>
      </c>
      <c r="KW59" s="63">
        <v>0</v>
      </c>
      <c r="KX59" s="63">
        <v>0</v>
      </c>
      <c r="KY59" s="63">
        <v>0</v>
      </c>
      <c r="KZ59" s="63">
        <v>0</v>
      </c>
      <c r="LA59" s="63">
        <v>0</v>
      </c>
      <c r="LB59" s="63">
        <v>0</v>
      </c>
      <c r="LC59" s="63">
        <v>0</v>
      </c>
      <c r="LD59" s="63">
        <v>0</v>
      </c>
      <c r="LE59" s="63">
        <v>0</v>
      </c>
      <c r="LF59" s="63">
        <v>0</v>
      </c>
      <c r="LG59" s="63">
        <v>0</v>
      </c>
      <c r="LH59" s="63">
        <v>0</v>
      </c>
      <c r="LI59" s="63">
        <v>0</v>
      </c>
      <c r="LJ59" s="63">
        <v>0</v>
      </c>
      <c r="LK59" s="63">
        <v>0</v>
      </c>
      <c r="LL59" s="63">
        <v>0</v>
      </c>
      <c r="LM59" s="63">
        <v>0</v>
      </c>
      <c r="LN59" s="63">
        <v>0</v>
      </c>
      <c r="LO59" s="63">
        <v>0</v>
      </c>
      <c r="LP59" s="63">
        <v>0</v>
      </c>
      <c r="LQ59" s="63">
        <v>0</v>
      </c>
      <c r="LR59" s="63">
        <v>0</v>
      </c>
      <c r="LS59" s="63">
        <v>0</v>
      </c>
      <c r="LT59" s="63">
        <v>0</v>
      </c>
      <c r="LU59" s="63">
        <v>0</v>
      </c>
      <c r="LV59" s="63">
        <v>0</v>
      </c>
      <c r="LW59" s="63">
        <v>0</v>
      </c>
      <c r="LX59" s="63">
        <v>0</v>
      </c>
      <c r="LY59" s="63">
        <v>0</v>
      </c>
      <c r="LZ59" s="63">
        <v>0</v>
      </c>
      <c r="MA59" s="63">
        <v>0</v>
      </c>
      <c r="MB59" s="63">
        <v>0</v>
      </c>
      <c r="MC59" s="63">
        <v>0</v>
      </c>
      <c r="MD59" s="63">
        <v>0</v>
      </c>
      <c r="ME59" s="63">
        <v>0</v>
      </c>
      <c r="MF59" s="63">
        <v>0</v>
      </c>
      <c r="MG59" s="63">
        <v>0</v>
      </c>
      <c r="MH59" s="63">
        <v>0</v>
      </c>
      <c r="MI59" s="63">
        <v>0</v>
      </c>
      <c r="MJ59" s="63">
        <v>0</v>
      </c>
      <c r="MK59" s="63">
        <v>0</v>
      </c>
      <c r="ML59" s="63">
        <v>0</v>
      </c>
      <c r="MM59" s="63">
        <v>0</v>
      </c>
      <c r="MN59" s="63">
        <v>0</v>
      </c>
      <c r="MO59" s="63">
        <v>0</v>
      </c>
      <c r="MP59" s="63">
        <v>0</v>
      </c>
      <c r="MQ59" s="2">
        <v>0</v>
      </c>
      <c r="MR59" s="63">
        <v>0</v>
      </c>
      <c r="MS59" s="63">
        <v>0</v>
      </c>
      <c r="MT59" s="63">
        <v>0</v>
      </c>
      <c r="MU59" s="63">
        <v>0</v>
      </c>
      <c r="MW59" s="63">
        <v>44</v>
      </c>
      <c r="MY59" s="63">
        <f t="shared" si="1"/>
        <v>0</v>
      </c>
      <c r="NC59" s="63">
        <f t="shared" si="2"/>
        <v>0</v>
      </c>
    </row>
    <row r="60" spans="1:367" x14ac:dyDescent="0.45">
      <c r="A60" s="63" t="s">
        <v>124</v>
      </c>
      <c r="B60" s="84">
        <v>0</v>
      </c>
      <c r="C60" s="63">
        <v>0</v>
      </c>
      <c r="D60" s="63">
        <v>0</v>
      </c>
      <c r="E60" s="63">
        <v>0</v>
      </c>
      <c r="F60" s="63">
        <v>0</v>
      </c>
      <c r="G60" s="63">
        <v>0</v>
      </c>
      <c r="H60" s="63">
        <v>0</v>
      </c>
      <c r="I60" s="63">
        <v>0</v>
      </c>
      <c r="J60" s="63">
        <v>0</v>
      </c>
      <c r="K60" s="63">
        <v>0</v>
      </c>
      <c r="L60" s="63">
        <v>0</v>
      </c>
      <c r="M60" s="63">
        <v>0</v>
      </c>
      <c r="N60" s="63">
        <v>0</v>
      </c>
      <c r="O60" s="63">
        <v>0</v>
      </c>
      <c r="P60" s="63">
        <v>0</v>
      </c>
      <c r="Q60" s="63">
        <v>0</v>
      </c>
      <c r="R60" s="63">
        <v>0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0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>
        <v>0</v>
      </c>
      <c r="AZ60" s="63">
        <v>0</v>
      </c>
      <c r="BA60" s="63">
        <v>0</v>
      </c>
      <c r="BB60" s="63">
        <v>0</v>
      </c>
      <c r="BC60" s="63">
        <v>0</v>
      </c>
      <c r="BD60" s="63">
        <v>0</v>
      </c>
      <c r="BE60" s="63">
        <v>0</v>
      </c>
      <c r="BF60" s="63">
        <v>0</v>
      </c>
      <c r="BG60" s="63">
        <v>0</v>
      </c>
      <c r="BH60" s="63">
        <v>0</v>
      </c>
      <c r="BI60" s="63">
        <v>0</v>
      </c>
      <c r="BJ60" s="63">
        <v>0</v>
      </c>
      <c r="BK60" s="63">
        <v>0</v>
      </c>
      <c r="BL60" s="63">
        <v>0</v>
      </c>
      <c r="BM60" s="63">
        <v>0</v>
      </c>
      <c r="BN60" s="63">
        <v>0</v>
      </c>
      <c r="BO60" s="63">
        <v>0</v>
      </c>
      <c r="BP60" s="63">
        <v>0</v>
      </c>
      <c r="BQ60" s="63">
        <v>0</v>
      </c>
      <c r="BR60" s="63">
        <v>0</v>
      </c>
      <c r="BS60" s="63">
        <v>0</v>
      </c>
      <c r="BT60" s="63">
        <v>0</v>
      </c>
      <c r="BU60" s="63">
        <v>0</v>
      </c>
      <c r="BV60" s="63">
        <v>0</v>
      </c>
      <c r="BW60" s="63">
        <v>0</v>
      </c>
      <c r="BX60" s="63">
        <v>0</v>
      </c>
      <c r="BY60" s="63">
        <v>0</v>
      </c>
      <c r="BZ60" s="63">
        <v>0</v>
      </c>
      <c r="CA60" s="63">
        <v>0</v>
      </c>
      <c r="CB60" s="63">
        <v>0</v>
      </c>
      <c r="CC60" s="63">
        <v>0</v>
      </c>
      <c r="CD60" s="63">
        <v>0</v>
      </c>
      <c r="CE60" s="63">
        <v>0</v>
      </c>
      <c r="CF60" s="63">
        <v>0</v>
      </c>
      <c r="CG60" s="63">
        <v>0</v>
      </c>
      <c r="CH60" s="63">
        <v>0</v>
      </c>
      <c r="CI60" s="63">
        <v>0</v>
      </c>
      <c r="CJ60" s="63">
        <v>0</v>
      </c>
      <c r="CK60" s="63">
        <v>0</v>
      </c>
      <c r="CL60" s="63">
        <v>0</v>
      </c>
      <c r="CM60" s="63">
        <v>0</v>
      </c>
      <c r="CN60" s="63">
        <v>0</v>
      </c>
      <c r="CO60" s="63">
        <v>0</v>
      </c>
      <c r="CP60" s="63">
        <v>0</v>
      </c>
      <c r="CQ60" s="63">
        <v>0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0</v>
      </c>
      <c r="CY60" s="63">
        <v>0</v>
      </c>
      <c r="CZ60" s="63">
        <v>0</v>
      </c>
      <c r="DA60" s="63">
        <v>0</v>
      </c>
      <c r="DB60" s="63">
        <v>0</v>
      </c>
      <c r="DC60" s="63">
        <v>0</v>
      </c>
      <c r="DD60" s="63">
        <v>0</v>
      </c>
      <c r="DE60" s="63">
        <v>0</v>
      </c>
      <c r="DF60" s="63">
        <v>0</v>
      </c>
      <c r="DG60" s="63">
        <v>0</v>
      </c>
      <c r="DH60" s="63">
        <v>0</v>
      </c>
      <c r="DI60" s="63">
        <v>0</v>
      </c>
      <c r="DJ60" s="63">
        <v>0</v>
      </c>
      <c r="DK60" s="63">
        <v>0</v>
      </c>
      <c r="DL60" s="63">
        <v>0</v>
      </c>
      <c r="DM60" s="63">
        <v>0</v>
      </c>
      <c r="DN60" s="63">
        <v>0</v>
      </c>
      <c r="DO60" s="63">
        <v>0</v>
      </c>
      <c r="DP60" s="63">
        <v>0</v>
      </c>
      <c r="DQ60" s="63">
        <v>0</v>
      </c>
      <c r="DR60" s="63">
        <v>0</v>
      </c>
      <c r="DS60" s="63">
        <v>0</v>
      </c>
      <c r="DT60" s="63">
        <v>0</v>
      </c>
      <c r="DU60" s="63">
        <v>0</v>
      </c>
      <c r="DV60" s="63">
        <v>0</v>
      </c>
      <c r="DW60" s="63">
        <v>0</v>
      </c>
      <c r="DX60" s="63">
        <v>0</v>
      </c>
      <c r="DY60" s="63">
        <v>0</v>
      </c>
      <c r="DZ60" s="63">
        <v>0</v>
      </c>
      <c r="EA60" s="63">
        <v>0</v>
      </c>
      <c r="EB60" s="63">
        <v>0</v>
      </c>
      <c r="EC60" s="63">
        <v>0</v>
      </c>
      <c r="ED60" s="63">
        <v>0</v>
      </c>
      <c r="EE60" s="63">
        <v>0</v>
      </c>
      <c r="EF60" s="63">
        <v>0</v>
      </c>
      <c r="EG60" s="63">
        <v>0</v>
      </c>
      <c r="EH60" s="63">
        <v>0</v>
      </c>
      <c r="EI60" s="63">
        <v>0</v>
      </c>
      <c r="EJ60" s="63">
        <v>0</v>
      </c>
      <c r="EK60" s="63">
        <v>0</v>
      </c>
      <c r="EL60" s="63">
        <v>0</v>
      </c>
      <c r="EM60" s="63">
        <v>0</v>
      </c>
      <c r="EN60" s="63">
        <v>0</v>
      </c>
      <c r="EO60" s="63">
        <v>0</v>
      </c>
      <c r="EP60" s="63">
        <v>0</v>
      </c>
      <c r="EQ60" s="63">
        <v>0</v>
      </c>
      <c r="ER60" s="63">
        <v>0</v>
      </c>
      <c r="ES60" s="63">
        <v>0</v>
      </c>
      <c r="ET60" s="63">
        <v>0</v>
      </c>
      <c r="EU60" s="63">
        <v>0</v>
      </c>
      <c r="EV60" s="63">
        <v>0</v>
      </c>
      <c r="EW60" s="63">
        <v>0</v>
      </c>
      <c r="EX60" s="63">
        <v>0</v>
      </c>
      <c r="EY60" s="63">
        <v>0</v>
      </c>
      <c r="EZ60" s="63">
        <v>0</v>
      </c>
      <c r="FA60" s="63">
        <v>0</v>
      </c>
      <c r="FB60" s="63">
        <v>0</v>
      </c>
      <c r="FC60" s="63">
        <v>0</v>
      </c>
      <c r="FD60" s="63">
        <v>0</v>
      </c>
      <c r="FE60" s="63">
        <v>0</v>
      </c>
      <c r="FF60" s="63">
        <v>0</v>
      </c>
      <c r="FG60" s="63">
        <v>0</v>
      </c>
      <c r="FH60" s="63">
        <v>0</v>
      </c>
      <c r="FI60" s="63">
        <v>0</v>
      </c>
      <c r="FJ60" s="63">
        <v>0</v>
      </c>
      <c r="FK60" s="63">
        <v>0</v>
      </c>
      <c r="FL60" s="63">
        <v>0</v>
      </c>
      <c r="FM60" s="63">
        <v>0</v>
      </c>
      <c r="FN60" s="63">
        <v>0</v>
      </c>
      <c r="FO60" s="63">
        <v>0</v>
      </c>
      <c r="FP60" s="63">
        <v>0</v>
      </c>
      <c r="FQ60" s="63">
        <v>0</v>
      </c>
      <c r="FR60" s="63">
        <v>0</v>
      </c>
      <c r="FS60" s="63">
        <v>0</v>
      </c>
      <c r="FT60" s="63">
        <v>0</v>
      </c>
      <c r="FU60" s="63">
        <v>0</v>
      </c>
      <c r="FV60" s="63">
        <v>0</v>
      </c>
      <c r="FW60" s="63">
        <v>0</v>
      </c>
      <c r="FX60" s="63">
        <v>0</v>
      </c>
      <c r="FY60" s="63">
        <v>0</v>
      </c>
      <c r="FZ60" s="63">
        <v>0</v>
      </c>
      <c r="GA60" s="63">
        <v>0</v>
      </c>
      <c r="GB60" s="63">
        <v>0</v>
      </c>
      <c r="GC60" s="63">
        <v>0</v>
      </c>
      <c r="GD60" s="63">
        <v>0</v>
      </c>
      <c r="GE60" s="63">
        <v>0</v>
      </c>
      <c r="GF60" s="63">
        <v>0</v>
      </c>
      <c r="GG60" s="63">
        <v>0</v>
      </c>
      <c r="GH60" s="63">
        <v>0</v>
      </c>
      <c r="GI60" s="63">
        <v>0</v>
      </c>
      <c r="GJ60" s="63">
        <v>0</v>
      </c>
      <c r="GK60" s="63">
        <v>0</v>
      </c>
      <c r="GL60" s="63">
        <v>0</v>
      </c>
      <c r="GM60" s="63">
        <v>0</v>
      </c>
      <c r="GN60" s="63">
        <v>0</v>
      </c>
      <c r="GO60" s="63">
        <v>0</v>
      </c>
      <c r="GP60" s="63">
        <v>0</v>
      </c>
      <c r="GQ60" s="63">
        <v>0</v>
      </c>
      <c r="GR60" s="63">
        <v>0</v>
      </c>
      <c r="GS60" s="63">
        <v>0</v>
      </c>
      <c r="GT60" s="63">
        <v>0</v>
      </c>
      <c r="GU60" s="63">
        <v>0</v>
      </c>
      <c r="GV60" s="63">
        <v>0</v>
      </c>
      <c r="GW60" s="63">
        <v>0</v>
      </c>
      <c r="GX60" s="63">
        <v>0</v>
      </c>
      <c r="GY60" s="63">
        <v>0</v>
      </c>
      <c r="GZ60" s="63">
        <v>0</v>
      </c>
      <c r="HA60" s="63">
        <v>0</v>
      </c>
      <c r="HB60" s="63">
        <v>0</v>
      </c>
      <c r="HC60" s="63">
        <v>0</v>
      </c>
      <c r="HD60" s="63">
        <v>0</v>
      </c>
      <c r="HE60" s="63">
        <v>0</v>
      </c>
      <c r="HF60" s="63">
        <v>0</v>
      </c>
      <c r="HG60" s="63">
        <v>0</v>
      </c>
      <c r="HH60" s="63">
        <v>0</v>
      </c>
      <c r="HI60" s="63">
        <v>0</v>
      </c>
      <c r="HJ60" s="63">
        <v>0</v>
      </c>
      <c r="HK60" s="63">
        <v>0</v>
      </c>
      <c r="HL60" s="63">
        <v>0</v>
      </c>
      <c r="HM60" s="63">
        <v>0</v>
      </c>
      <c r="HN60" s="63">
        <v>0</v>
      </c>
      <c r="HO60" s="63">
        <v>0</v>
      </c>
      <c r="HP60" s="63">
        <v>0</v>
      </c>
      <c r="HQ60" s="63">
        <v>0</v>
      </c>
      <c r="HR60" s="63">
        <v>0</v>
      </c>
      <c r="HS60" s="63">
        <v>0</v>
      </c>
      <c r="HT60" s="63">
        <v>0</v>
      </c>
      <c r="HU60" s="63">
        <v>0</v>
      </c>
      <c r="HV60" s="63">
        <v>0</v>
      </c>
      <c r="HW60" s="63">
        <v>0</v>
      </c>
      <c r="HX60" s="63">
        <v>0</v>
      </c>
      <c r="HY60" s="63">
        <v>0</v>
      </c>
      <c r="HZ60" s="63">
        <v>0</v>
      </c>
      <c r="IA60" s="63">
        <v>0</v>
      </c>
      <c r="IB60" s="63">
        <v>0</v>
      </c>
      <c r="IC60" s="63">
        <v>0</v>
      </c>
      <c r="ID60" s="63">
        <v>0</v>
      </c>
      <c r="IE60" s="63">
        <v>0</v>
      </c>
      <c r="IF60" s="63">
        <v>0</v>
      </c>
      <c r="IG60" s="63">
        <v>0</v>
      </c>
      <c r="IH60" s="63">
        <v>0</v>
      </c>
      <c r="II60" s="63">
        <v>0</v>
      </c>
      <c r="IJ60" s="63">
        <v>0</v>
      </c>
      <c r="IK60" s="63">
        <v>0</v>
      </c>
      <c r="IL60" s="63">
        <v>0</v>
      </c>
      <c r="IM60" s="63">
        <v>0</v>
      </c>
      <c r="IN60" s="63">
        <v>0</v>
      </c>
      <c r="IO60" s="63">
        <v>0</v>
      </c>
      <c r="IP60" s="63">
        <v>0</v>
      </c>
      <c r="IQ60" s="63">
        <v>0</v>
      </c>
      <c r="IR60" s="63">
        <v>0</v>
      </c>
      <c r="IS60" s="63">
        <v>0</v>
      </c>
      <c r="IT60" s="63">
        <v>0</v>
      </c>
      <c r="IU60" s="63">
        <v>0</v>
      </c>
      <c r="IV60" s="63">
        <v>0</v>
      </c>
      <c r="IW60" s="63">
        <v>0</v>
      </c>
      <c r="IX60" s="63">
        <v>0</v>
      </c>
      <c r="IY60" s="63">
        <v>0</v>
      </c>
      <c r="IZ60" s="63">
        <v>0</v>
      </c>
      <c r="JA60" s="63">
        <v>0</v>
      </c>
      <c r="JB60" s="63">
        <v>0</v>
      </c>
      <c r="JC60" s="63">
        <v>0</v>
      </c>
      <c r="JD60" s="63">
        <v>0</v>
      </c>
      <c r="JE60" s="63">
        <v>0</v>
      </c>
      <c r="JF60" s="63">
        <v>0</v>
      </c>
      <c r="JG60" s="63">
        <v>0</v>
      </c>
      <c r="JH60" s="63">
        <v>0</v>
      </c>
      <c r="JI60" s="63">
        <v>0</v>
      </c>
      <c r="JJ60" s="63">
        <v>0</v>
      </c>
      <c r="JK60" s="63">
        <v>0</v>
      </c>
      <c r="JL60" s="63">
        <v>0</v>
      </c>
      <c r="JM60" s="63">
        <v>0</v>
      </c>
      <c r="JN60" s="63">
        <v>0</v>
      </c>
      <c r="JO60" s="63">
        <v>0</v>
      </c>
      <c r="JP60" s="63">
        <v>0</v>
      </c>
      <c r="JQ60" s="63">
        <v>0</v>
      </c>
      <c r="JR60" s="63">
        <v>0</v>
      </c>
      <c r="JS60" s="63">
        <v>0</v>
      </c>
      <c r="JT60" s="63">
        <v>0</v>
      </c>
      <c r="JU60" s="63">
        <v>0</v>
      </c>
      <c r="JV60" s="63">
        <v>0</v>
      </c>
      <c r="JW60" s="63">
        <v>0</v>
      </c>
      <c r="JX60" s="63">
        <v>0</v>
      </c>
      <c r="JY60" s="63">
        <v>0</v>
      </c>
      <c r="JZ60" s="63">
        <v>0</v>
      </c>
      <c r="KA60" s="63">
        <v>0</v>
      </c>
      <c r="KB60" s="63">
        <v>0</v>
      </c>
      <c r="KC60" s="63">
        <v>0</v>
      </c>
      <c r="KD60" s="63">
        <v>0</v>
      </c>
      <c r="KE60" s="63">
        <v>0</v>
      </c>
      <c r="KF60" s="63">
        <v>0</v>
      </c>
      <c r="KG60" s="63">
        <v>0</v>
      </c>
      <c r="KH60" s="63">
        <v>0</v>
      </c>
      <c r="KI60" s="63">
        <v>0</v>
      </c>
      <c r="KJ60" s="63">
        <v>0</v>
      </c>
      <c r="KK60" s="63">
        <v>0</v>
      </c>
      <c r="KL60" s="63">
        <v>0</v>
      </c>
      <c r="KM60" s="63">
        <v>0</v>
      </c>
      <c r="KN60" s="63">
        <v>0</v>
      </c>
      <c r="KO60" s="63">
        <v>0</v>
      </c>
      <c r="KP60" s="63">
        <v>0</v>
      </c>
      <c r="KQ60" s="63">
        <v>0</v>
      </c>
      <c r="KR60" s="63">
        <v>0</v>
      </c>
      <c r="KS60" s="63">
        <v>0</v>
      </c>
      <c r="KT60" s="63">
        <v>0</v>
      </c>
      <c r="KU60" s="63">
        <v>0</v>
      </c>
      <c r="KV60" s="63">
        <v>0</v>
      </c>
      <c r="KW60" s="63">
        <v>0</v>
      </c>
      <c r="KX60" s="63">
        <v>0</v>
      </c>
      <c r="KY60" s="63">
        <v>0</v>
      </c>
      <c r="KZ60" s="63">
        <v>0</v>
      </c>
      <c r="LA60" s="63">
        <v>0</v>
      </c>
      <c r="LB60" s="63">
        <v>0</v>
      </c>
      <c r="LC60" s="63">
        <v>0</v>
      </c>
      <c r="LD60" s="63">
        <v>0</v>
      </c>
      <c r="LE60" s="63">
        <v>0</v>
      </c>
      <c r="LF60" s="63">
        <v>0</v>
      </c>
      <c r="LG60" s="63">
        <v>0</v>
      </c>
      <c r="LH60" s="63">
        <v>0</v>
      </c>
      <c r="LI60" s="63">
        <v>0</v>
      </c>
      <c r="LJ60" s="63">
        <v>0</v>
      </c>
      <c r="LK60" s="63">
        <v>0</v>
      </c>
      <c r="LL60" s="63">
        <v>0</v>
      </c>
      <c r="LM60" s="63">
        <v>0</v>
      </c>
      <c r="LN60" s="63">
        <v>0</v>
      </c>
      <c r="LO60" s="63">
        <v>0</v>
      </c>
      <c r="LP60" s="63">
        <v>0</v>
      </c>
      <c r="LQ60" s="63">
        <v>0</v>
      </c>
      <c r="LR60" s="63">
        <v>0</v>
      </c>
      <c r="LS60" s="63">
        <v>0</v>
      </c>
      <c r="LT60" s="63">
        <v>0</v>
      </c>
      <c r="LU60" s="63">
        <v>0</v>
      </c>
      <c r="LV60" s="63">
        <v>0</v>
      </c>
      <c r="LW60" s="63">
        <v>0</v>
      </c>
      <c r="LX60" s="63">
        <v>0</v>
      </c>
      <c r="LY60" s="63">
        <v>0</v>
      </c>
      <c r="LZ60" s="63">
        <v>0</v>
      </c>
      <c r="MA60" s="63">
        <v>0</v>
      </c>
      <c r="MB60" s="63">
        <v>0</v>
      </c>
      <c r="MC60" s="63">
        <v>0</v>
      </c>
      <c r="MD60" s="63">
        <v>0</v>
      </c>
      <c r="ME60" s="63">
        <v>0</v>
      </c>
      <c r="MF60" s="63">
        <v>0</v>
      </c>
      <c r="MG60" s="63">
        <v>0</v>
      </c>
      <c r="MH60" s="63">
        <v>0</v>
      </c>
      <c r="MI60" s="63">
        <v>0</v>
      </c>
      <c r="MJ60" s="63">
        <v>0</v>
      </c>
      <c r="MK60" s="63">
        <v>0</v>
      </c>
      <c r="ML60" s="63">
        <v>0</v>
      </c>
      <c r="MM60" s="63">
        <v>0</v>
      </c>
      <c r="MN60" s="63">
        <v>0</v>
      </c>
      <c r="MO60" s="63">
        <v>0</v>
      </c>
      <c r="MP60" s="63">
        <v>0</v>
      </c>
      <c r="MQ60" s="2">
        <v>0</v>
      </c>
      <c r="MR60" s="63">
        <v>0</v>
      </c>
      <c r="MS60" s="63">
        <v>0</v>
      </c>
      <c r="MT60" s="63">
        <v>0</v>
      </c>
      <c r="MU60" s="63">
        <v>0</v>
      </c>
      <c r="MW60" s="63">
        <v>45</v>
      </c>
      <c r="MY60" s="63">
        <f t="shared" si="1"/>
        <v>0</v>
      </c>
      <c r="NC60" s="63">
        <f t="shared" si="2"/>
        <v>0</v>
      </c>
    </row>
    <row r="61" spans="1:367" x14ac:dyDescent="0.45">
      <c r="A61" s="63" t="s">
        <v>20</v>
      </c>
      <c r="B61" s="84">
        <v>0</v>
      </c>
      <c r="C61" s="63">
        <v>0</v>
      </c>
      <c r="D61" s="63">
        <v>0</v>
      </c>
      <c r="E61" s="63">
        <v>0</v>
      </c>
      <c r="F61" s="63">
        <v>0</v>
      </c>
      <c r="G61" s="63">
        <v>0</v>
      </c>
      <c r="H61" s="63">
        <v>0</v>
      </c>
      <c r="I61" s="63">
        <v>0</v>
      </c>
      <c r="J61" s="63">
        <v>0</v>
      </c>
      <c r="K61" s="63">
        <v>0</v>
      </c>
      <c r="L61" s="63">
        <v>0</v>
      </c>
      <c r="M61" s="63">
        <v>0</v>
      </c>
      <c r="N61" s="63">
        <v>0</v>
      </c>
      <c r="O61" s="63">
        <v>0</v>
      </c>
      <c r="P61" s="63">
        <v>0</v>
      </c>
      <c r="Q61" s="63">
        <v>0</v>
      </c>
      <c r="R61" s="63">
        <v>0</v>
      </c>
      <c r="S61" s="63">
        <v>0</v>
      </c>
      <c r="T61" s="63">
        <v>0</v>
      </c>
      <c r="U61" s="63">
        <v>0</v>
      </c>
      <c r="V61" s="63">
        <v>0</v>
      </c>
      <c r="W61" s="63">
        <v>0</v>
      </c>
      <c r="X61" s="63">
        <v>0</v>
      </c>
      <c r="Y61" s="63">
        <v>0</v>
      </c>
      <c r="Z61" s="63">
        <v>0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0</v>
      </c>
      <c r="AV61" s="63">
        <v>0</v>
      </c>
      <c r="AW61" s="63">
        <v>0</v>
      </c>
      <c r="AX61" s="63">
        <v>0</v>
      </c>
      <c r="AY61" s="63">
        <v>0</v>
      </c>
      <c r="AZ61" s="63">
        <v>0</v>
      </c>
      <c r="BA61" s="63">
        <v>0</v>
      </c>
      <c r="BB61" s="63">
        <v>0</v>
      </c>
      <c r="BC61" s="63">
        <v>0</v>
      </c>
      <c r="BD61" s="63">
        <v>0</v>
      </c>
      <c r="BE61" s="63">
        <v>0</v>
      </c>
      <c r="BF61" s="63">
        <v>0</v>
      </c>
      <c r="BG61" s="63">
        <v>0</v>
      </c>
      <c r="BH61" s="63">
        <v>0</v>
      </c>
      <c r="BI61" s="63">
        <v>0</v>
      </c>
      <c r="BJ61" s="63">
        <v>0</v>
      </c>
      <c r="BK61" s="63">
        <v>0</v>
      </c>
      <c r="BL61" s="63">
        <v>0</v>
      </c>
      <c r="BM61" s="63">
        <v>0</v>
      </c>
      <c r="BN61" s="63">
        <v>0</v>
      </c>
      <c r="BO61" s="63">
        <v>0</v>
      </c>
      <c r="BP61" s="63">
        <v>0</v>
      </c>
      <c r="BQ61" s="63">
        <v>0</v>
      </c>
      <c r="BR61" s="63">
        <v>0</v>
      </c>
      <c r="BS61" s="63">
        <v>0</v>
      </c>
      <c r="BT61" s="63">
        <v>0</v>
      </c>
      <c r="BU61" s="63">
        <v>0</v>
      </c>
      <c r="BV61" s="63">
        <v>0</v>
      </c>
      <c r="BW61" s="63">
        <v>0</v>
      </c>
      <c r="BX61" s="63">
        <v>0</v>
      </c>
      <c r="BY61" s="63">
        <v>0</v>
      </c>
      <c r="BZ61" s="63">
        <v>0</v>
      </c>
      <c r="CA61" s="63">
        <v>0</v>
      </c>
      <c r="CB61" s="63">
        <v>0</v>
      </c>
      <c r="CC61" s="63">
        <v>0</v>
      </c>
      <c r="CD61" s="63">
        <v>0</v>
      </c>
      <c r="CE61" s="63">
        <v>0</v>
      </c>
      <c r="CF61" s="63">
        <v>0</v>
      </c>
      <c r="CG61" s="63">
        <v>0</v>
      </c>
      <c r="CH61" s="63">
        <v>0</v>
      </c>
      <c r="CI61" s="63">
        <v>0</v>
      </c>
      <c r="CJ61" s="63">
        <v>0</v>
      </c>
      <c r="CK61" s="63">
        <v>0</v>
      </c>
      <c r="CL61" s="63">
        <v>0</v>
      </c>
      <c r="CM61" s="63">
        <v>0</v>
      </c>
      <c r="CN61" s="63">
        <v>0</v>
      </c>
      <c r="CO61" s="63">
        <v>0</v>
      </c>
      <c r="CP61" s="63">
        <v>0</v>
      </c>
      <c r="CQ61" s="63">
        <v>0</v>
      </c>
      <c r="CR61" s="63">
        <v>0</v>
      </c>
      <c r="CS61" s="63">
        <v>0</v>
      </c>
      <c r="CT61" s="63">
        <v>0</v>
      </c>
      <c r="CU61" s="63">
        <v>0</v>
      </c>
      <c r="CV61" s="63">
        <v>0</v>
      </c>
      <c r="CW61" s="63">
        <v>0</v>
      </c>
      <c r="CX61" s="63">
        <v>0</v>
      </c>
      <c r="CY61" s="63">
        <v>0</v>
      </c>
      <c r="CZ61" s="63">
        <v>0</v>
      </c>
      <c r="DA61" s="63">
        <v>0</v>
      </c>
      <c r="DB61" s="63">
        <v>0</v>
      </c>
      <c r="DC61" s="63">
        <v>0</v>
      </c>
      <c r="DD61" s="63">
        <v>0</v>
      </c>
      <c r="DE61" s="63">
        <v>0</v>
      </c>
      <c r="DF61" s="63">
        <v>0</v>
      </c>
      <c r="DG61" s="63">
        <v>0</v>
      </c>
      <c r="DH61" s="63">
        <v>0</v>
      </c>
      <c r="DI61" s="63">
        <v>0</v>
      </c>
      <c r="DJ61" s="63">
        <v>0</v>
      </c>
      <c r="DK61" s="63">
        <v>0</v>
      </c>
      <c r="DL61" s="63">
        <v>0</v>
      </c>
      <c r="DM61" s="63">
        <v>0</v>
      </c>
      <c r="DN61" s="63">
        <v>0</v>
      </c>
      <c r="DO61" s="63">
        <v>0</v>
      </c>
      <c r="DP61" s="63">
        <v>0</v>
      </c>
      <c r="DQ61" s="63">
        <v>0</v>
      </c>
      <c r="DR61" s="63">
        <v>0</v>
      </c>
      <c r="DS61" s="63">
        <v>0</v>
      </c>
      <c r="DT61" s="63">
        <v>0</v>
      </c>
      <c r="DU61" s="63">
        <v>0</v>
      </c>
      <c r="DV61" s="63">
        <v>0</v>
      </c>
      <c r="DW61" s="63">
        <v>0</v>
      </c>
      <c r="DX61" s="63">
        <v>0</v>
      </c>
      <c r="DY61" s="63">
        <v>0</v>
      </c>
      <c r="DZ61" s="63">
        <v>0</v>
      </c>
      <c r="EA61" s="63">
        <v>0</v>
      </c>
      <c r="EB61" s="63">
        <v>0</v>
      </c>
      <c r="EC61" s="63">
        <v>0</v>
      </c>
      <c r="ED61" s="63">
        <v>0</v>
      </c>
      <c r="EE61" s="63">
        <v>0</v>
      </c>
      <c r="EF61" s="63">
        <v>0</v>
      </c>
      <c r="EG61" s="63">
        <v>0</v>
      </c>
      <c r="EH61" s="63">
        <v>0</v>
      </c>
      <c r="EI61" s="63">
        <v>0</v>
      </c>
      <c r="EJ61" s="63">
        <v>0</v>
      </c>
      <c r="EK61" s="63">
        <v>0</v>
      </c>
      <c r="EL61" s="63">
        <v>0</v>
      </c>
      <c r="EM61" s="63">
        <v>0</v>
      </c>
      <c r="EN61" s="63">
        <v>0</v>
      </c>
      <c r="EO61" s="63">
        <v>0</v>
      </c>
      <c r="EP61" s="63">
        <v>0</v>
      </c>
      <c r="EQ61" s="63">
        <v>0</v>
      </c>
      <c r="ER61" s="63">
        <v>0</v>
      </c>
      <c r="ES61" s="63">
        <v>0</v>
      </c>
      <c r="ET61" s="63">
        <v>0</v>
      </c>
      <c r="EU61" s="63">
        <v>0</v>
      </c>
      <c r="EV61" s="63">
        <v>0</v>
      </c>
      <c r="EW61" s="63">
        <v>0</v>
      </c>
      <c r="EX61" s="63">
        <v>0</v>
      </c>
      <c r="EY61" s="63">
        <v>0</v>
      </c>
      <c r="EZ61" s="63">
        <v>0</v>
      </c>
      <c r="FA61" s="63">
        <v>0</v>
      </c>
      <c r="FB61" s="63">
        <v>0</v>
      </c>
      <c r="FC61" s="63">
        <v>0</v>
      </c>
      <c r="FD61" s="63">
        <v>0</v>
      </c>
      <c r="FE61" s="63">
        <v>0</v>
      </c>
      <c r="FF61" s="63">
        <v>0</v>
      </c>
      <c r="FG61" s="63">
        <v>0</v>
      </c>
      <c r="FH61" s="63">
        <v>0</v>
      </c>
      <c r="FI61" s="63">
        <v>0</v>
      </c>
      <c r="FJ61" s="63">
        <v>0</v>
      </c>
      <c r="FK61" s="63">
        <v>0</v>
      </c>
      <c r="FL61" s="63">
        <v>0</v>
      </c>
      <c r="FM61" s="63">
        <v>0</v>
      </c>
      <c r="FN61" s="63">
        <v>0</v>
      </c>
      <c r="FO61" s="63">
        <v>0</v>
      </c>
      <c r="FP61" s="63">
        <v>0</v>
      </c>
      <c r="FQ61" s="63">
        <v>0</v>
      </c>
      <c r="FR61" s="63">
        <v>0</v>
      </c>
      <c r="FS61" s="63">
        <v>0</v>
      </c>
      <c r="FT61" s="63">
        <v>0</v>
      </c>
      <c r="FU61" s="63">
        <v>0</v>
      </c>
      <c r="FV61" s="63">
        <v>0</v>
      </c>
      <c r="FW61" s="63">
        <v>0</v>
      </c>
      <c r="FX61" s="63">
        <v>0</v>
      </c>
      <c r="FY61" s="63">
        <v>0</v>
      </c>
      <c r="FZ61" s="63">
        <v>0</v>
      </c>
      <c r="GA61" s="63">
        <v>0</v>
      </c>
      <c r="GB61" s="63">
        <v>0</v>
      </c>
      <c r="GC61" s="63">
        <v>0</v>
      </c>
      <c r="GD61" s="63">
        <v>0</v>
      </c>
      <c r="GE61" s="63">
        <v>0</v>
      </c>
      <c r="GF61" s="63">
        <v>0</v>
      </c>
      <c r="GG61" s="63">
        <v>0</v>
      </c>
      <c r="GH61" s="63">
        <v>0</v>
      </c>
      <c r="GI61" s="63">
        <v>0</v>
      </c>
      <c r="GJ61" s="63">
        <v>0</v>
      </c>
      <c r="GK61" s="63">
        <v>0</v>
      </c>
      <c r="GL61" s="63">
        <v>0</v>
      </c>
      <c r="GM61" s="63">
        <v>0</v>
      </c>
      <c r="GN61" s="63">
        <v>0</v>
      </c>
      <c r="GO61" s="63">
        <v>0</v>
      </c>
      <c r="GP61" s="63">
        <v>0</v>
      </c>
      <c r="GQ61" s="63">
        <v>0</v>
      </c>
      <c r="GR61" s="63">
        <v>0</v>
      </c>
      <c r="GS61" s="63">
        <v>0</v>
      </c>
      <c r="GT61" s="63">
        <v>0</v>
      </c>
      <c r="GU61" s="63">
        <v>0</v>
      </c>
      <c r="GV61" s="63">
        <v>0</v>
      </c>
      <c r="GW61" s="63">
        <v>0</v>
      </c>
      <c r="GX61" s="63">
        <v>0</v>
      </c>
      <c r="GY61" s="63">
        <v>0</v>
      </c>
      <c r="GZ61" s="63">
        <v>0</v>
      </c>
      <c r="HA61" s="63">
        <v>0</v>
      </c>
      <c r="HB61" s="63">
        <v>0</v>
      </c>
      <c r="HC61" s="63">
        <v>0</v>
      </c>
      <c r="HD61" s="63">
        <v>0</v>
      </c>
      <c r="HE61" s="63">
        <v>0</v>
      </c>
      <c r="HF61" s="63">
        <v>0</v>
      </c>
      <c r="HG61" s="63">
        <v>0</v>
      </c>
      <c r="HH61" s="63">
        <v>0</v>
      </c>
      <c r="HI61" s="63">
        <v>0</v>
      </c>
      <c r="HJ61" s="63">
        <v>0</v>
      </c>
      <c r="HK61" s="63">
        <v>0</v>
      </c>
      <c r="HL61" s="63">
        <v>0</v>
      </c>
      <c r="HM61" s="63">
        <v>0</v>
      </c>
      <c r="HN61" s="63">
        <v>0</v>
      </c>
      <c r="HO61" s="63">
        <v>0</v>
      </c>
      <c r="HP61" s="63">
        <v>0</v>
      </c>
      <c r="HQ61" s="63">
        <v>0</v>
      </c>
      <c r="HR61" s="63">
        <v>0</v>
      </c>
      <c r="HS61" s="63">
        <v>0</v>
      </c>
      <c r="HT61" s="63">
        <v>0</v>
      </c>
      <c r="HU61" s="63">
        <v>0</v>
      </c>
      <c r="HV61" s="63">
        <v>0</v>
      </c>
      <c r="HW61" s="63">
        <v>0</v>
      </c>
      <c r="HX61" s="63">
        <v>0</v>
      </c>
      <c r="HY61" s="63">
        <v>0</v>
      </c>
      <c r="HZ61" s="63">
        <v>0</v>
      </c>
      <c r="IA61" s="63">
        <v>0</v>
      </c>
      <c r="IB61" s="63">
        <v>0</v>
      </c>
      <c r="IC61" s="63">
        <v>0</v>
      </c>
      <c r="ID61" s="63">
        <v>0</v>
      </c>
      <c r="IE61" s="63">
        <v>0</v>
      </c>
      <c r="IF61" s="63">
        <v>0</v>
      </c>
      <c r="IG61" s="63">
        <v>0</v>
      </c>
      <c r="IH61" s="63">
        <v>0</v>
      </c>
      <c r="II61" s="63">
        <v>0</v>
      </c>
      <c r="IJ61" s="63">
        <v>0</v>
      </c>
      <c r="IK61" s="63">
        <v>0</v>
      </c>
      <c r="IL61" s="63">
        <v>0</v>
      </c>
      <c r="IM61" s="63">
        <v>0</v>
      </c>
      <c r="IN61" s="63">
        <v>0</v>
      </c>
      <c r="IO61" s="63">
        <v>0</v>
      </c>
      <c r="IP61" s="63">
        <v>0</v>
      </c>
      <c r="IQ61" s="63">
        <v>0</v>
      </c>
      <c r="IR61" s="63">
        <v>0</v>
      </c>
      <c r="IS61" s="63">
        <v>0</v>
      </c>
      <c r="IT61" s="63">
        <v>0</v>
      </c>
      <c r="IU61" s="63">
        <v>0</v>
      </c>
      <c r="IV61" s="63">
        <v>0</v>
      </c>
      <c r="IW61" s="63">
        <v>0</v>
      </c>
      <c r="IX61" s="63">
        <v>0</v>
      </c>
      <c r="IY61" s="63">
        <v>0</v>
      </c>
      <c r="IZ61" s="63">
        <v>0</v>
      </c>
      <c r="JA61" s="63">
        <v>0</v>
      </c>
      <c r="JB61" s="63">
        <v>0</v>
      </c>
      <c r="JC61" s="63">
        <v>0</v>
      </c>
      <c r="JD61" s="63">
        <v>0</v>
      </c>
      <c r="JE61" s="63">
        <v>0</v>
      </c>
      <c r="JF61" s="63">
        <v>0</v>
      </c>
      <c r="JG61" s="63">
        <v>0</v>
      </c>
      <c r="JH61" s="63">
        <v>0</v>
      </c>
      <c r="JI61" s="63">
        <v>0</v>
      </c>
      <c r="JJ61" s="63">
        <v>0</v>
      </c>
      <c r="JK61" s="63">
        <v>0</v>
      </c>
      <c r="JL61" s="63">
        <v>0</v>
      </c>
      <c r="JM61" s="63">
        <v>0</v>
      </c>
      <c r="JN61" s="63">
        <v>0</v>
      </c>
      <c r="JO61" s="63">
        <v>0</v>
      </c>
      <c r="JP61" s="63">
        <v>0</v>
      </c>
      <c r="JQ61" s="63">
        <v>0</v>
      </c>
      <c r="JR61" s="63">
        <v>0</v>
      </c>
      <c r="JS61" s="63">
        <v>0</v>
      </c>
      <c r="JT61" s="63">
        <v>0</v>
      </c>
      <c r="JU61" s="63">
        <v>0</v>
      </c>
      <c r="JV61" s="63">
        <v>0</v>
      </c>
      <c r="JW61" s="63">
        <v>0</v>
      </c>
      <c r="JX61" s="63">
        <v>0</v>
      </c>
      <c r="JY61" s="63">
        <v>0</v>
      </c>
      <c r="JZ61" s="63">
        <v>0</v>
      </c>
      <c r="KA61" s="63">
        <v>0</v>
      </c>
      <c r="KB61" s="63">
        <v>0</v>
      </c>
      <c r="KC61" s="63">
        <v>0</v>
      </c>
      <c r="KD61" s="63">
        <v>0</v>
      </c>
      <c r="KE61" s="63">
        <v>0</v>
      </c>
      <c r="KF61" s="63">
        <v>0</v>
      </c>
      <c r="KG61" s="63">
        <v>0</v>
      </c>
      <c r="KH61" s="63">
        <v>0</v>
      </c>
      <c r="KI61" s="63">
        <v>0</v>
      </c>
      <c r="KJ61" s="63">
        <v>0</v>
      </c>
      <c r="KK61" s="63">
        <v>0</v>
      </c>
      <c r="KL61" s="63">
        <v>0</v>
      </c>
      <c r="KM61" s="63">
        <v>0</v>
      </c>
      <c r="KN61" s="63">
        <v>0</v>
      </c>
      <c r="KO61" s="63">
        <v>0</v>
      </c>
      <c r="KP61" s="63">
        <v>0</v>
      </c>
      <c r="KQ61" s="63">
        <v>0</v>
      </c>
      <c r="KR61" s="63">
        <v>0</v>
      </c>
      <c r="KS61" s="63">
        <v>0</v>
      </c>
      <c r="KT61" s="63">
        <v>0</v>
      </c>
      <c r="KU61" s="63">
        <v>0</v>
      </c>
      <c r="KV61" s="63">
        <v>0</v>
      </c>
      <c r="KW61" s="63">
        <v>0</v>
      </c>
      <c r="KX61" s="63">
        <v>0</v>
      </c>
      <c r="KY61" s="63">
        <v>0</v>
      </c>
      <c r="KZ61" s="63">
        <v>0</v>
      </c>
      <c r="LA61" s="63">
        <v>0</v>
      </c>
      <c r="LB61" s="63">
        <v>0</v>
      </c>
      <c r="LC61" s="63">
        <v>0</v>
      </c>
      <c r="LD61" s="63">
        <v>0</v>
      </c>
      <c r="LE61" s="63">
        <v>0</v>
      </c>
      <c r="LF61" s="63">
        <v>0</v>
      </c>
      <c r="LG61" s="63">
        <v>0</v>
      </c>
      <c r="LH61" s="63">
        <v>0</v>
      </c>
      <c r="LI61" s="63">
        <v>0</v>
      </c>
      <c r="LJ61" s="63">
        <v>0</v>
      </c>
      <c r="LK61" s="63">
        <v>0</v>
      </c>
      <c r="LL61" s="63">
        <v>0</v>
      </c>
      <c r="LM61" s="63">
        <v>0</v>
      </c>
      <c r="LN61" s="63">
        <v>0</v>
      </c>
      <c r="LO61" s="63">
        <v>0</v>
      </c>
      <c r="LP61" s="63">
        <v>0</v>
      </c>
      <c r="LQ61" s="63">
        <v>0</v>
      </c>
      <c r="LR61" s="63">
        <v>0</v>
      </c>
      <c r="LS61" s="63">
        <v>0</v>
      </c>
      <c r="LT61" s="63">
        <v>0</v>
      </c>
      <c r="LU61" s="63">
        <v>0</v>
      </c>
      <c r="LV61" s="63">
        <v>0</v>
      </c>
      <c r="LW61" s="63">
        <v>0</v>
      </c>
      <c r="LX61" s="63">
        <v>0</v>
      </c>
      <c r="LY61" s="63">
        <v>0</v>
      </c>
      <c r="LZ61" s="63">
        <v>0</v>
      </c>
      <c r="MA61" s="63">
        <v>0</v>
      </c>
      <c r="MB61" s="63">
        <v>0</v>
      </c>
      <c r="MC61" s="63">
        <v>0</v>
      </c>
      <c r="MD61" s="63">
        <v>0</v>
      </c>
      <c r="ME61" s="63">
        <v>0</v>
      </c>
      <c r="MF61" s="63">
        <v>0</v>
      </c>
      <c r="MG61" s="63">
        <v>0</v>
      </c>
      <c r="MH61" s="63">
        <v>0</v>
      </c>
      <c r="MI61" s="63">
        <v>0</v>
      </c>
      <c r="MJ61" s="63">
        <v>0</v>
      </c>
      <c r="MK61" s="63">
        <v>0</v>
      </c>
      <c r="ML61" s="63">
        <v>0</v>
      </c>
      <c r="MM61" s="63">
        <v>0</v>
      </c>
      <c r="MN61" s="63">
        <v>0</v>
      </c>
      <c r="MO61" s="63">
        <v>0</v>
      </c>
      <c r="MP61" s="63">
        <v>0</v>
      </c>
      <c r="MQ61" s="2">
        <v>0</v>
      </c>
      <c r="MR61" s="63">
        <v>0</v>
      </c>
      <c r="MS61" s="63">
        <v>0</v>
      </c>
      <c r="MT61" s="63">
        <v>0</v>
      </c>
      <c r="MU61" s="63">
        <v>0</v>
      </c>
      <c r="MW61" s="63">
        <v>46</v>
      </c>
      <c r="MY61" s="63">
        <f t="shared" si="1"/>
        <v>0</v>
      </c>
      <c r="NC61" s="63">
        <f t="shared" si="2"/>
        <v>0</v>
      </c>
    </row>
    <row r="62" spans="1:367" x14ac:dyDescent="0.45">
      <c r="A62" s="63" t="s">
        <v>12</v>
      </c>
      <c r="B62" s="7">
        <v>0</v>
      </c>
      <c r="C62" s="63">
        <v>0</v>
      </c>
      <c r="D62" s="63">
        <v>0</v>
      </c>
      <c r="E62" s="63">
        <v>0</v>
      </c>
      <c r="F62" s="63">
        <v>0</v>
      </c>
      <c r="G62" s="63">
        <v>0</v>
      </c>
      <c r="H62" s="63">
        <v>0</v>
      </c>
      <c r="I62" s="63">
        <v>-199800000</v>
      </c>
      <c r="J62" s="63">
        <v>0</v>
      </c>
      <c r="K62" s="63">
        <v>0</v>
      </c>
      <c r="L62" s="2">
        <v>0</v>
      </c>
      <c r="M62" s="2">
        <v>0</v>
      </c>
      <c r="N62" s="63">
        <v>0</v>
      </c>
      <c r="O62" s="63">
        <v>0</v>
      </c>
      <c r="P62" s="63">
        <v>-6398843400</v>
      </c>
      <c r="Q62" s="63">
        <v>0</v>
      </c>
      <c r="R62" s="63">
        <v>0</v>
      </c>
      <c r="S62" s="63">
        <v>0</v>
      </c>
      <c r="T62" s="63">
        <v>0</v>
      </c>
      <c r="U62" s="63">
        <v>0</v>
      </c>
      <c r="V62" s="63">
        <v>0</v>
      </c>
      <c r="W62" s="63">
        <v>0</v>
      </c>
      <c r="X62" s="63">
        <v>0</v>
      </c>
      <c r="Y62" s="63">
        <v>0</v>
      </c>
      <c r="Z62" s="63">
        <v>0</v>
      </c>
      <c r="AA62" s="63">
        <v>0</v>
      </c>
      <c r="AB62" s="63">
        <v>-1350000000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>
        <v>0</v>
      </c>
      <c r="AZ62" s="63">
        <v>0</v>
      </c>
      <c r="BA62" s="63">
        <v>0</v>
      </c>
      <c r="BB62" s="63">
        <v>0</v>
      </c>
      <c r="BC62" s="63">
        <v>0</v>
      </c>
      <c r="BD62" s="63">
        <v>0</v>
      </c>
      <c r="BE62" s="63">
        <v>0</v>
      </c>
      <c r="BF62" s="75">
        <v>0</v>
      </c>
      <c r="BG62" s="63">
        <v>0</v>
      </c>
      <c r="BH62" s="63">
        <v>0</v>
      </c>
      <c r="BI62" s="63">
        <v>0</v>
      </c>
      <c r="BJ62" s="63">
        <v>0</v>
      </c>
      <c r="BK62" s="63">
        <v>0</v>
      </c>
      <c r="BL62" s="63">
        <v>0</v>
      </c>
      <c r="BM62" s="63">
        <v>0</v>
      </c>
      <c r="BN62" s="63">
        <v>0</v>
      </c>
      <c r="BO62" s="63">
        <v>0</v>
      </c>
      <c r="BP62" s="63">
        <v>0</v>
      </c>
      <c r="BQ62" s="63">
        <v>0</v>
      </c>
      <c r="BR62" s="63">
        <v>0</v>
      </c>
      <c r="BS62" s="63">
        <v>0</v>
      </c>
      <c r="BT62" s="63">
        <v>0</v>
      </c>
      <c r="BU62" s="63">
        <v>0</v>
      </c>
      <c r="BV62" s="63">
        <v>0</v>
      </c>
      <c r="BW62" s="63">
        <v>0</v>
      </c>
      <c r="BX62" s="63">
        <v>0</v>
      </c>
      <c r="BY62" s="63">
        <v>0</v>
      </c>
      <c r="BZ62" s="63">
        <v>0</v>
      </c>
      <c r="CA62" s="63">
        <v>0</v>
      </c>
      <c r="CB62" s="63">
        <v>0</v>
      </c>
      <c r="CC62" s="63">
        <v>0</v>
      </c>
      <c r="CD62" s="63">
        <v>0</v>
      </c>
      <c r="CE62" s="63">
        <v>0</v>
      </c>
      <c r="CF62" s="63">
        <v>0</v>
      </c>
      <c r="CG62" s="63">
        <v>0</v>
      </c>
      <c r="CH62" s="63">
        <v>0</v>
      </c>
      <c r="CI62" s="63">
        <v>0</v>
      </c>
      <c r="CJ62" s="63">
        <v>0</v>
      </c>
      <c r="CK62" s="63">
        <v>0</v>
      </c>
      <c r="CL62" s="63">
        <v>0</v>
      </c>
      <c r="CM62" s="63">
        <v>0</v>
      </c>
      <c r="CN62" s="63">
        <v>0</v>
      </c>
      <c r="CO62" s="63">
        <v>0</v>
      </c>
      <c r="CP62" s="63">
        <v>0</v>
      </c>
      <c r="CQ62" s="63">
        <v>0</v>
      </c>
      <c r="CR62" s="63">
        <v>0</v>
      </c>
      <c r="CS62" s="63">
        <v>0</v>
      </c>
      <c r="CT62" s="63">
        <v>0</v>
      </c>
      <c r="CU62" s="63">
        <v>0</v>
      </c>
      <c r="CV62" s="63">
        <v>0</v>
      </c>
      <c r="CW62" s="63">
        <v>0</v>
      </c>
      <c r="CX62" s="63">
        <v>0</v>
      </c>
      <c r="CY62" s="63">
        <v>0</v>
      </c>
      <c r="CZ62" s="63">
        <v>0</v>
      </c>
      <c r="DA62" s="63">
        <v>0</v>
      </c>
      <c r="DB62" s="63">
        <v>0</v>
      </c>
      <c r="DC62" s="63">
        <v>0</v>
      </c>
      <c r="DD62" s="63">
        <v>0</v>
      </c>
      <c r="DE62" s="63">
        <v>0</v>
      </c>
      <c r="DF62" s="63">
        <v>0</v>
      </c>
      <c r="DG62" s="63">
        <v>0</v>
      </c>
      <c r="DH62" s="63">
        <v>0</v>
      </c>
      <c r="DI62" s="63">
        <v>0</v>
      </c>
      <c r="DJ62" s="63">
        <v>0</v>
      </c>
      <c r="DK62" s="63">
        <v>0</v>
      </c>
      <c r="DL62" s="63">
        <v>0</v>
      </c>
      <c r="DM62" s="63">
        <v>0</v>
      </c>
      <c r="DN62" s="63">
        <v>0</v>
      </c>
      <c r="DO62" s="63">
        <v>0</v>
      </c>
      <c r="DP62" s="63">
        <v>0</v>
      </c>
      <c r="DQ62" s="63">
        <v>0</v>
      </c>
      <c r="DR62" s="63">
        <v>0</v>
      </c>
      <c r="DS62" s="63">
        <v>0</v>
      </c>
      <c r="DT62" s="63">
        <v>0</v>
      </c>
      <c r="DU62" s="63">
        <v>0</v>
      </c>
      <c r="DV62" s="63">
        <v>0</v>
      </c>
      <c r="DW62" s="63">
        <v>0</v>
      </c>
      <c r="DX62" s="63">
        <v>0</v>
      </c>
      <c r="DY62" s="63">
        <v>0</v>
      </c>
      <c r="DZ62" s="63">
        <v>0</v>
      </c>
      <c r="EA62" s="63">
        <v>0</v>
      </c>
      <c r="EB62" s="63">
        <v>0</v>
      </c>
      <c r="EC62" s="63">
        <v>0</v>
      </c>
      <c r="ED62" s="63">
        <v>0</v>
      </c>
      <c r="EE62" s="63">
        <v>0</v>
      </c>
      <c r="EF62" s="63">
        <v>0</v>
      </c>
      <c r="EG62" s="63">
        <v>0</v>
      </c>
      <c r="EH62" s="63">
        <v>0</v>
      </c>
      <c r="EI62" s="63">
        <v>0</v>
      </c>
      <c r="EJ62" s="63">
        <v>0</v>
      </c>
      <c r="EK62" s="63">
        <v>0</v>
      </c>
      <c r="EL62" s="63">
        <v>0</v>
      </c>
      <c r="EM62" s="63">
        <v>0</v>
      </c>
      <c r="EN62" s="63">
        <v>0</v>
      </c>
      <c r="EO62" s="63">
        <v>0</v>
      </c>
      <c r="EP62" s="63">
        <v>0</v>
      </c>
      <c r="EQ62" s="63">
        <v>0</v>
      </c>
      <c r="ER62" s="63">
        <v>0</v>
      </c>
      <c r="ES62" s="63">
        <v>0</v>
      </c>
      <c r="ET62" s="63">
        <v>0</v>
      </c>
      <c r="EU62" s="63">
        <v>0</v>
      </c>
      <c r="EV62" s="63">
        <v>0</v>
      </c>
      <c r="EW62" s="63">
        <v>0</v>
      </c>
      <c r="EX62" s="63">
        <v>0</v>
      </c>
      <c r="EY62" s="63">
        <v>0</v>
      </c>
      <c r="EZ62" s="63">
        <v>0</v>
      </c>
      <c r="FA62" s="63">
        <v>0</v>
      </c>
      <c r="FB62" s="63">
        <v>0</v>
      </c>
      <c r="FC62" s="63">
        <v>0</v>
      </c>
      <c r="FD62" s="63">
        <v>0</v>
      </c>
      <c r="FE62" s="63">
        <v>0</v>
      </c>
      <c r="FF62" s="63">
        <v>0</v>
      </c>
      <c r="FG62" s="63">
        <v>0</v>
      </c>
      <c r="FH62" s="63">
        <v>0</v>
      </c>
      <c r="FI62" s="63">
        <v>0</v>
      </c>
      <c r="FJ62" s="63">
        <v>0</v>
      </c>
      <c r="FK62" s="63">
        <v>0</v>
      </c>
      <c r="FL62" s="63">
        <v>0</v>
      </c>
      <c r="FM62" s="63">
        <v>0</v>
      </c>
      <c r="FN62" s="63">
        <v>0</v>
      </c>
      <c r="FO62" s="63">
        <v>0</v>
      </c>
      <c r="FP62" s="63">
        <v>0</v>
      </c>
      <c r="FQ62" s="63">
        <v>-20893102878.424702</v>
      </c>
      <c r="FR62" s="63">
        <v>0</v>
      </c>
      <c r="FS62" s="6">
        <v>0</v>
      </c>
      <c r="FT62" s="34">
        <v>0</v>
      </c>
      <c r="FU62" s="63">
        <v>0</v>
      </c>
      <c r="FV62" s="63">
        <v>0</v>
      </c>
      <c r="FW62" s="63">
        <v>0</v>
      </c>
      <c r="FX62" s="75">
        <v>0</v>
      </c>
      <c r="FY62" s="63">
        <v>0</v>
      </c>
      <c r="FZ62" s="63">
        <v>0</v>
      </c>
      <c r="GA62" s="63">
        <v>0</v>
      </c>
      <c r="GB62" s="63">
        <v>0</v>
      </c>
      <c r="GC62" s="63">
        <v>0</v>
      </c>
      <c r="GD62" s="63">
        <v>0</v>
      </c>
      <c r="GE62" s="63">
        <v>0</v>
      </c>
      <c r="GF62" s="63">
        <v>0</v>
      </c>
      <c r="GG62" s="63">
        <v>0</v>
      </c>
      <c r="GH62" s="63">
        <v>0</v>
      </c>
      <c r="GI62" s="63">
        <v>0</v>
      </c>
      <c r="GJ62" s="63">
        <v>0</v>
      </c>
      <c r="GK62" s="63">
        <v>0</v>
      </c>
      <c r="GL62" s="63">
        <v>0</v>
      </c>
      <c r="GM62" s="63">
        <v>0</v>
      </c>
      <c r="GN62" s="63">
        <v>0</v>
      </c>
      <c r="GO62" s="63">
        <v>0</v>
      </c>
      <c r="GP62" s="63">
        <v>0</v>
      </c>
      <c r="GQ62" s="63">
        <v>0</v>
      </c>
      <c r="GR62" s="63">
        <v>0</v>
      </c>
      <c r="GS62" s="63">
        <v>0</v>
      </c>
      <c r="GT62" s="63">
        <v>0</v>
      </c>
      <c r="GU62" s="63">
        <v>0</v>
      </c>
      <c r="GV62" s="63">
        <v>0</v>
      </c>
      <c r="GW62" s="63">
        <v>0</v>
      </c>
      <c r="GX62" s="63">
        <v>0</v>
      </c>
      <c r="GY62" s="63">
        <v>0</v>
      </c>
      <c r="GZ62" s="63">
        <v>0</v>
      </c>
      <c r="HA62" s="63">
        <v>0</v>
      </c>
      <c r="HB62" s="63">
        <v>0</v>
      </c>
      <c r="HC62" s="63">
        <v>0</v>
      </c>
      <c r="HD62" s="63">
        <v>0</v>
      </c>
      <c r="HE62" s="63">
        <v>0</v>
      </c>
      <c r="HF62" s="63">
        <v>0</v>
      </c>
      <c r="HG62" s="63">
        <v>0</v>
      </c>
      <c r="HH62" s="63">
        <v>0</v>
      </c>
      <c r="HI62" s="63">
        <v>0</v>
      </c>
      <c r="HJ62" s="63">
        <v>0</v>
      </c>
      <c r="HK62" s="63">
        <v>0</v>
      </c>
      <c r="HL62" s="63">
        <v>0</v>
      </c>
      <c r="HM62" s="63">
        <v>0</v>
      </c>
      <c r="HN62" s="63">
        <v>0</v>
      </c>
      <c r="HO62" s="63">
        <v>0</v>
      </c>
      <c r="HP62" s="63">
        <v>0</v>
      </c>
      <c r="HQ62" s="63">
        <v>0</v>
      </c>
      <c r="HR62" s="63">
        <v>0</v>
      </c>
      <c r="HS62" s="63">
        <v>0</v>
      </c>
      <c r="HT62" s="63">
        <v>0</v>
      </c>
      <c r="HU62" s="63">
        <v>0</v>
      </c>
      <c r="HV62" s="63">
        <v>0</v>
      </c>
      <c r="HW62" s="63">
        <v>0</v>
      </c>
      <c r="HX62" s="63">
        <v>0</v>
      </c>
      <c r="HY62" s="63">
        <v>0</v>
      </c>
      <c r="HZ62" s="63">
        <v>0</v>
      </c>
      <c r="IA62" s="63">
        <v>0</v>
      </c>
      <c r="IB62" s="63">
        <v>0</v>
      </c>
      <c r="IC62" s="63">
        <v>0</v>
      </c>
      <c r="ID62" s="63">
        <v>0</v>
      </c>
      <c r="IE62" s="63">
        <v>0</v>
      </c>
      <c r="IF62" s="63">
        <v>0</v>
      </c>
      <c r="IG62" s="63">
        <v>0</v>
      </c>
      <c r="IH62" s="63">
        <v>0</v>
      </c>
      <c r="II62" s="63">
        <v>0</v>
      </c>
      <c r="IJ62" s="63">
        <v>0</v>
      </c>
      <c r="IK62" s="63">
        <v>0</v>
      </c>
      <c r="IL62" s="63">
        <v>0</v>
      </c>
      <c r="IM62" s="63">
        <v>0</v>
      </c>
      <c r="IN62" s="63">
        <v>0</v>
      </c>
      <c r="IO62" s="63">
        <v>0</v>
      </c>
      <c r="IP62" s="63">
        <v>0</v>
      </c>
      <c r="IQ62" s="63">
        <v>0</v>
      </c>
      <c r="IR62" s="63">
        <v>0</v>
      </c>
      <c r="IS62" s="63">
        <v>0</v>
      </c>
      <c r="IT62" s="63">
        <v>0</v>
      </c>
      <c r="IU62" s="63">
        <v>0</v>
      </c>
      <c r="IV62" s="63">
        <v>0</v>
      </c>
      <c r="IW62" s="63">
        <v>0</v>
      </c>
      <c r="IX62" s="63">
        <v>0</v>
      </c>
      <c r="IY62" s="63">
        <v>0</v>
      </c>
      <c r="IZ62" s="63">
        <v>0</v>
      </c>
      <c r="JA62" s="63">
        <v>0</v>
      </c>
      <c r="JB62" s="63">
        <v>0</v>
      </c>
      <c r="JC62" s="63">
        <v>0</v>
      </c>
      <c r="JD62" s="63">
        <v>0</v>
      </c>
      <c r="JE62" s="63">
        <v>0</v>
      </c>
      <c r="JF62" s="63">
        <v>0</v>
      </c>
      <c r="JG62" s="63">
        <v>0</v>
      </c>
      <c r="JH62" s="63">
        <v>0</v>
      </c>
      <c r="JI62" s="63">
        <v>0</v>
      </c>
      <c r="JJ62" s="63">
        <v>0</v>
      </c>
      <c r="JK62" s="63">
        <v>0</v>
      </c>
      <c r="JL62" s="63">
        <v>0</v>
      </c>
      <c r="JM62" s="63">
        <v>0</v>
      </c>
      <c r="JN62" s="63">
        <v>0</v>
      </c>
      <c r="JO62" s="63">
        <v>0</v>
      </c>
      <c r="JP62" s="63">
        <v>0</v>
      </c>
      <c r="JQ62" s="63">
        <v>0</v>
      </c>
      <c r="JR62" s="63">
        <v>0</v>
      </c>
      <c r="JS62" s="63">
        <v>0</v>
      </c>
      <c r="JT62" s="63">
        <v>0</v>
      </c>
      <c r="JU62" s="63">
        <v>0</v>
      </c>
      <c r="JV62" s="63">
        <v>0</v>
      </c>
      <c r="JW62" s="63">
        <v>0</v>
      </c>
      <c r="JX62" s="63">
        <v>0</v>
      </c>
      <c r="JY62" s="63">
        <v>0</v>
      </c>
      <c r="JZ62" s="63">
        <v>0</v>
      </c>
      <c r="KA62" s="63">
        <v>0</v>
      </c>
      <c r="KB62" s="63">
        <v>0</v>
      </c>
      <c r="KC62" s="63">
        <v>0</v>
      </c>
      <c r="KD62" s="63">
        <v>0</v>
      </c>
      <c r="KE62" s="63">
        <v>0</v>
      </c>
      <c r="KF62" s="63">
        <v>0</v>
      </c>
      <c r="KG62" s="63">
        <v>0</v>
      </c>
      <c r="KH62" s="63">
        <v>0</v>
      </c>
      <c r="KI62" s="63">
        <v>0</v>
      </c>
      <c r="KJ62" s="63">
        <v>0</v>
      </c>
      <c r="KK62" s="63">
        <v>0</v>
      </c>
      <c r="KL62" s="63">
        <v>0</v>
      </c>
      <c r="KM62" s="63">
        <v>0</v>
      </c>
      <c r="KN62" s="63">
        <v>0</v>
      </c>
      <c r="KO62" s="63">
        <v>0</v>
      </c>
      <c r="KP62" s="63">
        <v>0</v>
      </c>
      <c r="KQ62" s="63">
        <v>0</v>
      </c>
      <c r="KR62" s="63">
        <v>0</v>
      </c>
      <c r="KS62" s="63">
        <v>0</v>
      </c>
      <c r="KT62" s="63">
        <v>0</v>
      </c>
      <c r="KU62" s="63">
        <v>0</v>
      </c>
      <c r="KV62" s="63">
        <v>0</v>
      </c>
      <c r="KW62" s="63">
        <v>0</v>
      </c>
      <c r="KX62" s="63">
        <v>0</v>
      </c>
      <c r="KY62" s="63">
        <v>0</v>
      </c>
      <c r="KZ62" s="63">
        <v>0</v>
      </c>
      <c r="LA62" s="63">
        <v>0</v>
      </c>
      <c r="LB62" s="63">
        <v>0</v>
      </c>
      <c r="LC62" s="63">
        <v>0</v>
      </c>
      <c r="LD62" s="63">
        <v>0</v>
      </c>
      <c r="LE62" s="63">
        <v>0</v>
      </c>
      <c r="LF62" s="63">
        <v>0</v>
      </c>
      <c r="LG62" s="63">
        <v>0</v>
      </c>
      <c r="LH62" s="63">
        <v>0</v>
      </c>
      <c r="LI62" s="63">
        <v>0</v>
      </c>
      <c r="LJ62" s="63">
        <v>0</v>
      </c>
      <c r="LK62" s="63">
        <v>0</v>
      </c>
      <c r="LL62" s="63">
        <v>0</v>
      </c>
      <c r="LM62" s="63">
        <v>0</v>
      </c>
      <c r="LN62" s="63">
        <v>0</v>
      </c>
      <c r="LO62" s="63">
        <v>0</v>
      </c>
      <c r="LP62" s="63">
        <v>0</v>
      </c>
      <c r="LQ62" s="63">
        <v>0</v>
      </c>
      <c r="LR62" s="63">
        <v>0</v>
      </c>
      <c r="LS62" s="63">
        <v>0</v>
      </c>
      <c r="LT62" s="63">
        <v>0</v>
      </c>
      <c r="LU62" s="63">
        <v>0</v>
      </c>
      <c r="LV62" s="63">
        <v>0</v>
      </c>
      <c r="LW62" s="63">
        <v>0</v>
      </c>
      <c r="LX62" s="63">
        <v>0</v>
      </c>
      <c r="LY62" s="63">
        <v>0</v>
      </c>
      <c r="LZ62" s="63">
        <v>0</v>
      </c>
      <c r="MA62" s="63">
        <v>0</v>
      </c>
      <c r="MB62" s="63">
        <v>0</v>
      </c>
      <c r="MC62" s="63">
        <v>0</v>
      </c>
      <c r="MD62" s="63">
        <v>0</v>
      </c>
      <c r="ME62" s="63">
        <v>0</v>
      </c>
      <c r="MF62" s="63">
        <v>0</v>
      </c>
      <c r="MG62" s="63">
        <v>0</v>
      </c>
      <c r="MH62" s="63">
        <v>0</v>
      </c>
      <c r="MI62" s="63">
        <v>1968399706455.52</v>
      </c>
      <c r="MJ62" s="63">
        <v>0</v>
      </c>
      <c r="MK62" s="63">
        <v>0</v>
      </c>
      <c r="ML62" s="63">
        <v>0</v>
      </c>
      <c r="MM62" s="63">
        <v>0</v>
      </c>
      <c r="MN62" s="63">
        <v>0</v>
      </c>
      <c r="MO62" s="63">
        <v>0</v>
      </c>
      <c r="MP62" s="63">
        <v>0</v>
      </c>
      <c r="MQ62" s="2">
        <v>0</v>
      </c>
      <c r="MR62" s="63">
        <v>0</v>
      </c>
      <c r="MS62" s="63">
        <v>0</v>
      </c>
      <c r="MT62" s="63">
        <v>4211202506.2051601</v>
      </c>
      <c r="MU62" s="63">
        <v>0</v>
      </c>
      <c r="MW62" s="63">
        <v>47</v>
      </c>
      <c r="MY62" s="63">
        <f t="shared" si="1"/>
        <v>1943769162683.3003</v>
      </c>
      <c r="NC62" s="63">
        <f t="shared" si="2"/>
        <v>4211202506.2051601</v>
      </c>
    </row>
    <row r="63" spans="1:367" x14ac:dyDescent="0.45">
      <c r="A63" s="63" t="s">
        <v>428</v>
      </c>
      <c r="B63" s="84">
        <v>0</v>
      </c>
      <c r="C63" s="63">
        <v>0</v>
      </c>
      <c r="D63" s="63">
        <v>0</v>
      </c>
      <c r="E63" s="63">
        <v>0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63">
        <v>0</v>
      </c>
      <c r="L63" s="63">
        <v>0</v>
      </c>
      <c r="M63" s="63">
        <v>0</v>
      </c>
      <c r="N63" s="63">
        <v>0</v>
      </c>
      <c r="O63" s="63">
        <v>0</v>
      </c>
      <c r="P63" s="63">
        <v>0</v>
      </c>
      <c r="Q63" s="63">
        <v>0</v>
      </c>
      <c r="R63" s="63">
        <v>0</v>
      </c>
      <c r="S63" s="63">
        <v>0</v>
      </c>
      <c r="T63" s="63">
        <v>0</v>
      </c>
      <c r="U63" s="63">
        <v>0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>
        <v>0</v>
      </c>
      <c r="AZ63" s="63">
        <v>0</v>
      </c>
      <c r="BA63" s="63">
        <v>0</v>
      </c>
      <c r="BB63" s="63">
        <v>0</v>
      </c>
      <c r="BC63" s="63">
        <v>0</v>
      </c>
      <c r="BD63" s="63">
        <v>0</v>
      </c>
      <c r="BE63" s="63">
        <v>0</v>
      </c>
      <c r="BF63" s="63">
        <v>0</v>
      </c>
      <c r="BG63" s="63">
        <v>0</v>
      </c>
      <c r="BH63" s="63">
        <v>0</v>
      </c>
      <c r="BI63" s="63">
        <v>0</v>
      </c>
      <c r="BJ63" s="63">
        <v>0</v>
      </c>
      <c r="BK63" s="63">
        <v>0</v>
      </c>
      <c r="BL63" s="63">
        <v>0</v>
      </c>
      <c r="BM63" s="63">
        <v>0</v>
      </c>
      <c r="BN63" s="63">
        <v>0</v>
      </c>
      <c r="BO63" s="63">
        <v>0</v>
      </c>
      <c r="BP63" s="63">
        <v>0</v>
      </c>
      <c r="BQ63" s="63">
        <v>0</v>
      </c>
      <c r="BR63" s="63">
        <v>0</v>
      </c>
      <c r="BS63" s="63">
        <v>0</v>
      </c>
      <c r="BT63" s="63">
        <v>0</v>
      </c>
      <c r="BU63" s="63">
        <v>0</v>
      </c>
      <c r="BV63" s="63">
        <v>0</v>
      </c>
      <c r="BW63" s="63">
        <v>0</v>
      </c>
      <c r="BX63" s="63">
        <v>0</v>
      </c>
      <c r="BY63" s="63">
        <v>0</v>
      </c>
      <c r="BZ63" s="63">
        <v>0</v>
      </c>
      <c r="CA63" s="63">
        <v>0</v>
      </c>
      <c r="CB63" s="63">
        <v>0</v>
      </c>
      <c r="CC63" s="63">
        <v>0</v>
      </c>
      <c r="CD63" s="63">
        <v>0</v>
      </c>
      <c r="CE63" s="63">
        <v>0</v>
      </c>
      <c r="CF63" s="63">
        <v>0</v>
      </c>
      <c r="CG63" s="63">
        <v>0</v>
      </c>
      <c r="CH63" s="63">
        <v>0</v>
      </c>
      <c r="CI63" s="63">
        <v>0</v>
      </c>
      <c r="CJ63" s="63">
        <v>0</v>
      </c>
      <c r="CK63" s="63">
        <v>0</v>
      </c>
      <c r="CL63" s="63">
        <v>0</v>
      </c>
      <c r="CM63" s="63">
        <v>0</v>
      </c>
      <c r="CN63" s="63">
        <v>0</v>
      </c>
      <c r="CO63" s="63">
        <v>0</v>
      </c>
      <c r="CP63" s="63">
        <v>0</v>
      </c>
      <c r="CQ63" s="63">
        <v>0</v>
      </c>
      <c r="CR63" s="63">
        <v>0</v>
      </c>
      <c r="CS63" s="63">
        <v>0</v>
      </c>
      <c r="CT63" s="63">
        <v>0</v>
      </c>
      <c r="CU63" s="63">
        <v>0</v>
      </c>
      <c r="CV63" s="63">
        <v>0</v>
      </c>
      <c r="CW63" s="63">
        <v>0</v>
      </c>
      <c r="CX63" s="63">
        <v>0</v>
      </c>
      <c r="CY63" s="63">
        <v>0</v>
      </c>
      <c r="CZ63" s="63">
        <v>0</v>
      </c>
      <c r="DA63" s="63">
        <v>0</v>
      </c>
      <c r="DB63" s="63">
        <v>0</v>
      </c>
      <c r="DC63" s="63">
        <v>0</v>
      </c>
      <c r="DD63" s="63">
        <v>0</v>
      </c>
      <c r="DE63" s="63">
        <v>0</v>
      </c>
      <c r="DF63" s="63">
        <v>0</v>
      </c>
      <c r="DG63" s="63">
        <v>0</v>
      </c>
      <c r="DH63" s="63">
        <v>0</v>
      </c>
      <c r="DI63" s="63">
        <v>0</v>
      </c>
      <c r="DJ63" s="63">
        <v>0</v>
      </c>
      <c r="DK63" s="63">
        <v>0</v>
      </c>
      <c r="DL63" s="63">
        <v>0</v>
      </c>
      <c r="DM63" s="63">
        <v>0</v>
      </c>
      <c r="DN63" s="63">
        <v>0</v>
      </c>
      <c r="DO63" s="63">
        <v>0</v>
      </c>
      <c r="DP63" s="63">
        <v>0</v>
      </c>
      <c r="DQ63" s="63">
        <v>0</v>
      </c>
      <c r="DR63" s="63">
        <v>0</v>
      </c>
      <c r="DS63" s="63">
        <v>0</v>
      </c>
      <c r="DT63" s="63">
        <v>0</v>
      </c>
      <c r="DU63" s="63">
        <v>0</v>
      </c>
      <c r="DV63" s="63">
        <v>0</v>
      </c>
      <c r="DW63" s="63">
        <v>0</v>
      </c>
      <c r="DX63" s="63">
        <v>0</v>
      </c>
      <c r="DY63" s="63">
        <v>0</v>
      </c>
      <c r="DZ63" s="63">
        <v>0</v>
      </c>
      <c r="EA63" s="63">
        <v>0</v>
      </c>
      <c r="EB63" s="63">
        <v>0</v>
      </c>
      <c r="EC63" s="63">
        <v>0</v>
      </c>
      <c r="ED63" s="63">
        <v>0</v>
      </c>
      <c r="EE63" s="63">
        <v>0</v>
      </c>
      <c r="EF63" s="63">
        <v>0</v>
      </c>
      <c r="EG63" s="63">
        <v>0</v>
      </c>
      <c r="EH63" s="63">
        <v>0</v>
      </c>
      <c r="EI63" s="63">
        <v>0</v>
      </c>
      <c r="EJ63" s="63">
        <v>0</v>
      </c>
      <c r="EK63" s="63">
        <v>0</v>
      </c>
      <c r="EL63" s="63">
        <v>0</v>
      </c>
      <c r="EM63" s="63">
        <v>0</v>
      </c>
      <c r="EN63" s="63">
        <v>0</v>
      </c>
      <c r="EO63" s="63">
        <v>0</v>
      </c>
      <c r="EP63" s="63">
        <v>0</v>
      </c>
      <c r="EQ63" s="63">
        <v>0</v>
      </c>
      <c r="ER63" s="63">
        <v>0</v>
      </c>
      <c r="ES63" s="63">
        <v>0</v>
      </c>
      <c r="ET63" s="63">
        <v>0</v>
      </c>
      <c r="EU63" s="63">
        <v>0</v>
      </c>
      <c r="EV63" s="63">
        <v>0</v>
      </c>
      <c r="EW63" s="63">
        <v>0</v>
      </c>
      <c r="EX63" s="63">
        <v>0</v>
      </c>
      <c r="EY63" s="63">
        <v>0</v>
      </c>
      <c r="EZ63" s="63">
        <v>0</v>
      </c>
      <c r="FA63" s="63">
        <v>0</v>
      </c>
      <c r="FB63" s="63">
        <v>0</v>
      </c>
      <c r="FC63" s="63">
        <v>0</v>
      </c>
      <c r="FD63" s="63">
        <v>0</v>
      </c>
      <c r="FE63" s="63">
        <v>0</v>
      </c>
      <c r="FF63" s="63">
        <v>0</v>
      </c>
      <c r="FG63" s="63">
        <v>0</v>
      </c>
      <c r="FH63" s="63">
        <v>0</v>
      </c>
      <c r="FI63" s="63">
        <v>0</v>
      </c>
      <c r="FJ63" s="63">
        <v>0</v>
      </c>
      <c r="FK63" s="63">
        <v>0</v>
      </c>
      <c r="FL63" s="63">
        <v>0</v>
      </c>
      <c r="FM63" s="63">
        <v>0</v>
      </c>
      <c r="FN63" s="63">
        <v>0</v>
      </c>
      <c r="FO63" s="63">
        <v>0</v>
      </c>
      <c r="FP63" s="63">
        <v>0</v>
      </c>
      <c r="FQ63" s="63">
        <v>0</v>
      </c>
      <c r="FR63" s="63">
        <v>0</v>
      </c>
      <c r="FS63" s="63">
        <v>0</v>
      </c>
      <c r="FT63" s="63">
        <v>0</v>
      </c>
      <c r="FU63" s="63">
        <v>0</v>
      </c>
      <c r="FV63" s="63">
        <v>0</v>
      </c>
      <c r="FW63" s="63">
        <v>0</v>
      </c>
      <c r="FX63" s="63">
        <v>0</v>
      </c>
      <c r="FY63" s="63">
        <v>0</v>
      </c>
      <c r="FZ63" s="63">
        <v>0</v>
      </c>
      <c r="GA63" s="63">
        <v>0</v>
      </c>
      <c r="GB63" s="63">
        <v>0</v>
      </c>
      <c r="GC63" s="63">
        <v>0</v>
      </c>
      <c r="GD63" s="63">
        <v>0</v>
      </c>
      <c r="GE63" s="63">
        <v>0</v>
      </c>
      <c r="GF63" s="63">
        <v>0</v>
      </c>
      <c r="GG63" s="63">
        <v>0</v>
      </c>
      <c r="GH63" s="63">
        <v>0</v>
      </c>
      <c r="GI63" s="63">
        <v>0</v>
      </c>
      <c r="GJ63" s="63">
        <v>0</v>
      </c>
      <c r="GK63" s="63">
        <v>0</v>
      </c>
      <c r="GL63" s="63">
        <v>0</v>
      </c>
      <c r="GM63" s="63">
        <v>0</v>
      </c>
      <c r="GN63" s="63">
        <v>0</v>
      </c>
      <c r="GO63" s="63">
        <v>0</v>
      </c>
      <c r="GP63" s="63">
        <v>0</v>
      </c>
      <c r="GQ63" s="63">
        <v>0</v>
      </c>
      <c r="GR63" s="63">
        <v>0</v>
      </c>
      <c r="GS63" s="63">
        <v>0</v>
      </c>
      <c r="GT63" s="63">
        <v>0</v>
      </c>
      <c r="GU63" s="82">
        <v>0</v>
      </c>
      <c r="GV63" s="63">
        <v>0</v>
      </c>
      <c r="GW63" s="63">
        <v>0</v>
      </c>
      <c r="GX63" s="63">
        <v>0</v>
      </c>
      <c r="GY63" s="63">
        <v>0</v>
      </c>
      <c r="GZ63" s="63">
        <v>0</v>
      </c>
      <c r="HA63" s="63">
        <v>0</v>
      </c>
      <c r="HB63" s="63">
        <v>0</v>
      </c>
      <c r="HC63" s="63">
        <v>0</v>
      </c>
      <c r="HD63" s="63">
        <v>0</v>
      </c>
      <c r="HE63" s="63">
        <v>0</v>
      </c>
      <c r="HF63" s="63">
        <v>0</v>
      </c>
      <c r="HG63" s="63">
        <v>0</v>
      </c>
      <c r="HH63" s="63">
        <v>0</v>
      </c>
      <c r="HI63" s="63">
        <v>0</v>
      </c>
      <c r="HJ63" s="63">
        <v>0</v>
      </c>
      <c r="HK63" s="63">
        <v>0</v>
      </c>
      <c r="HL63" s="63">
        <v>0</v>
      </c>
      <c r="HM63" s="63">
        <v>0</v>
      </c>
      <c r="HN63" s="63">
        <v>0</v>
      </c>
      <c r="HO63" s="63">
        <v>0</v>
      </c>
      <c r="HP63" s="63">
        <v>0</v>
      </c>
      <c r="HQ63" s="63">
        <v>0</v>
      </c>
      <c r="HR63" s="63">
        <v>0</v>
      </c>
      <c r="HS63" s="63">
        <v>0</v>
      </c>
      <c r="HT63" s="63">
        <v>0</v>
      </c>
      <c r="HU63" s="63">
        <v>0</v>
      </c>
      <c r="HV63" s="63">
        <v>0</v>
      </c>
      <c r="HW63" s="63">
        <v>0</v>
      </c>
      <c r="HX63" s="63">
        <v>0</v>
      </c>
      <c r="HY63" s="63">
        <v>0</v>
      </c>
      <c r="HZ63" s="63">
        <v>0</v>
      </c>
      <c r="IA63" s="63">
        <v>0</v>
      </c>
      <c r="IB63" s="63">
        <v>0</v>
      </c>
      <c r="IC63" s="63">
        <v>0</v>
      </c>
      <c r="ID63" s="63">
        <v>0</v>
      </c>
      <c r="IE63" s="63">
        <v>0</v>
      </c>
      <c r="IF63" s="63">
        <v>0</v>
      </c>
      <c r="IG63" s="63">
        <v>0</v>
      </c>
      <c r="IH63" s="63">
        <v>0</v>
      </c>
      <c r="II63" s="63">
        <v>0</v>
      </c>
      <c r="IJ63" s="63">
        <v>0</v>
      </c>
      <c r="IK63" s="63">
        <v>0</v>
      </c>
      <c r="IL63" s="63">
        <v>0</v>
      </c>
      <c r="IM63" s="63">
        <v>0</v>
      </c>
      <c r="IN63" s="63">
        <v>0</v>
      </c>
      <c r="IO63" s="63">
        <v>0</v>
      </c>
      <c r="IP63" s="63">
        <v>0</v>
      </c>
      <c r="IQ63" s="63">
        <v>0</v>
      </c>
      <c r="IR63" s="63">
        <v>0</v>
      </c>
      <c r="IS63" s="63">
        <v>0</v>
      </c>
      <c r="IT63" s="63">
        <v>0</v>
      </c>
      <c r="IU63" s="63">
        <v>0</v>
      </c>
      <c r="IV63" s="63">
        <v>0</v>
      </c>
      <c r="IW63" s="63">
        <v>0</v>
      </c>
      <c r="IX63" s="63">
        <v>0</v>
      </c>
      <c r="IY63" s="63">
        <v>0</v>
      </c>
      <c r="IZ63" s="63">
        <v>0</v>
      </c>
      <c r="JA63" s="63">
        <v>0</v>
      </c>
      <c r="JB63" s="63">
        <v>0</v>
      </c>
      <c r="JC63" s="63">
        <v>0</v>
      </c>
      <c r="JD63" s="63">
        <v>0</v>
      </c>
      <c r="JE63" s="63">
        <v>0</v>
      </c>
      <c r="JF63" s="63">
        <v>0</v>
      </c>
      <c r="JG63" s="63">
        <v>0</v>
      </c>
      <c r="JH63" s="63">
        <v>0</v>
      </c>
      <c r="JI63" s="63">
        <v>0</v>
      </c>
      <c r="JJ63" s="63">
        <v>0</v>
      </c>
      <c r="JK63" s="63">
        <v>0</v>
      </c>
      <c r="JL63" s="63">
        <v>0</v>
      </c>
      <c r="JM63" s="63">
        <v>0</v>
      </c>
      <c r="JN63" s="63">
        <v>0</v>
      </c>
      <c r="JO63" s="63">
        <v>0</v>
      </c>
      <c r="JP63" s="63">
        <v>0</v>
      </c>
      <c r="JQ63" s="63">
        <v>0</v>
      </c>
      <c r="JR63" s="63">
        <v>0</v>
      </c>
      <c r="JS63" s="63">
        <v>0</v>
      </c>
      <c r="JT63" s="63">
        <v>0</v>
      </c>
      <c r="JU63" s="63">
        <v>0</v>
      </c>
      <c r="JV63" s="63">
        <v>0</v>
      </c>
      <c r="JW63" s="63">
        <v>0</v>
      </c>
      <c r="JX63" s="63">
        <v>0</v>
      </c>
      <c r="JY63" s="63">
        <v>0</v>
      </c>
      <c r="JZ63" s="63">
        <v>0</v>
      </c>
      <c r="KA63" s="63">
        <v>0</v>
      </c>
      <c r="KB63" s="63">
        <v>0</v>
      </c>
      <c r="KC63" s="63">
        <v>0</v>
      </c>
      <c r="KD63" s="63">
        <v>0</v>
      </c>
      <c r="KE63" s="63">
        <v>0</v>
      </c>
      <c r="KF63" s="63">
        <v>0</v>
      </c>
      <c r="KG63" s="63">
        <v>0</v>
      </c>
      <c r="KH63" s="63">
        <v>0</v>
      </c>
      <c r="KI63" s="63">
        <v>0</v>
      </c>
      <c r="KJ63" s="63">
        <v>0</v>
      </c>
      <c r="KK63" s="63">
        <v>0</v>
      </c>
      <c r="KL63" s="63">
        <v>0</v>
      </c>
      <c r="KM63" s="63">
        <v>0</v>
      </c>
      <c r="KN63" s="63">
        <v>0</v>
      </c>
      <c r="KO63" s="63">
        <v>0</v>
      </c>
      <c r="KP63" s="63">
        <v>0</v>
      </c>
      <c r="KQ63" s="63">
        <v>0</v>
      </c>
      <c r="KR63" s="63">
        <v>0</v>
      </c>
      <c r="KS63" s="63">
        <v>0</v>
      </c>
      <c r="KT63" s="63">
        <v>0</v>
      </c>
      <c r="KU63" s="63">
        <v>0</v>
      </c>
      <c r="KV63" s="63">
        <v>0</v>
      </c>
      <c r="KW63" s="63">
        <v>0</v>
      </c>
      <c r="KX63" s="63">
        <v>0</v>
      </c>
      <c r="KY63" s="63">
        <v>0</v>
      </c>
      <c r="KZ63" s="63">
        <v>0</v>
      </c>
      <c r="LA63" s="63">
        <v>0</v>
      </c>
      <c r="LB63" s="63">
        <v>0</v>
      </c>
      <c r="LC63" s="63">
        <v>0</v>
      </c>
      <c r="LD63" s="63">
        <v>0</v>
      </c>
      <c r="LE63" s="63">
        <v>0</v>
      </c>
      <c r="LF63" s="63">
        <v>0</v>
      </c>
      <c r="LG63" s="63">
        <v>0</v>
      </c>
      <c r="LH63" s="63">
        <v>0</v>
      </c>
      <c r="LI63" s="63">
        <v>0</v>
      </c>
      <c r="LJ63" s="63">
        <v>0</v>
      </c>
      <c r="LK63" s="63">
        <v>0</v>
      </c>
      <c r="LL63" s="63">
        <v>0</v>
      </c>
      <c r="LM63" s="63">
        <v>0</v>
      </c>
      <c r="LN63" s="63">
        <v>0</v>
      </c>
      <c r="LO63" s="63">
        <v>0</v>
      </c>
      <c r="LP63" s="63">
        <v>0</v>
      </c>
      <c r="LQ63" s="63">
        <v>0</v>
      </c>
      <c r="LR63" s="63">
        <v>0</v>
      </c>
      <c r="LS63" s="63">
        <v>0</v>
      </c>
      <c r="LT63" s="63">
        <v>0</v>
      </c>
      <c r="LU63" s="63">
        <v>0</v>
      </c>
      <c r="LV63" s="63">
        <v>0</v>
      </c>
      <c r="LW63" s="63">
        <v>0</v>
      </c>
      <c r="LX63" s="63">
        <v>0</v>
      </c>
      <c r="LY63" s="63">
        <v>0</v>
      </c>
      <c r="LZ63" s="63">
        <v>0</v>
      </c>
      <c r="MA63" s="63">
        <v>0</v>
      </c>
      <c r="MB63" s="63">
        <v>0</v>
      </c>
      <c r="MC63" s="63">
        <v>0</v>
      </c>
      <c r="MD63" s="63">
        <v>0</v>
      </c>
      <c r="ME63" s="63">
        <v>0</v>
      </c>
      <c r="MF63" s="63">
        <v>0</v>
      </c>
      <c r="MG63" s="63">
        <v>0</v>
      </c>
      <c r="MH63" s="63">
        <v>0</v>
      </c>
      <c r="MI63" s="63">
        <v>0</v>
      </c>
      <c r="MJ63" s="63">
        <v>0</v>
      </c>
      <c r="MK63" s="63">
        <v>0</v>
      </c>
      <c r="ML63" s="63">
        <v>0</v>
      </c>
      <c r="MM63" s="63">
        <v>0</v>
      </c>
      <c r="MN63" s="63">
        <v>0</v>
      </c>
      <c r="MO63" s="63">
        <v>0</v>
      </c>
      <c r="MP63" s="63">
        <v>0</v>
      </c>
      <c r="MQ63" s="2">
        <v>0</v>
      </c>
      <c r="MR63" s="63">
        <v>0</v>
      </c>
      <c r="MS63" s="63">
        <v>0</v>
      </c>
      <c r="MT63" s="63">
        <v>0</v>
      </c>
      <c r="MU63" s="63">
        <v>0</v>
      </c>
      <c r="MW63" s="63">
        <v>48</v>
      </c>
      <c r="MY63" s="63">
        <f t="shared" si="1"/>
        <v>0</v>
      </c>
      <c r="NC63" s="63">
        <f t="shared" si="2"/>
        <v>0</v>
      </c>
    </row>
    <row r="64" spans="1:367" x14ac:dyDescent="0.45">
      <c r="A64" s="63" t="s">
        <v>429</v>
      </c>
      <c r="B64" s="84">
        <v>0</v>
      </c>
      <c r="C64" s="63">
        <v>0</v>
      </c>
      <c r="D64" s="63">
        <v>0</v>
      </c>
      <c r="E64" s="63">
        <v>0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63">
        <v>0</v>
      </c>
      <c r="L64" s="63">
        <v>0</v>
      </c>
      <c r="M64" s="63">
        <v>0</v>
      </c>
      <c r="N64" s="63">
        <v>0</v>
      </c>
      <c r="O64" s="63">
        <v>0</v>
      </c>
      <c r="P64" s="63">
        <v>0</v>
      </c>
      <c r="Q64" s="63">
        <v>0</v>
      </c>
      <c r="R64" s="63">
        <v>0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>
        <v>0</v>
      </c>
      <c r="AZ64" s="63">
        <v>0</v>
      </c>
      <c r="BA64" s="63">
        <v>0</v>
      </c>
      <c r="BB64" s="63">
        <v>0</v>
      </c>
      <c r="BC64" s="63">
        <v>0</v>
      </c>
      <c r="BD64" s="63">
        <v>0</v>
      </c>
      <c r="BE64" s="63">
        <v>0</v>
      </c>
      <c r="BF64" s="63">
        <v>0</v>
      </c>
      <c r="BG64" s="63">
        <v>0</v>
      </c>
      <c r="BH64" s="63">
        <v>0</v>
      </c>
      <c r="BI64" s="63">
        <v>0</v>
      </c>
      <c r="BJ64" s="63">
        <v>0</v>
      </c>
      <c r="BK64" s="63">
        <v>0</v>
      </c>
      <c r="BL64" s="63">
        <v>0</v>
      </c>
      <c r="BM64" s="63">
        <v>0</v>
      </c>
      <c r="BN64" s="63">
        <v>0</v>
      </c>
      <c r="BO64" s="63">
        <v>0</v>
      </c>
      <c r="BP64" s="63">
        <v>0</v>
      </c>
      <c r="BQ64" s="63">
        <v>0</v>
      </c>
      <c r="BR64" s="63">
        <v>0</v>
      </c>
      <c r="BS64" s="63">
        <v>0</v>
      </c>
      <c r="BT64" s="63">
        <v>0</v>
      </c>
      <c r="BU64" s="63">
        <v>0</v>
      </c>
      <c r="BV64" s="63">
        <v>0</v>
      </c>
      <c r="BW64" s="63">
        <v>0</v>
      </c>
      <c r="BX64" s="63">
        <v>0</v>
      </c>
      <c r="BY64" s="63">
        <v>0</v>
      </c>
      <c r="BZ64" s="63">
        <v>0</v>
      </c>
      <c r="CA64" s="63">
        <v>0</v>
      </c>
      <c r="CB64" s="63">
        <v>0</v>
      </c>
      <c r="CC64" s="63">
        <v>0</v>
      </c>
      <c r="CD64" s="63">
        <v>0</v>
      </c>
      <c r="CE64" s="63">
        <v>0</v>
      </c>
      <c r="CF64" s="63">
        <v>0</v>
      </c>
      <c r="CG64" s="63">
        <v>0</v>
      </c>
      <c r="CH64" s="63">
        <v>0</v>
      </c>
      <c r="CI64" s="63">
        <v>0</v>
      </c>
      <c r="CJ64" s="63">
        <v>0</v>
      </c>
      <c r="CK64" s="63">
        <v>0</v>
      </c>
      <c r="CL64" s="63">
        <v>0</v>
      </c>
      <c r="CM64" s="63">
        <v>0</v>
      </c>
      <c r="CN64" s="63">
        <v>0</v>
      </c>
      <c r="CO64" s="63">
        <v>0</v>
      </c>
      <c r="CP64" s="63">
        <v>0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3">
        <v>0</v>
      </c>
      <c r="CZ64" s="63">
        <v>0</v>
      </c>
      <c r="DA64" s="63">
        <v>0</v>
      </c>
      <c r="DB64" s="63">
        <v>0</v>
      </c>
      <c r="DC64" s="63">
        <v>0</v>
      </c>
      <c r="DD64" s="63">
        <v>0</v>
      </c>
      <c r="DE64" s="63">
        <v>0</v>
      </c>
      <c r="DF64" s="63">
        <v>0</v>
      </c>
      <c r="DG64" s="63">
        <v>0</v>
      </c>
      <c r="DH64" s="63">
        <v>0</v>
      </c>
      <c r="DI64" s="63">
        <v>0</v>
      </c>
      <c r="DJ64" s="63">
        <v>0</v>
      </c>
      <c r="DK64" s="63">
        <v>0</v>
      </c>
      <c r="DL64" s="63">
        <v>0</v>
      </c>
      <c r="DM64" s="63">
        <v>0</v>
      </c>
      <c r="DN64" s="63">
        <v>0</v>
      </c>
      <c r="DO64" s="63">
        <v>0</v>
      </c>
      <c r="DP64" s="63">
        <v>0</v>
      </c>
      <c r="DQ64" s="63">
        <v>0</v>
      </c>
      <c r="DR64" s="63">
        <v>0</v>
      </c>
      <c r="DS64" s="63">
        <v>0</v>
      </c>
      <c r="DT64" s="63">
        <v>0</v>
      </c>
      <c r="DU64" s="63">
        <v>0</v>
      </c>
      <c r="DV64" s="63">
        <v>0</v>
      </c>
      <c r="DW64" s="63">
        <v>0</v>
      </c>
      <c r="DX64" s="63">
        <v>0</v>
      </c>
      <c r="DY64" s="63">
        <v>0</v>
      </c>
      <c r="DZ64" s="63">
        <v>0</v>
      </c>
      <c r="EA64" s="63">
        <v>0</v>
      </c>
      <c r="EB64" s="63">
        <v>0</v>
      </c>
      <c r="EC64" s="63">
        <v>0</v>
      </c>
      <c r="ED64" s="63">
        <v>0</v>
      </c>
      <c r="EE64" s="63">
        <v>0</v>
      </c>
      <c r="EF64" s="63">
        <v>0</v>
      </c>
      <c r="EG64" s="63">
        <v>0</v>
      </c>
      <c r="EH64" s="63">
        <v>0</v>
      </c>
      <c r="EI64" s="63">
        <v>0</v>
      </c>
      <c r="EJ64" s="63">
        <v>0</v>
      </c>
      <c r="EK64" s="63">
        <v>0</v>
      </c>
      <c r="EL64" s="63">
        <v>0</v>
      </c>
      <c r="EM64" s="63">
        <v>0</v>
      </c>
      <c r="EN64" s="63">
        <v>0</v>
      </c>
      <c r="EO64" s="63">
        <v>0</v>
      </c>
      <c r="EP64" s="63">
        <v>0</v>
      </c>
      <c r="EQ64" s="63">
        <v>0</v>
      </c>
      <c r="ER64" s="63">
        <v>0</v>
      </c>
      <c r="ES64" s="63">
        <v>0</v>
      </c>
      <c r="ET64" s="63">
        <v>0</v>
      </c>
      <c r="EU64" s="63">
        <v>0</v>
      </c>
      <c r="EV64" s="63">
        <v>0</v>
      </c>
      <c r="EW64" s="63">
        <v>0</v>
      </c>
      <c r="EX64" s="63">
        <v>0</v>
      </c>
      <c r="EY64" s="63">
        <v>0</v>
      </c>
      <c r="EZ64" s="63">
        <v>0</v>
      </c>
      <c r="FA64" s="63">
        <v>0</v>
      </c>
      <c r="FB64" s="63">
        <v>0</v>
      </c>
      <c r="FC64" s="63">
        <v>0</v>
      </c>
      <c r="FD64" s="63">
        <v>0</v>
      </c>
      <c r="FE64" s="63">
        <v>0</v>
      </c>
      <c r="FF64" s="63">
        <v>0</v>
      </c>
      <c r="FG64" s="63">
        <v>0</v>
      </c>
      <c r="FH64" s="63">
        <v>0</v>
      </c>
      <c r="FI64" s="63">
        <v>0</v>
      </c>
      <c r="FJ64" s="63">
        <v>0</v>
      </c>
      <c r="FK64" s="63">
        <v>0</v>
      </c>
      <c r="FL64" s="63">
        <v>0</v>
      </c>
      <c r="FM64" s="63">
        <v>0</v>
      </c>
      <c r="FN64" s="63">
        <v>0</v>
      </c>
      <c r="FO64" s="63">
        <v>0</v>
      </c>
      <c r="FP64" s="63">
        <v>0</v>
      </c>
      <c r="FQ64" s="63">
        <v>0</v>
      </c>
      <c r="FR64" s="63">
        <v>0</v>
      </c>
      <c r="FS64" s="63">
        <v>0</v>
      </c>
      <c r="FT64" s="63">
        <v>0</v>
      </c>
      <c r="FU64" s="63">
        <v>0</v>
      </c>
      <c r="FV64" s="63">
        <v>0</v>
      </c>
      <c r="FW64" s="63">
        <v>0</v>
      </c>
      <c r="FX64" s="63">
        <v>0</v>
      </c>
      <c r="FY64" s="63">
        <v>0</v>
      </c>
      <c r="FZ64" s="63">
        <v>0</v>
      </c>
      <c r="GA64" s="63">
        <v>0</v>
      </c>
      <c r="GB64" s="63">
        <v>0</v>
      </c>
      <c r="GC64" s="63">
        <v>0</v>
      </c>
      <c r="GD64" s="63">
        <v>0</v>
      </c>
      <c r="GE64" s="63">
        <v>0</v>
      </c>
      <c r="GF64" s="63">
        <v>0</v>
      </c>
      <c r="GG64" s="63">
        <v>0</v>
      </c>
      <c r="GH64" s="63">
        <v>0</v>
      </c>
      <c r="GI64" s="63">
        <v>0</v>
      </c>
      <c r="GJ64" s="63">
        <v>0</v>
      </c>
      <c r="GK64" s="63">
        <v>0</v>
      </c>
      <c r="GL64" s="63">
        <v>0</v>
      </c>
      <c r="GM64" s="63">
        <v>0</v>
      </c>
      <c r="GN64" s="63">
        <v>0</v>
      </c>
      <c r="GO64" s="63">
        <v>0</v>
      </c>
      <c r="GP64" s="63">
        <v>0</v>
      </c>
      <c r="GQ64" s="63">
        <v>0</v>
      </c>
      <c r="GR64" s="63">
        <v>0</v>
      </c>
      <c r="GS64" s="63">
        <v>0</v>
      </c>
      <c r="GT64" s="63">
        <v>0</v>
      </c>
      <c r="GU64" s="63">
        <v>0</v>
      </c>
      <c r="GV64" s="63">
        <v>0</v>
      </c>
      <c r="GW64" s="63">
        <v>0</v>
      </c>
      <c r="GX64" s="63">
        <v>0</v>
      </c>
      <c r="GY64" s="63">
        <v>0</v>
      </c>
      <c r="GZ64" s="63">
        <v>0</v>
      </c>
      <c r="HA64" s="63">
        <v>0</v>
      </c>
      <c r="HB64" s="63">
        <v>0</v>
      </c>
      <c r="HC64" s="63">
        <v>0</v>
      </c>
      <c r="HD64" s="63">
        <v>0</v>
      </c>
      <c r="HE64" s="63">
        <v>0</v>
      </c>
      <c r="HF64" s="63">
        <v>0</v>
      </c>
      <c r="HG64" s="63">
        <v>0</v>
      </c>
      <c r="HH64" s="63">
        <v>0</v>
      </c>
      <c r="HI64" s="63">
        <v>0</v>
      </c>
      <c r="HJ64" s="63">
        <v>0</v>
      </c>
      <c r="HK64" s="63">
        <v>0</v>
      </c>
      <c r="HL64" s="63">
        <v>0</v>
      </c>
      <c r="HM64" s="63">
        <v>0</v>
      </c>
      <c r="HN64" s="63">
        <v>0</v>
      </c>
      <c r="HO64" s="63">
        <v>0</v>
      </c>
      <c r="HP64" s="63">
        <v>0</v>
      </c>
      <c r="HQ64" s="63">
        <v>0</v>
      </c>
      <c r="HR64" s="63">
        <v>0</v>
      </c>
      <c r="HS64" s="63">
        <v>0</v>
      </c>
      <c r="HT64" s="63">
        <v>0</v>
      </c>
      <c r="HU64" s="63">
        <v>0</v>
      </c>
      <c r="HV64" s="63">
        <v>0</v>
      </c>
      <c r="HW64" s="63">
        <v>0</v>
      </c>
      <c r="HX64" s="63">
        <v>0</v>
      </c>
      <c r="HY64" s="63">
        <v>0</v>
      </c>
      <c r="HZ64" s="63">
        <v>0</v>
      </c>
      <c r="IA64" s="63">
        <v>0</v>
      </c>
      <c r="IB64" s="63">
        <v>0</v>
      </c>
      <c r="IC64" s="63">
        <v>0</v>
      </c>
      <c r="ID64" s="63">
        <v>0</v>
      </c>
      <c r="IE64" s="63">
        <v>0</v>
      </c>
      <c r="IF64" s="63">
        <v>0</v>
      </c>
      <c r="IG64" s="63">
        <v>0</v>
      </c>
      <c r="IH64" s="63">
        <v>0</v>
      </c>
      <c r="II64" s="63">
        <v>0</v>
      </c>
      <c r="IJ64" s="63">
        <v>0</v>
      </c>
      <c r="IK64" s="63">
        <v>0</v>
      </c>
      <c r="IL64" s="63">
        <v>0</v>
      </c>
      <c r="IM64" s="63">
        <v>0</v>
      </c>
      <c r="IN64" s="63">
        <v>0</v>
      </c>
      <c r="IO64" s="63">
        <v>0</v>
      </c>
      <c r="IP64" s="63">
        <v>0</v>
      </c>
      <c r="IQ64" s="63">
        <v>0</v>
      </c>
      <c r="IR64" s="63">
        <v>0</v>
      </c>
      <c r="IS64" s="63">
        <v>0</v>
      </c>
      <c r="IT64" s="63">
        <v>0</v>
      </c>
      <c r="IU64" s="63">
        <v>0</v>
      </c>
      <c r="IV64" s="63">
        <v>0</v>
      </c>
      <c r="IW64" s="63">
        <v>0</v>
      </c>
      <c r="IX64" s="63">
        <v>0</v>
      </c>
      <c r="IY64" s="63">
        <v>0</v>
      </c>
      <c r="IZ64" s="63">
        <v>0</v>
      </c>
      <c r="JA64" s="63">
        <v>0</v>
      </c>
      <c r="JB64" s="63">
        <v>0</v>
      </c>
      <c r="JC64" s="63">
        <v>0</v>
      </c>
      <c r="JD64" s="63">
        <v>0</v>
      </c>
      <c r="JE64" s="63">
        <v>0</v>
      </c>
      <c r="JF64" s="63">
        <v>0</v>
      </c>
      <c r="JG64" s="63">
        <v>0</v>
      </c>
      <c r="JH64" s="63">
        <v>0</v>
      </c>
      <c r="JI64" s="63">
        <v>0</v>
      </c>
      <c r="JJ64" s="63">
        <v>0</v>
      </c>
      <c r="JK64" s="63">
        <v>0</v>
      </c>
      <c r="JL64" s="63">
        <v>0</v>
      </c>
      <c r="JM64" s="63">
        <v>0</v>
      </c>
      <c r="JN64" s="63">
        <v>0</v>
      </c>
      <c r="JO64" s="63">
        <v>0</v>
      </c>
      <c r="JP64" s="63">
        <v>0</v>
      </c>
      <c r="JQ64" s="63">
        <v>0</v>
      </c>
      <c r="JR64" s="63">
        <v>0</v>
      </c>
      <c r="JS64" s="63">
        <v>0</v>
      </c>
      <c r="JT64" s="63">
        <v>0</v>
      </c>
      <c r="JU64" s="63">
        <v>0</v>
      </c>
      <c r="JV64" s="63">
        <v>0</v>
      </c>
      <c r="JW64" s="63">
        <v>0</v>
      </c>
      <c r="JX64" s="63">
        <v>0</v>
      </c>
      <c r="JY64" s="63">
        <v>0</v>
      </c>
      <c r="JZ64" s="63">
        <v>0</v>
      </c>
      <c r="KA64" s="63">
        <v>0</v>
      </c>
      <c r="KB64" s="63">
        <v>0</v>
      </c>
      <c r="KC64" s="63">
        <v>0</v>
      </c>
      <c r="KD64" s="63">
        <v>0</v>
      </c>
      <c r="KE64" s="63">
        <v>0</v>
      </c>
      <c r="KF64" s="63">
        <v>0</v>
      </c>
      <c r="KG64" s="63">
        <v>0</v>
      </c>
      <c r="KH64" s="63">
        <v>0</v>
      </c>
      <c r="KI64" s="63">
        <v>0</v>
      </c>
      <c r="KJ64" s="63">
        <v>0</v>
      </c>
      <c r="KK64" s="63">
        <v>0</v>
      </c>
      <c r="KL64" s="63">
        <v>0</v>
      </c>
      <c r="KM64" s="63">
        <v>0</v>
      </c>
      <c r="KN64" s="63">
        <v>0</v>
      </c>
      <c r="KO64" s="63">
        <v>0</v>
      </c>
      <c r="KP64" s="63">
        <v>0</v>
      </c>
      <c r="KQ64" s="63">
        <v>0</v>
      </c>
      <c r="KR64" s="63">
        <v>0</v>
      </c>
      <c r="KS64" s="63">
        <v>0</v>
      </c>
      <c r="KT64" s="63">
        <v>0</v>
      </c>
      <c r="KU64" s="63">
        <v>0</v>
      </c>
      <c r="KV64" s="63">
        <v>0</v>
      </c>
      <c r="KW64" s="63">
        <v>0</v>
      </c>
      <c r="KX64" s="63">
        <v>0</v>
      </c>
      <c r="KY64" s="63">
        <v>0</v>
      </c>
      <c r="KZ64" s="63">
        <v>0</v>
      </c>
      <c r="LA64" s="63">
        <v>0</v>
      </c>
      <c r="LB64" s="63">
        <v>0</v>
      </c>
      <c r="LC64" s="63">
        <v>0</v>
      </c>
      <c r="LD64" s="63">
        <v>0</v>
      </c>
      <c r="LE64" s="63">
        <v>0</v>
      </c>
      <c r="LF64" s="63">
        <v>0</v>
      </c>
      <c r="LG64" s="63">
        <v>0</v>
      </c>
      <c r="LH64" s="63">
        <v>0</v>
      </c>
      <c r="LI64" s="63">
        <v>0</v>
      </c>
      <c r="LJ64" s="63">
        <v>0</v>
      </c>
      <c r="LK64" s="63">
        <v>0</v>
      </c>
      <c r="LL64" s="63">
        <v>0</v>
      </c>
      <c r="LM64" s="63">
        <v>0</v>
      </c>
      <c r="LN64" s="63">
        <v>0</v>
      </c>
      <c r="LO64" s="63">
        <v>0</v>
      </c>
      <c r="LP64" s="63">
        <v>0</v>
      </c>
      <c r="LQ64" s="63">
        <v>0</v>
      </c>
      <c r="LR64" s="63">
        <v>0</v>
      </c>
      <c r="LS64" s="63">
        <v>0</v>
      </c>
      <c r="LT64" s="63">
        <v>0</v>
      </c>
      <c r="LU64" s="63">
        <v>0</v>
      </c>
      <c r="LV64" s="63">
        <v>0</v>
      </c>
      <c r="LW64" s="63">
        <v>0</v>
      </c>
      <c r="LX64" s="63">
        <v>0</v>
      </c>
      <c r="LY64" s="63">
        <v>0</v>
      </c>
      <c r="LZ64" s="63">
        <v>0</v>
      </c>
      <c r="MA64" s="63">
        <v>0</v>
      </c>
      <c r="MB64" s="63">
        <v>0</v>
      </c>
      <c r="MC64" s="63">
        <v>0</v>
      </c>
      <c r="MD64" s="63">
        <v>0</v>
      </c>
      <c r="ME64" s="63">
        <v>0</v>
      </c>
      <c r="MF64" s="63">
        <v>0</v>
      </c>
      <c r="MG64" s="63">
        <v>0</v>
      </c>
      <c r="MH64" s="63">
        <v>0</v>
      </c>
      <c r="MI64" s="63">
        <v>0</v>
      </c>
      <c r="MJ64" s="63">
        <v>0</v>
      </c>
      <c r="MK64" s="63">
        <v>0</v>
      </c>
      <c r="ML64" s="63">
        <v>0</v>
      </c>
      <c r="MM64" s="63">
        <v>0</v>
      </c>
      <c r="MN64" s="63">
        <v>0</v>
      </c>
      <c r="MO64" s="63">
        <v>0</v>
      </c>
      <c r="MP64" s="63">
        <v>0</v>
      </c>
      <c r="MQ64" s="63">
        <v>0</v>
      </c>
      <c r="MR64" s="63">
        <v>0</v>
      </c>
      <c r="MS64" s="63">
        <v>0</v>
      </c>
      <c r="MT64" s="63">
        <v>0</v>
      </c>
      <c r="MU64" s="63">
        <v>0</v>
      </c>
      <c r="MW64" s="63">
        <v>49</v>
      </c>
      <c r="MY64" s="63">
        <f t="shared" si="1"/>
        <v>0</v>
      </c>
      <c r="NC64" s="63">
        <f t="shared" si="2"/>
        <v>0</v>
      </c>
    </row>
    <row r="65" spans="1:367" x14ac:dyDescent="0.45">
      <c r="A65" s="63" t="s">
        <v>4</v>
      </c>
      <c r="B65" s="3">
        <v>0</v>
      </c>
      <c r="C65" s="63">
        <v>0</v>
      </c>
      <c r="D65" s="63">
        <v>0</v>
      </c>
      <c r="E65" s="63">
        <v>0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63">
        <v>0</v>
      </c>
      <c r="L65" s="63">
        <v>0</v>
      </c>
      <c r="M65" s="63">
        <v>0</v>
      </c>
      <c r="N65" s="63">
        <v>0</v>
      </c>
      <c r="O65" s="63">
        <v>0</v>
      </c>
      <c r="P65" s="63">
        <v>-31866750</v>
      </c>
      <c r="Q65" s="63">
        <v>0</v>
      </c>
      <c r="R65" s="63">
        <v>0</v>
      </c>
      <c r="S65" s="63">
        <v>0</v>
      </c>
      <c r="T65" s="63">
        <v>0</v>
      </c>
      <c r="U65" s="63">
        <v>0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>
        <v>0</v>
      </c>
      <c r="AZ65" s="63">
        <v>0</v>
      </c>
      <c r="BA65" s="63">
        <v>0</v>
      </c>
      <c r="BB65" s="63">
        <v>0</v>
      </c>
      <c r="BC65" s="63">
        <v>0</v>
      </c>
      <c r="BD65" s="63">
        <v>0</v>
      </c>
      <c r="BE65" s="63">
        <v>0</v>
      </c>
      <c r="BF65" s="63">
        <v>0</v>
      </c>
      <c r="BG65" s="63">
        <v>0</v>
      </c>
      <c r="BH65" s="63">
        <v>0</v>
      </c>
      <c r="BI65" s="63">
        <v>0</v>
      </c>
      <c r="BJ65" s="63">
        <v>0</v>
      </c>
      <c r="BK65" s="63">
        <v>0</v>
      </c>
      <c r="BL65" s="63">
        <v>0</v>
      </c>
      <c r="BM65" s="63">
        <v>0</v>
      </c>
      <c r="BN65" s="63">
        <v>0</v>
      </c>
      <c r="BO65" s="63">
        <v>0</v>
      </c>
      <c r="BP65" s="63">
        <v>0</v>
      </c>
      <c r="BQ65" s="63">
        <v>0</v>
      </c>
      <c r="BR65" s="63">
        <v>0</v>
      </c>
      <c r="BS65" s="63">
        <v>0</v>
      </c>
      <c r="BT65" s="63">
        <v>0</v>
      </c>
      <c r="BU65" s="63">
        <v>0</v>
      </c>
      <c r="BV65" s="63">
        <v>0</v>
      </c>
      <c r="BW65" s="63">
        <v>0</v>
      </c>
      <c r="BX65" s="63">
        <v>0</v>
      </c>
      <c r="BY65" s="63">
        <v>0</v>
      </c>
      <c r="BZ65" s="63">
        <v>0</v>
      </c>
      <c r="CA65" s="63">
        <v>0</v>
      </c>
      <c r="CB65" s="63">
        <v>0</v>
      </c>
      <c r="CC65" s="63">
        <v>0</v>
      </c>
      <c r="CD65" s="63">
        <v>0</v>
      </c>
      <c r="CE65" s="63">
        <v>0</v>
      </c>
      <c r="CF65" s="63">
        <v>0</v>
      </c>
      <c r="CG65" s="63">
        <v>0</v>
      </c>
      <c r="CH65" s="63">
        <v>0</v>
      </c>
      <c r="CI65" s="63">
        <v>0</v>
      </c>
      <c r="CJ65" s="63">
        <v>0</v>
      </c>
      <c r="CK65" s="63">
        <v>0</v>
      </c>
      <c r="CL65" s="63">
        <v>0</v>
      </c>
      <c r="CM65" s="63">
        <v>0</v>
      </c>
      <c r="CN65" s="63">
        <v>0</v>
      </c>
      <c r="CO65" s="63">
        <v>0</v>
      </c>
      <c r="CP65" s="63">
        <v>0</v>
      </c>
      <c r="CQ65" s="63">
        <v>0</v>
      </c>
      <c r="CR65" s="63">
        <v>0</v>
      </c>
      <c r="CS65" s="63">
        <v>0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3">
        <v>0</v>
      </c>
      <c r="CZ65" s="63">
        <v>0</v>
      </c>
      <c r="DA65" s="63">
        <v>0</v>
      </c>
      <c r="DB65" s="63">
        <v>0</v>
      </c>
      <c r="DC65" s="63">
        <v>0</v>
      </c>
      <c r="DD65" s="63">
        <v>0</v>
      </c>
      <c r="DE65" s="63">
        <v>0</v>
      </c>
      <c r="DF65" s="63">
        <v>0</v>
      </c>
      <c r="DG65" s="63">
        <v>0</v>
      </c>
      <c r="DH65" s="63">
        <v>0</v>
      </c>
      <c r="DI65" s="63">
        <v>0</v>
      </c>
      <c r="DJ65" s="63">
        <v>0</v>
      </c>
      <c r="DK65" s="63">
        <v>0</v>
      </c>
      <c r="DL65" s="63">
        <v>0</v>
      </c>
      <c r="DM65" s="63">
        <v>0</v>
      </c>
      <c r="DN65" s="63">
        <v>0</v>
      </c>
      <c r="DO65" s="63">
        <v>0</v>
      </c>
      <c r="DP65" s="63">
        <v>0</v>
      </c>
      <c r="DQ65" s="63">
        <v>0</v>
      </c>
      <c r="DR65" s="63">
        <v>0</v>
      </c>
      <c r="DS65" s="63">
        <v>0</v>
      </c>
      <c r="DT65" s="63">
        <v>0</v>
      </c>
      <c r="DU65" s="63">
        <v>0</v>
      </c>
      <c r="DV65" s="63">
        <v>0</v>
      </c>
      <c r="DW65" s="63">
        <v>0</v>
      </c>
      <c r="DX65" s="63">
        <v>0</v>
      </c>
      <c r="DY65" s="63">
        <v>0</v>
      </c>
      <c r="DZ65" s="63">
        <v>0</v>
      </c>
      <c r="EA65" s="63">
        <v>0</v>
      </c>
      <c r="EB65" s="63">
        <v>0</v>
      </c>
      <c r="EC65" s="63">
        <v>0</v>
      </c>
      <c r="ED65" s="63">
        <v>0</v>
      </c>
      <c r="EE65" s="63">
        <v>0</v>
      </c>
      <c r="EF65" s="63">
        <v>0</v>
      </c>
      <c r="EG65" s="63">
        <v>0</v>
      </c>
      <c r="EH65" s="63">
        <v>0</v>
      </c>
      <c r="EI65" s="63">
        <v>0</v>
      </c>
      <c r="EJ65" s="63">
        <v>0</v>
      </c>
      <c r="EK65" s="63">
        <v>0</v>
      </c>
      <c r="EL65" s="63">
        <v>0</v>
      </c>
      <c r="EM65" s="63">
        <v>0</v>
      </c>
      <c r="EN65" s="63">
        <v>0</v>
      </c>
      <c r="EO65" s="63">
        <v>0</v>
      </c>
      <c r="EP65" s="63">
        <v>0</v>
      </c>
      <c r="EQ65" s="63">
        <v>0</v>
      </c>
      <c r="ER65" s="63">
        <v>0</v>
      </c>
      <c r="ES65" s="63">
        <v>0</v>
      </c>
      <c r="ET65" s="63">
        <v>0</v>
      </c>
      <c r="EU65" s="63">
        <v>0</v>
      </c>
      <c r="EV65" s="63">
        <v>0</v>
      </c>
      <c r="EW65" s="63">
        <v>0</v>
      </c>
      <c r="EX65" s="63">
        <v>0</v>
      </c>
      <c r="EY65" s="63">
        <v>0</v>
      </c>
      <c r="EZ65" s="63">
        <v>0</v>
      </c>
      <c r="FA65" s="63">
        <v>0</v>
      </c>
      <c r="FB65" s="63">
        <v>0</v>
      </c>
      <c r="FC65" s="63">
        <v>0</v>
      </c>
      <c r="FD65" s="63">
        <v>0</v>
      </c>
      <c r="FE65" s="63">
        <v>0</v>
      </c>
      <c r="FF65" s="63">
        <v>0</v>
      </c>
      <c r="FG65" s="63">
        <v>0</v>
      </c>
      <c r="FH65" s="63">
        <v>0</v>
      </c>
      <c r="FI65" s="63">
        <v>0</v>
      </c>
      <c r="FJ65" s="63">
        <v>0</v>
      </c>
      <c r="FK65" s="63">
        <v>0</v>
      </c>
      <c r="FL65" s="63">
        <v>0</v>
      </c>
      <c r="FM65" s="63">
        <v>0</v>
      </c>
      <c r="FN65" s="63">
        <v>0</v>
      </c>
      <c r="FO65" s="63">
        <v>0</v>
      </c>
      <c r="FP65" s="63">
        <v>0</v>
      </c>
      <c r="FQ65" s="63">
        <v>1741091906.5353899</v>
      </c>
      <c r="FR65" s="63">
        <v>0</v>
      </c>
      <c r="FS65" s="63">
        <v>0</v>
      </c>
      <c r="FT65" s="63">
        <v>0</v>
      </c>
      <c r="FU65" s="63">
        <v>0</v>
      </c>
      <c r="FV65" s="63">
        <v>0</v>
      </c>
      <c r="FW65" s="63">
        <v>0</v>
      </c>
      <c r="FX65" s="63">
        <v>0</v>
      </c>
      <c r="FY65" s="63">
        <v>0</v>
      </c>
      <c r="FZ65" s="63">
        <v>0</v>
      </c>
      <c r="GA65" s="63">
        <v>0</v>
      </c>
      <c r="GB65" s="63">
        <v>0</v>
      </c>
      <c r="GC65" s="63">
        <v>0</v>
      </c>
      <c r="GD65" s="63">
        <v>0</v>
      </c>
      <c r="GE65" s="63">
        <v>0</v>
      </c>
      <c r="GF65" s="63">
        <v>0</v>
      </c>
      <c r="GG65" s="63">
        <v>0</v>
      </c>
      <c r="GH65" s="63">
        <v>0</v>
      </c>
      <c r="GI65" s="63">
        <v>0</v>
      </c>
      <c r="GJ65" s="63">
        <v>0</v>
      </c>
      <c r="GK65" s="63">
        <v>0</v>
      </c>
      <c r="GL65" s="63">
        <v>0</v>
      </c>
      <c r="GM65" s="63">
        <v>0</v>
      </c>
      <c r="GN65" s="63">
        <v>0</v>
      </c>
      <c r="GO65" s="63">
        <v>0</v>
      </c>
      <c r="GP65" s="63">
        <v>0</v>
      </c>
      <c r="GQ65" s="63">
        <v>0</v>
      </c>
      <c r="GR65" s="63">
        <v>0</v>
      </c>
      <c r="GS65" s="63">
        <v>0</v>
      </c>
      <c r="GT65" s="63">
        <v>0</v>
      </c>
      <c r="GU65" s="63">
        <v>0</v>
      </c>
      <c r="GV65" s="63">
        <v>0</v>
      </c>
      <c r="GW65" s="63">
        <v>0</v>
      </c>
      <c r="GX65" s="63">
        <v>0</v>
      </c>
      <c r="GY65" s="63">
        <v>0</v>
      </c>
      <c r="GZ65" s="63">
        <v>0</v>
      </c>
      <c r="HA65" s="63">
        <v>0</v>
      </c>
      <c r="HB65" s="63">
        <v>0</v>
      </c>
      <c r="HC65" s="63">
        <v>0</v>
      </c>
      <c r="HD65" s="63">
        <v>0</v>
      </c>
      <c r="HE65" s="63">
        <v>0</v>
      </c>
      <c r="HF65" s="63">
        <v>0</v>
      </c>
      <c r="HG65" s="63">
        <v>0</v>
      </c>
      <c r="HH65" s="63">
        <v>0</v>
      </c>
      <c r="HI65" s="63">
        <v>0</v>
      </c>
      <c r="HJ65" s="63">
        <v>0</v>
      </c>
      <c r="HK65" s="63">
        <v>0</v>
      </c>
      <c r="HL65" s="63">
        <v>0</v>
      </c>
      <c r="HM65" s="63">
        <v>0</v>
      </c>
      <c r="HN65" s="63">
        <v>0</v>
      </c>
      <c r="HO65" s="63">
        <v>0</v>
      </c>
      <c r="HP65" s="63">
        <v>0</v>
      </c>
      <c r="HQ65" s="63">
        <v>0</v>
      </c>
      <c r="HR65" s="63">
        <v>0</v>
      </c>
      <c r="HS65" s="63">
        <v>0</v>
      </c>
      <c r="HT65" s="63">
        <v>0</v>
      </c>
      <c r="HU65" s="63">
        <v>0</v>
      </c>
      <c r="HV65" s="63">
        <v>0</v>
      </c>
      <c r="HW65" s="63">
        <v>0</v>
      </c>
      <c r="HX65" s="63">
        <v>0</v>
      </c>
      <c r="HY65" s="63">
        <v>0</v>
      </c>
      <c r="HZ65" s="63">
        <v>0</v>
      </c>
      <c r="IA65" s="63">
        <v>0</v>
      </c>
      <c r="IB65" s="63">
        <v>0</v>
      </c>
      <c r="IC65" s="63">
        <v>0</v>
      </c>
      <c r="ID65" s="63">
        <v>0</v>
      </c>
      <c r="IE65" s="63">
        <v>0</v>
      </c>
      <c r="IF65" s="63">
        <v>0</v>
      </c>
      <c r="IG65" s="63">
        <v>0</v>
      </c>
      <c r="IH65" s="63">
        <v>0</v>
      </c>
      <c r="II65" s="63">
        <v>0</v>
      </c>
      <c r="IJ65" s="63">
        <v>0</v>
      </c>
      <c r="IK65" s="63">
        <v>0</v>
      </c>
      <c r="IL65" s="63">
        <v>0</v>
      </c>
      <c r="IM65" s="63">
        <v>0</v>
      </c>
      <c r="IN65" s="63">
        <v>0</v>
      </c>
      <c r="IO65" s="63">
        <v>0</v>
      </c>
      <c r="IP65" s="63">
        <v>0</v>
      </c>
      <c r="IQ65" s="63">
        <v>0</v>
      </c>
      <c r="IR65" s="63">
        <v>0</v>
      </c>
      <c r="IS65" s="63">
        <v>0</v>
      </c>
      <c r="IT65" s="63">
        <v>0</v>
      </c>
      <c r="IU65" s="63">
        <v>0</v>
      </c>
      <c r="IV65" s="63">
        <v>0</v>
      </c>
      <c r="IW65" s="63">
        <v>0</v>
      </c>
      <c r="IX65" s="63">
        <v>0</v>
      </c>
      <c r="IY65" s="63">
        <v>0</v>
      </c>
      <c r="IZ65" s="63">
        <v>0</v>
      </c>
      <c r="JA65" s="13">
        <v>0</v>
      </c>
      <c r="JB65" s="63">
        <v>0</v>
      </c>
      <c r="JC65" s="63">
        <v>0</v>
      </c>
      <c r="JD65" s="63">
        <v>0</v>
      </c>
      <c r="JE65" s="63">
        <v>0</v>
      </c>
      <c r="JF65" s="63">
        <v>0</v>
      </c>
      <c r="JG65" s="63">
        <v>0</v>
      </c>
      <c r="JH65" s="63">
        <v>0</v>
      </c>
      <c r="JI65" s="63">
        <v>0</v>
      </c>
      <c r="JJ65" s="63">
        <v>0</v>
      </c>
      <c r="JK65" s="63">
        <v>0</v>
      </c>
      <c r="JL65" s="63">
        <v>0</v>
      </c>
      <c r="JM65" s="63">
        <v>0</v>
      </c>
      <c r="JN65" s="63">
        <v>0</v>
      </c>
      <c r="JO65" s="63">
        <v>0</v>
      </c>
      <c r="JP65" s="63">
        <v>0</v>
      </c>
      <c r="JQ65" s="63">
        <v>0</v>
      </c>
      <c r="JR65" s="63">
        <v>0</v>
      </c>
      <c r="JS65" s="63">
        <v>0</v>
      </c>
      <c r="JT65" s="63">
        <v>0</v>
      </c>
      <c r="JU65" s="63">
        <v>0</v>
      </c>
      <c r="JV65" s="63">
        <v>0</v>
      </c>
      <c r="JW65" s="63">
        <v>0</v>
      </c>
      <c r="JX65" s="63">
        <v>0</v>
      </c>
      <c r="JY65" s="63">
        <v>0</v>
      </c>
      <c r="JZ65" s="63">
        <v>0</v>
      </c>
      <c r="KA65" s="63">
        <v>0</v>
      </c>
      <c r="KB65" s="63">
        <v>0</v>
      </c>
      <c r="KC65" s="63">
        <v>0</v>
      </c>
      <c r="KD65" s="63">
        <v>0</v>
      </c>
      <c r="KE65" s="63">
        <v>0</v>
      </c>
      <c r="KF65" s="63">
        <v>0</v>
      </c>
      <c r="KG65" s="63">
        <v>0</v>
      </c>
      <c r="KH65" s="63">
        <v>0</v>
      </c>
      <c r="KI65" s="63">
        <v>0</v>
      </c>
      <c r="KJ65" s="63">
        <v>0</v>
      </c>
      <c r="KK65" s="63">
        <v>0</v>
      </c>
      <c r="KL65" s="63">
        <v>0</v>
      </c>
      <c r="KM65" s="63">
        <v>0</v>
      </c>
      <c r="KN65" s="63">
        <v>0</v>
      </c>
      <c r="KO65" s="63">
        <v>0</v>
      </c>
      <c r="KP65" s="63">
        <v>0</v>
      </c>
      <c r="KQ65" s="63">
        <v>0</v>
      </c>
      <c r="KR65" s="63">
        <v>0</v>
      </c>
      <c r="KS65" s="63">
        <v>0</v>
      </c>
      <c r="KT65" s="63">
        <v>0</v>
      </c>
      <c r="KU65" s="63">
        <v>0</v>
      </c>
      <c r="KV65" s="63">
        <v>0</v>
      </c>
      <c r="KW65" s="63">
        <v>0</v>
      </c>
      <c r="KX65" s="63">
        <v>-102597.804818451</v>
      </c>
      <c r="KY65" s="63">
        <v>0</v>
      </c>
      <c r="KZ65" s="63">
        <v>0</v>
      </c>
      <c r="LA65" s="63">
        <v>0</v>
      </c>
      <c r="LB65" s="63">
        <v>0</v>
      </c>
      <c r="LC65" s="63">
        <v>0</v>
      </c>
      <c r="LD65" s="63">
        <v>0</v>
      </c>
      <c r="LE65" s="63">
        <v>0</v>
      </c>
      <c r="LF65" s="63">
        <v>0</v>
      </c>
      <c r="LG65" s="63">
        <v>0</v>
      </c>
      <c r="LH65" s="63">
        <v>0</v>
      </c>
      <c r="LI65" s="63">
        <v>0</v>
      </c>
      <c r="LJ65" s="63">
        <v>0</v>
      </c>
      <c r="LK65" s="63">
        <v>0</v>
      </c>
      <c r="LL65" s="63">
        <v>0</v>
      </c>
      <c r="LM65" s="63">
        <v>0</v>
      </c>
      <c r="LN65" s="63">
        <v>0</v>
      </c>
      <c r="LO65" s="63">
        <v>0</v>
      </c>
      <c r="LP65" s="63">
        <v>0</v>
      </c>
      <c r="LQ65" s="63">
        <v>0</v>
      </c>
      <c r="LR65" s="63">
        <v>0</v>
      </c>
      <c r="LS65" s="63">
        <v>0</v>
      </c>
      <c r="LT65" s="63">
        <v>0</v>
      </c>
      <c r="LU65" s="63">
        <v>0</v>
      </c>
      <c r="LV65" s="63">
        <v>0</v>
      </c>
      <c r="LW65" s="63">
        <v>0</v>
      </c>
      <c r="LX65" s="63">
        <v>0</v>
      </c>
      <c r="LY65" s="63">
        <v>0</v>
      </c>
      <c r="LZ65" s="63">
        <v>0</v>
      </c>
      <c r="MA65" s="63">
        <v>0</v>
      </c>
      <c r="MB65" s="63">
        <v>0</v>
      </c>
      <c r="MC65" s="63">
        <v>0</v>
      </c>
      <c r="MD65" s="63">
        <v>0</v>
      </c>
      <c r="ME65" s="63">
        <v>0</v>
      </c>
      <c r="MF65" s="63">
        <v>0</v>
      </c>
      <c r="MG65" s="63">
        <v>0</v>
      </c>
      <c r="MH65" s="63">
        <v>0</v>
      </c>
      <c r="MI65" s="63">
        <v>0</v>
      </c>
      <c r="MJ65" s="63">
        <v>0</v>
      </c>
      <c r="MK65" s="63">
        <v>0</v>
      </c>
      <c r="ML65" s="63">
        <v>0</v>
      </c>
      <c r="MM65" s="63">
        <v>0</v>
      </c>
      <c r="MN65" s="63">
        <v>0</v>
      </c>
      <c r="MO65" s="63">
        <v>0</v>
      </c>
      <c r="MP65" s="63">
        <v>0</v>
      </c>
      <c r="MQ65" s="2">
        <v>0</v>
      </c>
      <c r="MR65" s="63">
        <v>0</v>
      </c>
      <c r="MS65" s="63">
        <v>0</v>
      </c>
      <c r="MT65" s="63">
        <v>204427306.12646401</v>
      </c>
      <c r="MU65" s="63">
        <v>0</v>
      </c>
      <c r="MW65" s="63">
        <v>50</v>
      </c>
      <c r="MY65" s="63">
        <f t="shared" si="1"/>
        <v>1913549864.8570356</v>
      </c>
      <c r="NA65" s="63">
        <f>FQ65+Y65</f>
        <v>1741091906.5353899</v>
      </c>
      <c r="NC65" s="63">
        <f t="shared" si="2"/>
        <v>204427306.12646401</v>
      </c>
    </row>
    <row r="66" spans="1:367" x14ac:dyDescent="0.45">
      <c r="A66" s="63" t="s">
        <v>125</v>
      </c>
      <c r="B66" s="103">
        <v>0</v>
      </c>
      <c r="C66" s="63">
        <v>0</v>
      </c>
      <c r="D66" s="63">
        <v>0</v>
      </c>
      <c r="E66" s="63">
        <v>0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63">
        <v>0</v>
      </c>
      <c r="L66" s="63">
        <v>0</v>
      </c>
      <c r="M66" s="63">
        <v>0</v>
      </c>
      <c r="N66" s="63">
        <v>0</v>
      </c>
      <c r="O66" s="63">
        <v>0</v>
      </c>
      <c r="P66" s="63">
        <v>0</v>
      </c>
      <c r="Q66" s="63">
        <v>0</v>
      </c>
      <c r="R66" s="63">
        <v>0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0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>
        <v>0</v>
      </c>
      <c r="AZ66" s="63">
        <v>0</v>
      </c>
      <c r="BA66" s="63">
        <v>0</v>
      </c>
      <c r="BB66" s="63">
        <v>0</v>
      </c>
      <c r="BC66" s="63">
        <v>0</v>
      </c>
      <c r="BD66" s="63">
        <v>0</v>
      </c>
      <c r="BE66" s="63">
        <v>0</v>
      </c>
      <c r="BF66" s="63">
        <v>0</v>
      </c>
      <c r="BG66" s="63">
        <v>0</v>
      </c>
      <c r="BH66" s="63">
        <v>0</v>
      </c>
      <c r="BI66" s="63">
        <v>0</v>
      </c>
      <c r="BJ66" s="63">
        <v>0</v>
      </c>
      <c r="BK66" s="63">
        <v>0</v>
      </c>
      <c r="BL66" s="63">
        <v>0</v>
      </c>
      <c r="BM66" s="63">
        <v>0</v>
      </c>
      <c r="BN66" s="63">
        <v>0</v>
      </c>
      <c r="BO66" s="63">
        <v>0</v>
      </c>
      <c r="BP66" s="63">
        <v>0</v>
      </c>
      <c r="BQ66" s="63">
        <v>0</v>
      </c>
      <c r="BR66" s="63">
        <v>0</v>
      </c>
      <c r="BS66" s="63">
        <v>0</v>
      </c>
      <c r="BT66" s="63">
        <v>0</v>
      </c>
      <c r="BU66" s="63">
        <v>0</v>
      </c>
      <c r="BV66" s="63">
        <v>0</v>
      </c>
      <c r="BW66" s="63">
        <v>0</v>
      </c>
      <c r="BX66" s="63">
        <v>0</v>
      </c>
      <c r="BY66" s="63">
        <v>0</v>
      </c>
      <c r="BZ66" s="63">
        <v>0</v>
      </c>
      <c r="CA66" s="63">
        <v>0</v>
      </c>
      <c r="CB66" s="63">
        <v>0</v>
      </c>
      <c r="CC66" s="63">
        <v>0</v>
      </c>
      <c r="CD66" s="63">
        <v>0</v>
      </c>
      <c r="CE66" s="63">
        <v>0</v>
      </c>
      <c r="CF66" s="63">
        <v>0</v>
      </c>
      <c r="CG66" s="63">
        <v>0</v>
      </c>
      <c r="CH66" s="63">
        <v>0</v>
      </c>
      <c r="CI66" s="63">
        <v>0</v>
      </c>
      <c r="CJ66" s="63">
        <v>0</v>
      </c>
      <c r="CK66" s="63">
        <v>0</v>
      </c>
      <c r="CL66" s="63">
        <v>0</v>
      </c>
      <c r="CM66" s="63">
        <v>0</v>
      </c>
      <c r="CN66" s="63">
        <v>0</v>
      </c>
      <c r="CO66" s="63">
        <v>0</v>
      </c>
      <c r="CP66" s="63">
        <v>0</v>
      </c>
      <c r="CQ66" s="63">
        <v>0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3">
        <v>0</v>
      </c>
      <c r="CZ66" s="63">
        <v>0</v>
      </c>
      <c r="DA66" s="63">
        <v>0</v>
      </c>
      <c r="DB66" s="63">
        <v>0</v>
      </c>
      <c r="DC66" s="63">
        <v>0</v>
      </c>
      <c r="DD66" s="63">
        <v>0</v>
      </c>
      <c r="DE66" s="63">
        <v>0</v>
      </c>
      <c r="DF66" s="63">
        <v>0</v>
      </c>
      <c r="DG66" s="63">
        <v>0</v>
      </c>
      <c r="DH66" s="63">
        <v>0</v>
      </c>
      <c r="DI66" s="63">
        <v>0</v>
      </c>
      <c r="DJ66" s="63">
        <v>0</v>
      </c>
      <c r="DK66" s="63">
        <v>0</v>
      </c>
      <c r="DL66" s="63">
        <v>0</v>
      </c>
      <c r="DM66" s="63">
        <v>0</v>
      </c>
      <c r="DN66" s="63">
        <v>0</v>
      </c>
      <c r="DO66" s="63">
        <v>0</v>
      </c>
      <c r="DP66" s="63">
        <v>0</v>
      </c>
      <c r="DQ66" s="63">
        <v>0</v>
      </c>
      <c r="DR66" s="63">
        <v>0</v>
      </c>
      <c r="DS66" s="63">
        <v>0</v>
      </c>
      <c r="DT66" s="63">
        <v>0</v>
      </c>
      <c r="DU66" s="63">
        <v>0</v>
      </c>
      <c r="DV66" s="63">
        <v>0</v>
      </c>
      <c r="DW66" s="63">
        <v>0</v>
      </c>
      <c r="DX66" s="63">
        <v>0</v>
      </c>
      <c r="DY66" s="63">
        <v>0</v>
      </c>
      <c r="DZ66" s="63">
        <v>0</v>
      </c>
      <c r="EA66" s="63">
        <v>0</v>
      </c>
      <c r="EB66" s="63">
        <v>0</v>
      </c>
      <c r="EC66" s="63">
        <v>0</v>
      </c>
      <c r="ED66" s="63">
        <v>0</v>
      </c>
      <c r="EE66" s="63">
        <v>0</v>
      </c>
      <c r="EF66" s="63">
        <v>0</v>
      </c>
      <c r="EG66" s="63">
        <v>0</v>
      </c>
      <c r="EH66" s="63">
        <v>0</v>
      </c>
      <c r="EI66" s="63">
        <v>0</v>
      </c>
      <c r="EJ66" s="63">
        <v>0</v>
      </c>
      <c r="EK66" s="63">
        <v>0</v>
      </c>
      <c r="EL66" s="63">
        <v>0</v>
      </c>
      <c r="EM66" s="63">
        <v>0</v>
      </c>
      <c r="EN66" s="63">
        <v>0</v>
      </c>
      <c r="EO66" s="63">
        <v>0</v>
      </c>
      <c r="EP66" s="63">
        <v>0</v>
      </c>
      <c r="EQ66" s="63">
        <v>0</v>
      </c>
      <c r="ER66" s="63">
        <v>0</v>
      </c>
      <c r="ES66" s="63">
        <v>0</v>
      </c>
      <c r="ET66" s="63">
        <v>0</v>
      </c>
      <c r="EU66" s="63">
        <v>0</v>
      </c>
      <c r="EV66" s="63">
        <v>0</v>
      </c>
      <c r="EW66" s="63">
        <v>0</v>
      </c>
      <c r="EX66" s="63">
        <v>0</v>
      </c>
      <c r="EY66" s="63">
        <v>0</v>
      </c>
      <c r="EZ66" s="63">
        <v>0</v>
      </c>
      <c r="FA66" s="63">
        <v>0</v>
      </c>
      <c r="FB66" s="63">
        <v>0</v>
      </c>
      <c r="FC66" s="63">
        <v>0</v>
      </c>
      <c r="FD66" s="63">
        <v>0</v>
      </c>
      <c r="FE66" s="63">
        <v>0</v>
      </c>
      <c r="FF66" s="63">
        <v>0</v>
      </c>
      <c r="FG66" s="63">
        <v>0</v>
      </c>
      <c r="FH66" s="63">
        <v>0</v>
      </c>
      <c r="FI66" s="63">
        <v>0</v>
      </c>
      <c r="FJ66" s="63">
        <v>0</v>
      </c>
      <c r="FK66" s="63">
        <v>0</v>
      </c>
      <c r="FL66" s="63">
        <v>0</v>
      </c>
      <c r="FM66" s="63">
        <v>0</v>
      </c>
      <c r="FN66" s="63">
        <v>0</v>
      </c>
      <c r="FO66" s="63">
        <v>0</v>
      </c>
      <c r="FP66" s="63">
        <v>0</v>
      </c>
      <c r="FQ66" s="63">
        <v>0</v>
      </c>
      <c r="FR66" s="63">
        <v>0</v>
      </c>
      <c r="FS66" s="63">
        <v>0</v>
      </c>
      <c r="FT66" s="63">
        <v>0</v>
      </c>
      <c r="FU66" s="63">
        <v>0</v>
      </c>
      <c r="FV66" s="63">
        <v>0</v>
      </c>
      <c r="FW66" s="63">
        <v>0</v>
      </c>
      <c r="FX66" s="63">
        <v>0</v>
      </c>
      <c r="FY66" s="63">
        <v>0</v>
      </c>
      <c r="FZ66" s="63">
        <v>0</v>
      </c>
      <c r="GA66" s="63">
        <v>0</v>
      </c>
      <c r="GB66" s="63">
        <v>0</v>
      </c>
      <c r="GC66" s="63">
        <v>0</v>
      </c>
      <c r="GD66" s="63">
        <v>0</v>
      </c>
      <c r="GE66" s="63">
        <v>0</v>
      </c>
      <c r="GF66" s="63">
        <v>0</v>
      </c>
      <c r="GG66" s="63">
        <v>0</v>
      </c>
      <c r="GH66" s="63">
        <v>0</v>
      </c>
      <c r="GI66" s="63">
        <v>0</v>
      </c>
      <c r="GJ66" s="63">
        <v>0</v>
      </c>
      <c r="GK66" s="63">
        <v>0</v>
      </c>
      <c r="GL66" s="63">
        <v>0</v>
      </c>
      <c r="GM66" s="63">
        <v>0</v>
      </c>
      <c r="GN66" s="63">
        <v>0</v>
      </c>
      <c r="GO66" s="63">
        <v>0</v>
      </c>
      <c r="GP66" s="63">
        <v>0</v>
      </c>
      <c r="GQ66" s="63">
        <v>0</v>
      </c>
      <c r="GR66" s="63">
        <v>0</v>
      </c>
      <c r="GS66" s="63">
        <v>0</v>
      </c>
      <c r="GT66" s="63">
        <v>0</v>
      </c>
      <c r="GU66" s="63">
        <v>0</v>
      </c>
      <c r="GV66" s="63">
        <v>0</v>
      </c>
      <c r="GW66" s="63">
        <v>0</v>
      </c>
      <c r="GX66" s="63">
        <v>0</v>
      </c>
      <c r="GY66" s="63">
        <v>0</v>
      </c>
      <c r="GZ66" s="63">
        <v>0</v>
      </c>
      <c r="HA66" s="63">
        <v>0</v>
      </c>
      <c r="HB66" s="63">
        <v>0</v>
      </c>
      <c r="HC66" s="63">
        <v>0</v>
      </c>
      <c r="HD66" s="63">
        <v>0</v>
      </c>
      <c r="HE66" s="63">
        <v>0</v>
      </c>
      <c r="HF66" s="63">
        <v>0</v>
      </c>
      <c r="HG66" s="63">
        <v>0</v>
      </c>
      <c r="HH66" s="63">
        <v>0</v>
      </c>
      <c r="HI66" s="63">
        <v>0</v>
      </c>
      <c r="HJ66" s="63">
        <v>0</v>
      </c>
      <c r="HK66" s="63">
        <v>0</v>
      </c>
      <c r="HL66" s="63">
        <v>0</v>
      </c>
      <c r="HM66" s="63">
        <v>0</v>
      </c>
      <c r="HN66" s="63">
        <v>0</v>
      </c>
      <c r="HO66" s="63">
        <v>0</v>
      </c>
      <c r="HP66" s="63">
        <v>0</v>
      </c>
      <c r="HQ66" s="63">
        <v>0</v>
      </c>
      <c r="HR66" s="63">
        <v>0</v>
      </c>
      <c r="HS66" s="63">
        <v>0</v>
      </c>
      <c r="HT66" s="63">
        <v>0</v>
      </c>
      <c r="HU66" s="63">
        <v>0</v>
      </c>
      <c r="HV66" s="63">
        <v>0</v>
      </c>
      <c r="HW66" s="63">
        <v>0</v>
      </c>
      <c r="HX66" s="63">
        <v>0</v>
      </c>
      <c r="HY66" s="63">
        <v>0</v>
      </c>
      <c r="HZ66" s="63">
        <v>0</v>
      </c>
      <c r="IA66" s="63">
        <v>0</v>
      </c>
      <c r="IB66" s="63">
        <v>0</v>
      </c>
      <c r="IC66" s="63">
        <v>0</v>
      </c>
      <c r="ID66" s="63">
        <v>0</v>
      </c>
      <c r="IE66" s="63">
        <v>0</v>
      </c>
      <c r="IF66" s="63">
        <v>0</v>
      </c>
      <c r="IG66" s="63">
        <v>0</v>
      </c>
      <c r="IH66" s="63">
        <v>0</v>
      </c>
      <c r="II66" s="63">
        <v>0</v>
      </c>
      <c r="IJ66" s="63">
        <v>0</v>
      </c>
      <c r="IK66" s="63">
        <v>0</v>
      </c>
      <c r="IL66" s="63">
        <v>0</v>
      </c>
      <c r="IM66" s="63">
        <v>0</v>
      </c>
      <c r="IN66" s="63">
        <v>0</v>
      </c>
      <c r="IO66" s="63">
        <v>0</v>
      </c>
      <c r="IP66" s="63">
        <v>0</v>
      </c>
      <c r="IQ66" s="63">
        <v>0</v>
      </c>
      <c r="IR66" s="63">
        <v>0</v>
      </c>
      <c r="IS66" s="63">
        <v>0</v>
      </c>
      <c r="IT66" s="63">
        <v>0</v>
      </c>
      <c r="IU66" s="63">
        <v>0</v>
      </c>
      <c r="IV66" s="63">
        <v>0</v>
      </c>
      <c r="IW66" s="63">
        <v>0</v>
      </c>
      <c r="IX66" s="63">
        <v>0</v>
      </c>
      <c r="IY66" s="63">
        <v>0</v>
      </c>
      <c r="IZ66" s="63">
        <v>0</v>
      </c>
      <c r="JA66" s="63">
        <v>0</v>
      </c>
      <c r="JB66" s="63">
        <v>0</v>
      </c>
      <c r="JC66" s="63">
        <v>0</v>
      </c>
      <c r="JD66" s="63">
        <v>0</v>
      </c>
      <c r="JE66" s="63">
        <v>0</v>
      </c>
      <c r="JF66" s="63">
        <v>0</v>
      </c>
      <c r="JG66" s="63">
        <v>0</v>
      </c>
      <c r="JH66" s="63">
        <v>0</v>
      </c>
      <c r="JI66" s="63">
        <v>0</v>
      </c>
      <c r="JJ66" s="63">
        <v>0</v>
      </c>
      <c r="JK66" s="63">
        <v>0</v>
      </c>
      <c r="JL66" s="63">
        <v>0</v>
      </c>
      <c r="JM66" s="63">
        <v>0</v>
      </c>
      <c r="JN66" s="63">
        <v>0</v>
      </c>
      <c r="JO66" s="63">
        <v>0</v>
      </c>
      <c r="JP66" s="63">
        <v>0</v>
      </c>
      <c r="JQ66" s="63">
        <v>0</v>
      </c>
      <c r="JR66" s="63">
        <v>0</v>
      </c>
      <c r="JS66" s="63">
        <v>0</v>
      </c>
      <c r="JT66" s="63">
        <v>0</v>
      </c>
      <c r="JU66" s="63">
        <v>0</v>
      </c>
      <c r="JV66" s="63">
        <v>0</v>
      </c>
      <c r="JW66" s="63">
        <v>0</v>
      </c>
      <c r="JX66" s="63">
        <v>0</v>
      </c>
      <c r="JY66" s="63">
        <v>0</v>
      </c>
      <c r="JZ66" s="63">
        <v>0</v>
      </c>
      <c r="KA66" s="63">
        <v>0</v>
      </c>
      <c r="KB66" s="63">
        <v>0</v>
      </c>
      <c r="KC66" s="63">
        <v>0</v>
      </c>
      <c r="KD66" s="63">
        <v>0</v>
      </c>
      <c r="KE66" s="63">
        <v>0</v>
      </c>
      <c r="KF66" s="63">
        <v>0</v>
      </c>
      <c r="KG66" s="63">
        <v>0</v>
      </c>
      <c r="KH66" s="63">
        <v>0</v>
      </c>
      <c r="KI66" s="63">
        <v>0</v>
      </c>
      <c r="KJ66" s="63">
        <v>0</v>
      </c>
      <c r="KK66" s="63">
        <v>0</v>
      </c>
      <c r="KL66" s="63">
        <v>0</v>
      </c>
      <c r="KM66" s="63">
        <v>0</v>
      </c>
      <c r="KN66" s="63">
        <v>0</v>
      </c>
      <c r="KO66" s="63">
        <v>0</v>
      </c>
      <c r="KP66" s="63">
        <v>0</v>
      </c>
      <c r="KQ66" s="63">
        <v>0</v>
      </c>
      <c r="KR66" s="63">
        <v>0</v>
      </c>
      <c r="KS66" s="63">
        <v>0</v>
      </c>
      <c r="KT66" s="63">
        <v>0</v>
      </c>
      <c r="KU66" s="63">
        <v>0</v>
      </c>
      <c r="KV66" s="63">
        <v>0</v>
      </c>
      <c r="KW66" s="63">
        <v>0</v>
      </c>
      <c r="KX66" s="63">
        <v>0</v>
      </c>
      <c r="KY66" s="63">
        <v>0</v>
      </c>
      <c r="KZ66" s="63">
        <v>0</v>
      </c>
      <c r="LA66" s="63">
        <v>0</v>
      </c>
      <c r="LB66" s="63">
        <v>0</v>
      </c>
      <c r="LC66" s="63">
        <v>0</v>
      </c>
      <c r="LD66" s="63">
        <v>0</v>
      </c>
      <c r="LE66" s="63">
        <v>0</v>
      </c>
      <c r="LF66" s="63">
        <v>0</v>
      </c>
      <c r="LG66" s="63">
        <v>0</v>
      </c>
      <c r="LH66" s="63">
        <v>0</v>
      </c>
      <c r="LI66" s="63">
        <v>0</v>
      </c>
      <c r="LJ66" s="63">
        <v>0</v>
      </c>
      <c r="LK66" s="63">
        <v>0</v>
      </c>
      <c r="LL66" s="63">
        <v>0</v>
      </c>
      <c r="LM66" s="63">
        <v>0</v>
      </c>
      <c r="LN66" s="63">
        <v>0</v>
      </c>
      <c r="LO66" s="63">
        <v>0</v>
      </c>
      <c r="LP66" s="63">
        <v>0</v>
      </c>
      <c r="LQ66" s="63">
        <v>0</v>
      </c>
      <c r="LR66" s="63">
        <v>0</v>
      </c>
      <c r="LS66" s="63">
        <v>0</v>
      </c>
      <c r="LT66" s="63">
        <v>0</v>
      </c>
      <c r="LU66" s="63">
        <v>0</v>
      </c>
      <c r="LV66" s="63">
        <v>0</v>
      </c>
      <c r="LW66" s="63">
        <v>0</v>
      </c>
      <c r="LX66" s="63">
        <v>0</v>
      </c>
      <c r="LY66" s="63">
        <v>0</v>
      </c>
      <c r="LZ66" s="63">
        <v>0</v>
      </c>
      <c r="MA66" s="63">
        <v>0</v>
      </c>
      <c r="MB66" s="63">
        <v>0</v>
      </c>
      <c r="MC66" s="63">
        <v>0</v>
      </c>
      <c r="MD66" s="63">
        <v>0</v>
      </c>
      <c r="ME66" s="63">
        <v>0</v>
      </c>
      <c r="MF66" s="63">
        <v>0</v>
      </c>
      <c r="MG66" s="63">
        <v>0</v>
      </c>
      <c r="MH66" s="63">
        <v>0</v>
      </c>
      <c r="MI66" s="63">
        <v>0</v>
      </c>
      <c r="MJ66" s="63">
        <v>0</v>
      </c>
      <c r="MK66" s="63">
        <v>0</v>
      </c>
      <c r="ML66" s="63">
        <v>0</v>
      </c>
      <c r="MM66" s="63">
        <v>0</v>
      </c>
      <c r="MN66" s="63">
        <v>0</v>
      </c>
      <c r="MO66" s="63">
        <v>0</v>
      </c>
      <c r="MP66" s="63">
        <v>0</v>
      </c>
      <c r="MQ66" s="2">
        <v>0</v>
      </c>
      <c r="MR66" s="63">
        <v>0</v>
      </c>
      <c r="MS66" s="63">
        <v>0</v>
      </c>
      <c r="MT66" s="63">
        <v>0</v>
      </c>
      <c r="MU66" s="63">
        <v>0</v>
      </c>
      <c r="MW66" s="63">
        <v>51</v>
      </c>
      <c r="MY66" s="63">
        <f t="shared" si="1"/>
        <v>0</v>
      </c>
      <c r="NC66" s="63">
        <f t="shared" si="2"/>
        <v>0</v>
      </c>
    </row>
    <row r="67" spans="1:367" x14ac:dyDescent="0.45">
      <c r="A67" s="63" t="s">
        <v>146</v>
      </c>
      <c r="B67" s="50">
        <v>0</v>
      </c>
      <c r="C67" s="63">
        <v>0</v>
      </c>
      <c r="D67" s="63">
        <v>0</v>
      </c>
      <c r="E67" s="63">
        <v>0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63">
        <v>0</v>
      </c>
      <c r="L67" s="63">
        <v>0</v>
      </c>
      <c r="M67" s="63">
        <v>0</v>
      </c>
      <c r="N67" s="63">
        <v>0</v>
      </c>
      <c r="O67" s="63">
        <v>0</v>
      </c>
      <c r="P67" s="63">
        <v>0</v>
      </c>
      <c r="Q67" s="63">
        <v>0</v>
      </c>
      <c r="R67" s="63">
        <v>0</v>
      </c>
      <c r="S67" s="63">
        <v>0</v>
      </c>
      <c r="T67" s="63">
        <v>0</v>
      </c>
      <c r="U67" s="63">
        <v>0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>
        <v>0</v>
      </c>
      <c r="AZ67" s="63">
        <v>0</v>
      </c>
      <c r="BA67" s="63">
        <v>0</v>
      </c>
      <c r="BB67" s="63">
        <v>0</v>
      </c>
      <c r="BC67" s="63">
        <v>0</v>
      </c>
      <c r="BD67" s="63">
        <v>0</v>
      </c>
      <c r="BE67" s="63">
        <v>0</v>
      </c>
      <c r="BF67" s="63">
        <v>0</v>
      </c>
      <c r="BG67" s="63">
        <v>0</v>
      </c>
      <c r="BH67" s="63">
        <v>0</v>
      </c>
      <c r="BI67" s="63">
        <v>0</v>
      </c>
      <c r="BJ67" s="63">
        <v>0</v>
      </c>
      <c r="BK67" s="63">
        <v>0</v>
      </c>
      <c r="BL67" s="63">
        <v>0</v>
      </c>
      <c r="BM67" s="63">
        <v>0</v>
      </c>
      <c r="BN67" s="63">
        <v>0</v>
      </c>
      <c r="BO67" s="63">
        <v>0</v>
      </c>
      <c r="BP67" s="63">
        <v>0</v>
      </c>
      <c r="BQ67" s="63">
        <v>0</v>
      </c>
      <c r="BR67" s="63">
        <v>0</v>
      </c>
      <c r="BS67" s="63">
        <v>0</v>
      </c>
      <c r="BT67" s="63">
        <v>0</v>
      </c>
      <c r="BU67" s="63">
        <v>0</v>
      </c>
      <c r="BV67" s="63">
        <v>0</v>
      </c>
      <c r="BW67" s="63">
        <v>0</v>
      </c>
      <c r="BX67" s="63">
        <v>0</v>
      </c>
      <c r="BY67" s="63">
        <v>0</v>
      </c>
      <c r="BZ67" s="63">
        <v>0</v>
      </c>
      <c r="CA67" s="63">
        <v>0</v>
      </c>
      <c r="CB67" s="63">
        <v>0</v>
      </c>
      <c r="CC67" s="63">
        <v>0</v>
      </c>
      <c r="CD67" s="63">
        <v>0</v>
      </c>
      <c r="CE67" s="63">
        <v>0</v>
      </c>
      <c r="CF67" s="63">
        <v>0</v>
      </c>
      <c r="CG67" s="63">
        <v>0</v>
      </c>
      <c r="CH67" s="63">
        <v>0</v>
      </c>
      <c r="CI67" s="63">
        <v>0</v>
      </c>
      <c r="CJ67" s="63">
        <v>0</v>
      </c>
      <c r="CK67" s="63">
        <v>0</v>
      </c>
      <c r="CL67" s="63">
        <v>0</v>
      </c>
      <c r="CM67" s="63">
        <v>0</v>
      </c>
      <c r="CN67" s="63">
        <v>0</v>
      </c>
      <c r="CO67" s="63">
        <v>0</v>
      </c>
      <c r="CP67" s="63">
        <v>0</v>
      </c>
      <c r="CQ67" s="63">
        <v>0</v>
      </c>
      <c r="CR67" s="63">
        <v>0</v>
      </c>
      <c r="CS67" s="63">
        <v>0</v>
      </c>
      <c r="CT67" s="63">
        <v>0</v>
      </c>
      <c r="CU67" s="63">
        <v>0</v>
      </c>
      <c r="CV67" s="63">
        <v>0</v>
      </c>
      <c r="CW67" s="63">
        <v>0</v>
      </c>
      <c r="CX67" s="63">
        <v>0</v>
      </c>
      <c r="CY67" s="63">
        <v>0</v>
      </c>
      <c r="CZ67" s="63">
        <v>0</v>
      </c>
      <c r="DA67" s="63">
        <v>0</v>
      </c>
      <c r="DB67" s="63">
        <v>0</v>
      </c>
      <c r="DC67" s="63">
        <v>0</v>
      </c>
      <c r="DD67" s="63">
        <v>0</v>
      </c>
      <c r="DE67" s="63">
        <v>0</v>
      </c>
      <c r="DF67" s="63">
        <v>0</v>
      </c>
      <c r="DG67" s="63">
        <v>0</v>
      </c>
      <c r="DH67" s="63">
        <v>0</v>
      </c>
      <c r="DI67" s="63">
        <v>0</v>
      </c>
      <c r="DJ67" s="63">
        <v>0</v>
      </c>
      <c r="DK67" s="63">
        <v>0</v>
      </c>
      <c r="DL67" s="63">
        <v>0</v>
      </c>
      <c r="DM67" s="63">
        <v>0</v>
      </c>
      <c r="DN67" s="63">
        <v>0</v>
      </c>
      <c r="DO67" s="63">
        <v>0</v>
      </c>
      <c r="DP67" s="63">
        <v>0</v>
      </c>
      <c r="DQ67" s="63">
        <v>0</v>
      </c>
      <c r="DR67" s="63">
        <v>0</v>
      </c>
      <c r="DS67" s="63">
        <v>0</v>
      </c>
      <c r="DT67" s="63">
        <v>0</v>
      </c>
      <c r="DU67" s="63">
        <v>0</v>
      </c>
      <c r="DV67" s="63">
        <v>0</v>
      </c>
      <c r="DW67" s="63">
        <v>0</v>
      </c>
      <c r="DX67" s="63">
        <v>0</v>
      </c>
      <c r="DY67" s="63">
        <v>0</v>
      </c>
      <c r="DZ67" s="63">
        <v>0</v>
      </c>
      <c r="EA67" s="63">
        <v>0</v>
      </c>
      <c r="EB67" s="63">
        <v>0</v>
      </c>
      <c r="EC67" s="63">
        <v>0</v>
      </c>
      <c r="ED67" s="63">
        <v>0</v>
      </c>
      <c r="EE67" s="63">
        <v>0</v>
      </c>
      <c r="EF67" s="63">
        <v>0</v>
      </c>
      <c r="EG67" s="63">
        <v>0</v>
      </c>
      <c r="EH67" s="63">
        <v>0</v>
      </c>
      <c r="EI67" s="63">
        <v>0</v>
      </c>
      <c r="EJ67" s="63">
        <v>0</v>
      </c>
      <c r="EK67" s="63">
        <v>0</v>
      </c>
      <c r="EL67" s="63">
        <v>0</v>
      </c>
      <c r="EM67" s="63">
        <v>0</v>
      </c>
      <c r="EN67" s="63">
        <v>0</v>
      </c>
      <c r="EO67" s="63">
        <v>0</v>
      </c>
      <c r="EP67" s="63">
        <v>0</v>
      </c>
      <c r="EQ67" s="63">
        <v>0</v>
      </c>
      <c r="ER67" s="63">
        <v>0</v>
      </c>
      <c r="ES67" s="63">
        <v>0</v>
      </c>
      <c r="ET67" s="63">
        <v>0</v>
      </c>
      <c r="EU67" s="63">
        <v>0</v>
      </c>
      <c r="EV67" s="63">
        <v>0</v>
      </c>
      <c r="EW67" s="63">
        <v>0</v>
      </c>
      <c r="EX67" s="63">
        <v>0</v>
      </c>
      <c r="EY67" s="63">
        <v>0</v>
      </c>
      <c r="EZ67" s="63">
        <v>0</v>
      </c>
      <c r="FA67" s="63">
        <v>0</v>
      </c>
      <c r="FB67" s="63">
        <v>0</v>
      </c>
      <c r="FC67" s="63">
        <v>0</v>
      </c>
      <c r="FD67" s="63">
        <v>0</v>
      </c>
      <c r="FE67" s="63">
        <v>0</v>
      </c>
      <c r="FF67" s="63">
        <v>0</v>
      </c>
      <c r="FG67" s="63">
        <v>0</v>
      </c>
      <c r="FH67" s="63">
        <v>0</v>
      </c>
      <c r="FI67" s="63">
        <v>0</v>
      </c>
      <c r="FJ67" s="63">
        <v>0</v>
      </c>
      <c r="FK67" s="63">
        <v>0</v>
      </c>
      <c r="FL67" s="63">
        <v>0</v>
      </c>
      <c r="FM67" s="63">
        <v>0</v>
      </c>
      <c r="FN67" s="63">
        <v>0</v>
      </c>
      <c r="FO67" s="63">
        <v>0</v>
      </c>
      <c r="FP67" s="63">
        <v>0</v>
      </c>
      <c r="FQ67" s="63">
        <v>0</v>
      </c>
      <c r="FR67" s="63">
        <v>0</v>
      </c>
      <c r="FS67" s="63">
        <v>0</v>
      </c>
      <c r="FT67" s="63">
        <v>0</v>
      </c>
      <c r="FU67" s="63">
        <v>0</v>
      </c>
      <c r="FV67" s="63">
        <v>0</v>
      </c>
      <c r="FW67" s="63">
        <v>0</v>
      </c>
      <c r="FX67" s="63">
        <v>0</v>
      </c>
      <c r="FY67" s="63">
        <v>0</v>
      </c>
      <c r="FZ67" s="63">
        <v>0</v>
      </c>
      <c r="GA67" s="63">
        <v>0</v>
      </c>
      <c r="GB67" s="63">
        <v>0</v>
      </c>
      <c r="GC67" s="63">
        <v>0</v>
      </c>
      <c r="GD67" s="63">
        <v>0</v>
      </c>
      <c r="GE67" s="63">
        <v>0</v>
      </c>
      <c r="GF67" s="63">
        <v>0</v>
      </c>
      <c r="GG67" s="63">
        <v>0</v>
      </c>
      <c r="GH67" s="63">
        <v>0</v>
      </c>
      <c r="GI67" s="63">
        <v>0</v>
      </c>
      <c r="GJ67" s="63">
        <v>-6719.9048980847001</v>
      </c>
      <c r="GK67" s="63">
        <v>0</v>
      </c>
      <c r="GL67" s="63">
        <v>0</v>
      </c>
      <c r="GM67" s="63">
        <v>0</v>
      </c>
      <c r="GN67" s="63">
        <v>0</v>
      </c>
      <c r="GO67" s="63">
        <v>0</v>
      </c>
      <c r="GP67" s="63">
        <v>0</v>
      </c>
      <c r="GQ67" s="63">
        <v>0</v>
      </c>
      <c r="GR67" s="63">
        <v>0</v>
      </c>
      <c r="GS67" s="63">
        <v>0</v>
      </c>
      <c r="GT67" s="63">
        <v>0</v>
      </c>
      <c r="GU67" s="82">
        <v>0</v>
      </c>
      <c r="GV67" s="63">
        <v>0</v>
      </c>
      <c r="GW67" s="63">
        <v>0</v>
      </c>
      <c r="GX67" s="63">
        <v>0</v>
      </c>
      <c r="GY67" s="63">
        <v>0</v>
      </c>
      <c r="GZ67" s="63">
        <v>0</v>
      </c>
      <c r="HA67" s="63">
        <v>0</v>
      </c>
      <c r="HB67" s="63">
        <v>0</v>
      </c>
      <c r="HC67" s="63">
        <v>0</v>
      </c>
      <c r="HD67" s="63">
        <v>0</v>
      </c>
      <c r="HE67" s="63">
        <v>0</v>
      </c>
      <c r="HF67" s="63">
        <v>0</v>
      </c>
      <c r="HG67" s="63">
        <v>0</v>
      </c>
      <c r="HH67" s="63">
        <v>0</v>
      </c>
      <c r="HI67" s="63">
        <v>0</v>
      </c>
      <c r="HJ67" s="63">
        <v>0</v>
      </c>
      <c r="HK67" s="63">
        <v>0</v>
      </c>
      <c r="HL67" s="63">
        <v>0</v>
      </c>
      <c r="HM67" s="63">
        <v>0</v>
      </c>
      <c r="HN67" s="63">
        <v>0</v>
      </c>
      <c r="HO67" s="63">
        <v>0</v>
      </c>
      <c r="HP67" s="63">
        <v>0</v>
      </c>
      <c r="HQ67" s="63">
        <v>0</v>
      </c>
      <c r="HR67" s="63">
        <v>0</v>
      </c>
      <c r="HS67" s="63">
        <v>0</v>
      </c>
      <c r="HT67" s="63">
        <v>0</v>
      </c>
      <c r="HU67" s="63">
        <v>0</v>
      </c>
      <c r="HV67" s="63">
        <v>0</v>
      </c>
      <c r="HW67" s="63">
        <v>0</v>
      </c>
      <c r="HX67" s="63">
        <v>0</v>
      </c>
      <c r="HY67" s="63">
        <v>0</v>
      </c>
      <c r="HZ67" s="63">
        <v>0</v>
      </c>
      <c r="IA67" s="63">
        <v>0</v>
      </c>
      <c r="IB67" s="63">
        <v>0</v>
      </c>
      <c r="IC67" s="63">
        <v>0</v>
      </c>
      <c r="ID67" s="63">
        <v>0</v>
      </c>
      <c r="IE67" s="63">
        <v>0</v>
      </c>
      <c r="IF67" s="63">
        <v>0</v>
      </c>
      <c r="IG67" s="63">
        <v>0</v>
      </c>
      <c r="IH67" s="63">
        <v>0</v>
      </c>
      <c r="II67" s="63">
        <v>0</v>
      </c>
      <c r="IJ67" s="63">
        <v>0</v>
      </c>
      <c r="IK67" s="63">
        <v>0</v>
      </c>
      <c r="IL67" s="63">
        <v>0</v>
      </c>
      <c r="IM67" s="63">
        <v>0</v>
      </c>
      <c r="IN67" s="63">
        <v>0</v>
      </c>
      <c r="IO67" s="63">
        <v>0</v>
      </c>
      <c r="IP67" s="63">
        <v>0</v>
      </c>
      <c r="IQ67" s="63">
        <v>0</v>
      </c>
      <c r="IR67" s="63">
        <v>0</v>
      </c>
      <c r="IS67" s="63">
        <v>0</v>
      </c>
      <c r="IT67" s="63">
        <v>0</v>
      </c>
      <c r="IU67" s="63">
        <v>0</v>
      </c>
      <c r="IV67" s="63">
        <v>0</v>
      </c>
      <c r="IW67" s="63">
        <v>0</v>
      </c>
      <c r="IX67" s="63">
        <v>0</v>
      </c>
      <c r="IY67" s="63">
        <v>0</v>
      </c>
      <c r="IZ67" s="63">
        <v>0</v>
      </c>
      <c r="JA67" s="63">
        <v>0</v>
      </c>
      <c r="JB67" s="63">
        <v>0</v>
      </c>
      <c r="JC67" s="63">
        <v>0</v>
      </c>
      <c r="JD67" s="63">
        <v>0</v>
      </c>
      <c r="JE67" s="63">
        <v>0</v>
      </c>
      <c r="JF67" s="63">
        <v>0</v>
      </c>
      <c r="JG67" s="63">
        <v>0</v>
      </c>
      <c r="JH67" s="63">
        <v>0</v>
      </c>
      <c r="JI67" s="63">
        <v>0</v>
      </c>
      <c r="JJ67" s="63">
        <v>0</v>
      </c>
      <c r="JK67" s="63">
        <v>0</v>
      </c>
      <c r="JL67" s="63">
        <v>0</v>
      </c>
      <c r="JM67" s="63">
        <v>6719.9048957824698</v>
      </c>
      <c r="JN67" s="63">
        <v>0</v>
      </c>
      <c r="JO67" s="63">
        <v>0</v>
      </c>
      <c r="JP67" s="63">
        <v>0</v>
      </c>
      <c r="JQ67" s="63">
        <v>0</v>
      </c>
      <c r="JR67" s="63">
        <v>0</v>
      </c>
      <c r="JS67" s="63">
        <v>0</v>
      </c>
      <c r="JT67" s="63">
        <v>0</v>
      </c>
      <c r="JU67" s="63">
        <v>0</v>
      </c>
      <c r="JV67" s="63">
        <v>0</v>
      </c>
      <c r="JW67" s="63">
        <v>0</v>
      </c>
      <c r="JX67" s="63">
        <v>0</v>
      </c>
      <c r="JY67" s="63">
        <v>0</v>
      </c>
      <c r="JZ67" s="63">
        <v>0</v>
      </c>
      <c r="KA67" s="63">
        <v>0</v>
      </c>
      <c r="KB67" s="63">
        <v>0</v>
      </c>
      <c r="KC67" s="63">
        <v>0</v>
      </c>
      <c r="KD67" s="63">
        <v>0</v>
      </c>
      <c r="KE67" s="63">
        <v>0</v>
      </c>
      <c r="KF67" s="63">
        <v>0</v>
      </c>
      <c r="KG67" s="63">
        <v>0</v>
      </c>
      <c r="KH67" s="63">
        <v>0</v>
      </c>
      <c r="KI67" s="63">
        <v>0</v>
      </c>
      <c r="KJ67" s="63">
        <v>0</v>
      </c>
      <c r="KK67" s="63">
        <v>0</v>
      </c>
      <c r="KL67" s="63">
        <v>0</v>
      </c>
      <c r="KM67" s="63">
        <v>0</v>
      </c>
      <c r="KN67" s="63">
        <v>0</v>
      </c>
      <c r="KO67" s="63">
        <v>0</v>
      </c>
      <c r="KP67" s="63">
        <v>0</v>
      </c>
      <c r="KQ67" s="63">
        <v>0</v>
      </c>
      <c r="KR67" s="63">
        <v>0</v>
      </c>
      <c r="KS67" s="63">
        <v>0</v>
      </c>
      <c r="KT67" s="63">
        <v>0</v>
      </c>
      <c r="KU67" s="63">
        <v>0</v>
      </c>
      <c r="KV67" s="63">
        <v>0</v>
      </c>
      <c r="KW67" s="63">
        <v>0</v>
      </c>
      <c r="KX67" s="63">
        <v>0</v>
      </c>
      <c r="KY67" s="63">
        <v>0</v>
      </c>
      <c r="KZ67" s="63">
        <v>0</v>
      </c>
      <c r="LA67" s="63">
        <v>0</v>
      </c>
      <c r="LB67" s="63">
        <v>0</v>
      </c>
      <c r="LC67" s="63">
        <v>0</v>
      </c>
      <c r="LD67" s="63">
        <v>0</v>
      </c>
      <c r="LE67" s="63">
        <v>0</v>
      </c>
      <c r="LF67" s="63">
        <v>0</v>
      </c>
      <c r="LG67" s="63">
        <v>0</v>
      </c>
      <c r="LH67" s="63">
        <v>0</v>
      </c>
      <c r="LI67" s="63">
        <v>0</v>
      </c>
      <c r="LJ67" s="63">
        <v>0</v>
      </c>
      <c r="LK67" s="63">
        <v>0</v>
      </c>
      <c r="LL67" s="63">
        <v>0</v>
      </c>
      <c r="LM67" s="63">
        <v>0</v>
      </c>
      <c r="LN67" s="63">
        <v>0</v>
      </c>
      <c r="LO67" s="63">
        <v>0</v>
      </c>
      <c r="LP67" s="63">
        <v>0</v>
      </c>
      <c r="LQ67" s="63">
        <v>0</v>
      </c>
      <c r="LR67" s="63">
        <v>0</v>
      </c>
      <c r="LS67" s="63">
        <v>0</v>
      </c>
      <c r="LT67" s="63">
        <v>0</v>
      </c>
      <c r="LU67" s="63">
        <v>0</v>
      </c>
      <c r="LV67" s="63">
        <v>0</v>
      </c>
      <c r="LW67" s="63">
        <v>0</v>
      </c>
      <c r="LX67" s="63">
        <v>0</v>
      </c>
      <c r="LY67" s="63">
        <v>0</v>
      </c>
      <c r="LZ67" s="63">
        <v>0</v>
      </c>
      <c r="MA67" s="63">
        <v>0</v>
      </c>
      <c r="MB67" s="63">
        <v>0</v>
      </c>
      <c r="MC67" s="63">
        <v>0</v>
      </c>
      <c r="MD67" s="63">
        <v>0</v>
      </c>
      <c r="ME67" s="63">
        <v>0</v>
      </c>
      <c r="MF67" s="63">
        <v>0</v>
      </c>
      <c r="MG67" s="63">
        <v>0</v>
      </c>
      <c r="MH67" s="63">
        <v>0</v>
      </c>
      <c r="MI67" s="63">
        <v>0</v>
      </c>
      <c r="MJ67" s="63">
        <v>0</v>
      </c>
      <c r="MK67" s="63">
        <v>0</v>
      </c>
      <c r="ML67" s="63">
        <v>0</v>
      </c>
      <c r="MM67" s="63">
        <v>0</v>
      </c>
      <c r="MN67" s="63">
        <v>0</v>
      </c>
      <c r="MO67" s="63">
        <v>0</v>
      </c>
      <c r="MP67" s="63">
        <v>0</v>
      </c>
      <c r="MQ67" s="2">
        <v>0</v>
      </c>
      <c r="MR67" s="63">
        <v>0</v>
      </c>
      <c r="MS67" s="63">
        <v>0</v>
      </c>
      <c r="MT67" s="63">
        <v>0</v>
      </c>
      <c r="MU67" s="63">
        <v>0</v>
      </c>
      <c r="MW67" s="63">
        <v>52</v>
      </c>
      <c r="MY67" s="63">
        <f t="shared" si="1"/>
        <v>-2.3022303139441647E-6</v>
      </c>
      <c r="NA67" s="63">
        <f>NA65/FQ65*100</f>
        <v>100</v>
      </c>
      <c r="NC67" s="63">
        <f t="shared" si="2"/>
        <v>0</v>
      </c>
    </row>
    <row r="68" spans="1:367" x14ac:dyDescent="0.45">
      <c r="A68" s="63" t="s">
        <v>430</v>
      </c>
      <c r="B68" s="101">
        <v>552400000</v>
      </c>
      <c r="C68" s="63">
        <v>0</v>
      </c>
      <c r="D68" s="63">
        <v>0</v>
      </c>
      <c r="E68" s="63">
        <v>0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63">
        <v>0</v>
      </c>
      <c r="L68" s="63">
        <v>0</v>
      </c>
      <c r="M68" s="63">
        <v>0</v>
      </c>
      <c r="N68" s="63">
        <v>0</v>
      </c>
      <c r="O68" s="63">
        <v>0</v>
      </c>
      <c r="P68" s="63">
        <v>0</v>
      </c>
      <c r="Q68" s="63">
        <v>0</v>
      </c>
      <c r="R68" s="63">
        <v>0</v>
      </c>
      <c r="S68" s="63">
        <v>0</v>
      </c>
      <c r="T68" s="63">
        <v>0</v>
      </c>
      <c r="U68" s="63">
        <v>0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>
        <v>0</v>
      </c>
      <c r="AZ68" s="63">
        <v>0</v>
      </c>
      <c r="BA68" s="63">
        <v>0</v>
      </c>
      <c r="BB68" s="63">
        <v>0</v>
      </c>
      <c r="BC68" s="63">
        <v>0</v>
      </c>
      <c r="BD68" s="63">
        <v>0</v>
      </c>
      <c r="BE68" s="63">
        <v>0</v>
      </c>
      <c r="BF68" s="63">
        <v>0</v>
      </c>
      <c r="BG68" s="63">
        <v>0</v>
      </c>
      <c r="BH68" s="63">
        <v>0</v>
      </c>
      <c r="BI68" s="63">
        <v>0</v>
      </c>
      <c r="BJ68" s="63">
        <v>0</v>
      </c>
      <c r="BK68" s="63">
        <v>0</v>
      </c>
      <c r="BL68" s="63">
        <v>0</v>
      </c>
      <c r="BM68" s="63">
        <v>0</v>
      </c>
      <c r="BN68" s="63">
        <v>0</v>
      </c>
      <c r="BO68" s="63">
        <v>0</v>
      </c>
      <c r="BP68" s="63">
        <v>0</v>
      </c>
      <c r="BQ68" s="63">
        <v>0</v>
      </c>
      <c r="BR68" s="63">
        <v>0</v>
      </c>
      <c r="BS68" s="63">
        <v>0</v>
      </c>
      <c r="BT68" s="63">
        <v>0</v>
      </c>
      <c r="BU68" s="63">
        <v>0</v>
      </c>
      <c r="BV68" s="63">
        <v>0</v>
      </c>
      <c r="BW68" s="63">
        <v>0</v>
      </c>
      <c r="BX68" s="63">
        <v>0</v>
      </c>
      <c r="BY68" s="63">
        <v>0</v>
      </c>
      <c r="BZ68" s="63">
        <v>0</v>
      </c>
      <c r="CA68" s="63">
        <v>0</v>
      </c>
      <c r="CB68" s="63">
        <v>0</v>
      </c>
      <c r="CC68" s="63">
        <v>0</v>
      </c>
      <c r="CD68" s="63">
        <v>0</v>
      </c>
      <c r="CE68" s="63">
        <v>0</v>
      </c>
      <c r="CF68" s="63">
        <v>0</v>
      </c>
      <c r="CG68" s="63">
        <v>0</v>
      </c>
      <c r="CH68" s="63">
        <v>0</v>
      </c>
      <c r="CI68" s="63">
        <v>0</v>
      </c>
      <c r="CJ68" s="63">
        <v>0</v>
      </c>
      <c r="CK68" s="63">
        <v>0</v>
      </c>
      <c r="CL68" s="63">
        <v>0</v>
      </c>
      <c r="CM68" s="63">
        <v>0</v>
      </c>
      <c r="CN68" s="63">
        <v>0</v>
      </c>
      <c r="CO68" s="63">
        <v>0</v>
      </c>
      <c r="CP68" s="63">
        <v>0</v>
      </c>
      <c r="CQ68" s="63">
        <v>0</v>
      </c>
      <c r="CR68" s="63">
        <v>0</v>
      </c>
      <c r="CS68" s="63">
        <v>0</v>
      </c>
      <c r="CT68" s="63">
        <v>0</v>
      </c>
      <c r="CU68" s="63">
        <v>0</v>
      </c>
      <c r="CV68" s="63">
        <v>0</v>
      </c>
      <c r="CW68" s="63">
        <v>0</v>
      </c>
      <c r="CX68" s="63">
        <v>0</v>
      </c>
      <c r="CY68" s="63">
        <v>0</v>
      </c>
      <c r="CZ68" s="63">
        <v>0</v>
      </c>
      <c r="DA68" s="63">
        <v>0</v>
      </c>
      <c r="DB68" s="63">
        <v>0</v>
      </c>
      <c r="DC68" s="63">
        <v>0</v>
      </c>
      <c r="DD68" s="63">
        <v>0</v>
      </c>
      <c r="DE68" s="63">
        <v>0</v>
      </c>
      <c r="DF68" s="63">
        <v>0</v>
      </c>
      <c r="DG68" s="63">
        <v>0</v>
      </c>
      <c r="DH68" s="63">
        <v>0</v>
      </c>
      <c r="DI68" s="63">
        <v>0</v>
      </c>
      <c r="DJ68" s="63">
        <v>0</v>
      </c>
      <c r="DK68" s="63">
        <v>0</v>
      </c>
      <c r="DL68" s="63">
        <v>0</v>
      </c>
      <c r="DM68" s="63">
        <v>0</v>
      </c>
      <c r="DN68" s="63">
        <v>0</v>
      </c>
      <c r="DO68" s="63">
        <v>0</v>
      </c>
      <c r="DP68" s="63">
        <v>0</v>
      </c>
      <c r="DQ68" s="63">
        <v>0</v>
      </c>
      <c r="DR68" s="63">
        <v>0</v>
      </c>
      <c r="DS68" s="63">
        <v>0</v>
      </c>
      <c r="DT68" s="63">
        <v>0</v>
      </c>
      <c r="DU68" s="63">
        <v>0</v>
      </c>
      <c r="DV68" s="63">
        <v>0</v>
      </c>
      <c r="DW68" s="63">
        <v>0</v>
      </c>
      <c r="DX68" s="63">
        <v>0</v>
      </c>
      <c r="DY68" s="63">
        <v>0</v>
      </c>
      <c r="DZ68" s="63">
        <v>0</v>
      </c>
      <c r="EA68" s="63">
        <v>0</v>
      </c>
      <c r="EB68" s="63">
        <v>0</v>
      </c>
      <c r="EC68" s="63">
        <v>0</v>
      </c>
      <c r="ED68" s="63">
        <v>0</v>
      </c>
      <c r="EE68" s="63">
        <v>0</v>
      </c>
      <c r="EF68" s="63">
        <v>0</v>
      </c>
      <c r="EG68" s="63">
        <v>0</v>
      </c>
      <c r="EH68" s="63">
        <v>0</v>
      </c>
      <c r="EI68" s="63">
        <v>0</v>
      </c>
      <c r="EJ68" s="63">
        <v>0</v>
      </c>
      <c r="EK68" s="63">
        <v>0</v>
      </c>
      <c r="EL68" s="63">
        <v>0</v>
      </c>
      <c r="EM68" s="63">
        <v>0</v>
      </c>
      <c r="EN68" s="63">
        <v>0</v>
      </c>
      <c r="EO68" s="63">
        <v>0</v>
      </c>
      <c r="EP68" s="63">
        <v>0</v>
      </c>
      <c r="EQ68" s="63">
        <v>0</v>
      </c>
      <c r="ER68" s="63">
        <v>0</v>
      </c>
      <c r="ES68" s="63">
        <v>0</v>
      </c>
      <c r="ET68" s="63">
        <v>0</v>
      </c>
      <c r="EU68" s="63">
        <v>0</v>
      </c>
      <c r="EV68" s="63">
        <v>0</v>
      </c>
      <c r="EW68" s="63">
        <v>0</v>
      </c>
      <c r="EX68" s="63">
        <v>0</v>
      </c>
      <c r="EY68" s="63">
        <v>0</v>
      </c>
      <c r="EZ68" s="63">
        <v>0</v>
      </c>
      <c r="FA68" s="63">
        <v>0</v>
      </c>
      <c r="FB68" s="63">
        <v>0</v>
      </c>
      <c r="FC68" s="63">
        <v>0</v>
      </c>
      <c r="FD68" s="63">
        <v>0</v>
      </c>
      <c r="FE68" s="63">
        <v>0</v>
      </c>
      <c r="FF68" s="63">
        <v>0</v>
      </c>
      <c r="FG68" s="63">
        <v>0</v>
      </c>
      <c r="FH68" s="63">
        <v>0</v>
      </c>
      <c r="FI68" s="63">
        <v>0</v>
      </c>
      <c r="FJ68" s="63">
        <v>0</v>
      </c>
      <c r="FK68" s="63">
        <v>0</v>
      </c>
      <c r="FL68" s="63">
        <v>0</v>
      </c>
      <c r="FM68" s="63">
        <v>0</v>
      </c>
      <c r="FN68" s="63">
        <v>0</v>
      </c>
      <c r="FO68" s="63">
        <v>0</v>
      </c>
      <c r="FP68" s="63">
        <v>0</v>
      </c>
      <c r="FQ68" s="63">
        <v>0</v>
      </c>
      <c r="FR68" s="63">
        <v>0</v>
      </c>
      <c r="FS68" s="63">
        <v>0</v>
      </c>
      <c r="FT68" s="63">
        <v>0</v>
      </c>
      <c r="FU68" s="63">
        <v>0</v>
      </c>
      <c r="FV68" s="63">
        <v>0</v>
      </c>
      <c r="FW68" s="63">
        <v>0</v>
      </c>
      <c r="FX68" s="63">
        <v>0</v>
      </c>
      <c r="FY68" s="63">
        <v>0</v>
      </c>
      <c r="FZ68" s="63">
        <v>0</v>
      </c>
      <c r="GA68" s="63">
        <v>0</v>
      </c>
      <c r="GB68" s="63">
        <v>0</v>
      </c>
      <c r="GC68" s="63">
        <v>0</v>
      </c>
      <c r="GD68" s="63">
        <v>0</v>
      </c>
      <c r="GE68" s="63">
        <v>0</v>
      </c>
      <c r="GF68" s="63">
        <v>0</v>
      </c>
      <c r="GG68" s="63">
        <v>0</v>
      </c>
      <c r="GH68" s="63">
        <v>0</v>
      </c>
      <c r="GI68" s="63">
        <v>0</v>
      </c>
      <c r="GJ68" s="63">
        <v>0</v>
      </c>
      <c r="GK68" s="63">
        <v>0</v>
      </c>
      <c r="GL68" s="63">
        <v>0</v>
      </c>
      <c r="GM68" s="63">
        <v>0</v>
      </c>
      <c r="GN68" s="63">
        <v>0</v>
      </c>
      <c r="GO68" s="63">
        <v>0</v>
      </c>
      <c r="GP68" s="63">
        <v>0</v>
      </c>
      <c r="GQ68" s="63">
        <v>0</v>
      </c>
      <c r="GR68" s="63">
        <v>0</v>
      </c>
      <c r="GS68" s="63">
        <v>0</v>
      </c>
      <c r="GT68" s="63">
        <v>0</v>
      </c>
      <c r="GU68" s="63">
        <v>0</v>
      </c>
      <c r="GV68" s="63">
        <v>0</v>
      </c>
      <c r="GW68" s="63">
        <v>0</v>
      </c>
      <c r="GX68" s="63">
        <v>0</v>
      </c>
      <c r="GY68" s="63">
        <v>0</v>
      </c>
      <c r="GZ68" s="63">
        <v>0</v>
      </c>
      <c r="HA68" s="63">
        <v>0</v>
      </c>
      <c r="HB68" s="63">
        <v>0</v>
      </c>
      <c r="HC68" s="63">
        <v>0</v>
      </c>
      <c r="HD68" s="63">
        <v>0</v>
      </c>
      <c r="HE68" s="63">
        <v>0</v>
      </c>
      <c r="HF68" s="63">
        <v>0</v>
      </c>
      <c r="HG68" s="63">
        <v>0</v>
      </c>
      <c r="HH68" s="63">
        <v>0</v>
      </c>
      <c r="HI68" s="63">
        <v>0</v>
      </c>
      <c r="HJ68" s="63">
        <v>0</v>
      </c>
      <c r="HK68" s="63">
        <v>0</v>
      </c>
      <c r="HL68" s="63">
        <v>0</v>
      </c>
      <c r="HM68" s="63">
        <v>0</v>
      </c>
      <c r="HN68" s="63">
        <v>0</v>
      </c>
      <c r="HO68" s="63">
        <v>0</v>
      </c>
      <c r="HP68" s="63">
        <v>0</v>
      </c>
      <c r="HQ68" s="63">
        <v>0</v>
      </c>
      <c r="HR68" s="63">
        <v>0</v>
      </c>
      <c r="HS68" s="63">
        <v>0</v>
      </c>
      <c r="HT68" s="63">
        <v>0</v>
      </c>
      <c r="HU68" s="63">
        <v>0</v>
      </c>
      <c r="HV68" s="63">
        <v>0</v>
      </c>
      <c r="HW68" s="63">
        <v>0</v>
      </c>
      <c r="HX68" s="63">
        <v>0</v>
      </c>
      <c r="HY68" s="63">
        <v>0</v>
      </c>
      <c r="HZ68" s="63">
        <v>0</v>
      </c>
      <c r="IA68" s="63">
        <v>0</v>
      </c>
      <c r="IB68" s="63">
        <v>0</v>
      </c>
      <c r="IC68" s="63">
        <v>0</v>
      </c>
      <c r="ID68" s="63">
        <v>0</v>
      </c>
      <c r="IE68" s="63">
        <v>0</v>
      </c>
      <c r="IF68" s="63">
        <v>0</v>
      </c>
      <c r="IG68" s="63">
        <v>0</v>
      </c>
      <c r="IH68" s="63">
        <v>0</v>
      </c>
      <c r="II68" s="63">
        <v>0</v>
      </c>
      <c r="IJ68" s="63">
        <v>0</v>
      </c>
      <c r="IK68" s="63">
        <v>0</v>
      </c>
      <c r="IL68" s="63">
        <v>0</v>
      </c>
      <c r="IM68" s="63">
        <v>0</v>
      </c>
      <c r="IN68" s="63">
        <v>0</v>
      </c>
      <c r="IO68" s="63">
        <v>0</v>
      </c>
      <c r="IP68" s="63">
        <v>0</v>
      </c>
      <c r="IQ68" s="63">
        <v>0</v>
      </c>
      <c r="IR68" s="63">
        <v>0</v>
      </c>
      <c r="IS68" s="63">
        <v>0</v>
      </c>
      <c r="IT68" s="63">
        <v>0</v>
      </c>
      <c r="IU68" s="63">
        <v>0</v>
      </c>
      <c r="IV68" s="63">
        <v>0</v>
      </c>
      <c r="IW68" s="63">
        <v>0</v>
      </c>
      <c r="IX68" s="63">
        <v>0</v>
      </c>
      <c r="IY68" s="63">
        <v>0</v>
      </c>
      <c r="IZ68" s="63">
        <v>0</v>
      </c>
      <c r="JA68" s="63">
        <v>0</v>
      </c>
      <c r="JB68" s="63">
        <v>0</v>
      </c>
      <c r="JC68" s="63">
        <v>0</v>
      </c>
      <c r="JD68" s="63">
        <v>0</v>
      </c>
      <c r="JE68" s="63">
        <v>0</v>
      </c>
      <c r="JF68" s="63">
        <v>0</v>
      </c>
      <c r="JG68" s="63">
        <v>0</v>
      </c>
      <c r="JH68" s="63">
        <v>0</v>
      </c>
      <c r="JI68" s="63">
        <v>0</v>
      </c>
      <c r="JJ68" s="63">
        <v>0</v>
      </c>
      <c r="JK68" s="63">
        <v>0</v>
      </c>
      <c r="JL68" s="63">
        <v>0</v>
      </c>
      <c r="JM68" s="63">
        <v>0</v>
      </c>
      <c r="JN68" s="63">
        <v>0</v>
      </c>
      <c r="JO68" s="63">
        <v>0</v>
      </c>
      <c r="JP68" s="63">
        <v>0</v>
      </c>
      <c r="JQ68" s="63">
        <v>0</v>
      </c>
      <c r="JR68" s="63">
        <v>0</v>
      </c>
      <c r="JS68" s="63">
        <v>0</v>
      </c>
      <c r="JT68" s="63">
        <v>0</v>
      </c>
      <c r="JU68" s="63">
        <v>0</v>
      </c>
      <c r="JV68" s="63">
        <v>0</v>
      </c>
      <c r="JW68" s="63">
        <v>0</v>
      </c>
      <c r="JX68" s="63">
        <v>0</v>
      </c>
      <c r="JY68" s="63">
        <v>0</v>
      </c>
      <c r="JZ68" s="63">
        <v>0</v>
      </c>
      <c r="KA68" s="63">
        <v>0</v>
      </c>
      <c r="KB68" s="63">
        <v>0</v>
      </c>
      <c r="KC68" s="63">
        <v>0</v>
      </c>
      <c r="KD68" s="63">
        <v>0</v>
      </c>
      <c r="KE68" s="63">
        <v>0</v>
      </c>
      <c r="KF68" s="63">
        <v>0</v>
      </c>
      <c r="KG68" s="63">
        <v>0</v>
      </c>
      <c r="KH68" s="63">
        <v>0</v>
      </c>
      <c r="KI68" s="63">
        <v>0</v>
      </c>
      <c r="KJ68" s="63">
        <v>0</v>
      </c>
      <c r="KK68" s="63">
        <v>0</v>
      </c>
      <c r="KL68" s="63">
        <v>0</v>
      </c>
      <c r="KM68" s="63">
        <v>0</v>
      </c>
      <c r="KN68" s="63">
        <v>0</v>
      </c>
      <c r="KO68" s="63">
        <v>0</v>
      </c>
      <c r="KP68" s="63">
        <v>0</v>
      </c>
      <c r="KQ68" s="63">
        <v>0</v>
      </c>
      <c r="KR68" s="63">
        <v>0</v>
      </c>
      <c r="KS68" s="63">
        <v>0</v>
      </c>
      <c r="KT68" s="63">
        <v>0</v>
      </c>
      <c r="KU68" s="63">
        <v>0</v>
      </c>
      <c r="KV68" s="63">
        <v>0</v>
      </c>
      <c r="KW68" s="63">
        <v>0</v>
      </c>
      <c r="KX68" s="63">
        <v>0</v>
      </c>
      <c r="KY68" s="63">
        <v>0</v>
      </c>
      <c r="KZ68" s="63">
        <v>0</v>
      </c>
      <c r="LA68" s="63">
        <v>0</v>
      </c>
      <c r="LB68" s="63">
        <v>0</v>
      </c>
      <c r="LC68" s="63">
        <v>0</v>
      </c>
      <c r="LD68" s="63">
        <v>0</v>
      </c>
      <c r="LE68" s="63">
        <v>0</v>
      </c>
      <c r="LF68" s="63">
        <v>0</v>
      </c>
      <c r="LG68" s="63">
        <v>0</v>
      </c>
      <c r="LH68" s="63">
        <v>0</v>
      </c>
      <c r="LI68" s="63">
        <v>0</v>
      </c>
      <c r="LJ68" s="63">
        <v>0</v>
      </c>
      <c r="LK68" s="63">
        <v>0</v>
      </c>
      <c r="LL68" s="63">
        <v>0</v>
      </c>
      <c r="LM68" s="63">
        <v>0</v>
      </c>
      <c r="LN68" s="63">
        <v>0</v>
      </c>
      <c r="LO68" s="63">
        <v>0</v>
      </c>
      <c r="LP68" s="63">
        <v>0</v>
      </c>
      <c r="LQ68" s="63">
        <v>0</v>
      </c>
      <c r="LR68" s="63">
        <v>0</v>
      </c>
      <c r="LS68" s="63">
        <v>0</v>
      </c>
      <c r="LT68" s="63">
        <v>0</v>
      </c>
      <c r="LU68" s="63">
        <v>0</v>
      </c>
      <c r="LV68" s="63">
        <v>0</v>
      </c>
      <c r="LW68" s="63">
        <v>0</v>
      </c>
      <c r="LX68" s="63">
        <v>0</v>
      </c>
      <c r="LY68" s="63">
        <v>0</v>
      </c>
      <c r="LZ68" s="63">
        <v>0</v>
      </c>
      <c r="MA68" s="63">
        <v>0</v>
      </c>
      <c r="MB68" s="63">
        <v>0</v>
      </c>
      <c r="MC68" s="63">
        <v>0</v>
      </c>
      <c r="MD68" s="63">
        <v>0</v>
      </c>
      <c r="ME68" s="63">
        <v>0</v>
      </c>
      <c r="MF68" s="63">
        <v>0</v>
      </c>
      <c r="MG68" s="63">
        <v>0</v>
      </c>
      <c r="MH68" s="63">
        <v>0</v>
      </c>
      <c r="MI68" s="63">
        <v>0</v>
      </c>
      <c r="MJ68" s="63">
        <v>0</v>
      </c>
      <c r="MK68" s="63">
        <v>0</v>
      </c>
      <c r="ML68" s="63">
        <v>0</v>
      </c>
      <c r="MM68" s="63">
        <v>0</v>
      </c>
      <c r="MN68" s="63">
        <v>0</v>
      </c>
      <c r="MO68" s="63">
        <v>0</v>
      </c>
      <c r="MP68" s="63">
        <v>0</v>
      </c>
      <c r="MQ68" s="63">
        <v>0</v>
      </c>
      <c r="MR68" s="63">
        <v>0</v>
      </c>
      <c r="MS68" s="63">
        <v>0</v>
      </c>
      <c r="MT68" s="63">
        <v>0</v>
      </c>
      <c r="MU68" s="63">
        <v>0</v>
      </c>
      <c r="MW68" s="63">
        <v>53</v>
      </c>
      <c r="MY68" s="63">
        <f t="shared" si="1"/>
        <v>0</v>
      </c>
      <c r="NC68" s="63">
        <f t="shared" si="2"/>
        <v>0</v>
      </c>
    </row>
    <row r="69" spans="1:367" x14ac:dyDescent="0.45">
      <c r="A69" s="63" t="s">
        <v>126</v>
      </c>
      <c r="B69" s="101">
        <v>15000000000</v>
      </c>
      <c r="C69" s="63">
        <v>0</v>
      </c>
      <c r="D69" s="63">
        <v>0</v>
      </c>
      <c r="E69" s="63">
        <v>0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63">
        <v>0</v>
      </c>
      <c r="L69" s="63">
        <v>0</v>
      </c>
      <c r="M69" s="63">
        <v>0</v>
      </c>
      <c r="N69" s="63">
        <v>0</v>
      </c>
      <c r="O69" s="63">
        <v>0</v>
      </c>
      <c r="P69" s="63">
        <v>0</v>
      </c>
      <c r="Q69" s="63">
        <v>0</v>
      </c>
      <c r="R69" s="63">
        <v>0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>
        <v>0</v>
      </c>
      <c r="AZ69" s="63">
        <v>0</v>
      </c>
      <c r="BA69" s="63">
        <v>0</v>
      </c>
      <c r="BB69" s="63">
        <v>0</v>
      </c>
      <c r="BC69" s="63">
        <v>0</v>
      </c>
      <c r="BD69" s="63">
        <v>0</v>
      </c>
      <c r="BE69" s="63">
        <v>0</v>
      </c>
      <c r="BF69" s="63">
        <v>0</v>
      </c>
      <c r="BG69" s="63">
        <v>0</v>
      </c>
      <c r="BH69" s="63">
        <v>0</v>
      </c>
      <c r="BI69" s="63">
        <v>0</v>
      </c>
      <c r="BJ69" s="63">
        <v>0</v>
      </c>
      <c r="BK69" s="63">
        <v>0</v>
      </c>
      <c r="BL69" s="63">
        <v>0</v>
      </c>
      <c r="BM69" s="63">
        <v>0</v>
      </c>
      <c r="BN69" s="63">
        <v>0</v>
      </c>
      <c r="BO69" s="63">
        <v>0</v>
      </c>
      <c r="BP69" s="63">
        <v>0</v>
      </c>
      <c r="BQ69" s="63">
        <v>0</v>
      </c>
      <c r="BR69" s="63">
        <v>0</v>
      </c>
      <c r="BS69" s="63">
        <v>0</v>
      </c>
      <c r="BT69" s="63">
        <v>0</v>
      </c>
      <c r="BU69" s="63">
        <v>0</v>
      </c>
      <c r="BV69" s="63">
        <v>0</v>
      </c>
      <c r="BW69" s="63">
        <v>0</v>
      </c>
      <c r="BX69" s="63">
        <v>0</v>
      </c>
      <c r="BY69" s="63">
        <v>0</v>
      </c>
      <c r="BZ69" s="63">
        <v>0</v>
      </c>
      <c r="CA69" s="63">
        <v>0</v>
      </c>
      <c r="CB69" s="63">
        <v>0</v>
      </c>
      <c r="CC69" s="63">
        <v>0</v>
      </c>
      <c r="CD69" s="63">
        <v>0</v>
      </c>
      <c r="CE69" s="63">
        <v>0</v>
      </c>
      <c r="CF69" s="63">
        <v>0</v>
      </c>
      <c r="CG69" s="63">
        <v>0</v>
      </c>
      <c r="CH69" s="63">
        <v>0</v>
      </c>
      <c r="CI69" s="63">
        <v>0</v>
      </c>
      <c r="CJ69" s="63">
        <v>0</v>
      </c>
      <c r="CK69" s="63">
        <v>0</v>
      </c>
      <c r="CL69" s="63">
        <v>0</v>
      </c>
      <c r="CM69" s="63">
        <v>0</v>
      </c>
      <c r="CN69" s="63">
        <v>0</v>
      </c>
      <c r="CO69" s="63">
        <v>0</v>
      </c>
      <c r="CP69" s="63">
        <v>0</v>
      </c>
      <c r="CQ69" s="63">
        <v>0</v>
      </c>
      <c r="CR69" s="63">
        <v>0</v>
      </c>
      <c r="CS69" s="63">
        <v>0</v>
      </c>
      <c r="CT69" s="63">
        <v>0</v>
      </c>
      <c r="CU69" s="63">
        <v>0</v>
      </c>
      <c r="CV69" s="63">
        <v>0</v>
      </c>
      <c r="CW69" s="63">
        <v>0</v>
      </c>
      <c r="CX69" s="63">
        <v>0</v>
      </c>
      <c r="CY69" s="63">
        <v>0</v>
      </c>
      <c r="CZ69" s="63">
        <v>0</v>
      </c>
      <c r="DA69" s="63">
        <v>0</v>
      </c>
      <c r="DB69" s="63">
        <v>0</v>
      </c>
      <c r="DC69" s="63">
        <v>0</v>
      </c>
      <c r="DD69" s="63">
        <v>0</v>
      </c>
      <c r="DE69" s="63">
        <v>0</v>
      </c>
      <c r="DF69" s="63">
        <v>0</v>
      </c>
      <c r="DG69" s="63">
        <v>0</v>
      </c>
      <c r="DH69" s="63">
        <v>0</v>
      </c>
      <c r="DI69" s="63">
        <v>0</v>
      </c>
      <c r="DJ69" s="63">
        <v>0</v>
      </c>
      <c r="DK69" s="63">
        <v>0</v>
      </c>
      <c r="DL69" s="63">
        <v>0</v>
      </c>
      <c r="DM69" s="63">
        <v>0</v>
      </c>
      <c r="DN69" s="63">
        <v>0</v>
      </c>
      <c r="DO69" s="63">
        <v>0</v>
      </c>
      <c r="DP69" s="63">
        <v>0</v>
      </c>
      <c r="DQ69" s="63">
        <v>0</v>
      </c>
      <c r="DR69" s="63">
        <v>0</v>
      </c>
      <c r="DS69" s="63">
        <v>0</v>
      </c>
      <c r="DT69" s="63">
        <v>0</v>
      </c>
      <c r="DU69" s="63">
        <v>0</v>
      </c>
      <c r="DV69" s="63">
        <v>0</v>
      </c>
      <c r="DW69" s="63">
        <v>0</v>
      </c>
      <c r="DX69" s="63">
        <v>0</v>
      </c>
      <c r="DY69" s="63">
        <v>0</v>
      </c>
      <c r="DZ69" s="63">
        <v>0</v>
      </c>
      <c r="EA69" s="63">
        <v>0</v>
      </c>
      <c r="EB69" s="63">
        <v>0</v>
      </c>
      <c r="EC69" s="63">
        <v>0</v>
      </c>
      <c r="ED69" s="63">
        <v>0</v>
      </c>
      <c r="EE69" s="63">
        <v>0</v>
      </c>
      <c r="EF69" s="63">
        <v>0</v>
      </c>
      <c r="EG69" s="63">
        <v>0</v>
      </c>
      <c r="EH69" s="63">
        <v>0</v>
      </c>
      <c r="EI69" s="63">
        <v>0</v>
      </c>
      <c r="EJ69" s="63">
        <v>0</v>
      </c>
      <c r="EK69" s="63">
        <v>0</v>
      </c>
      <c r="EL69" s="63">
        <v>0</v>
      </c>
      <c r="EM69" s="63">
        <v>0</v>
      </c>
      <c r="EN69" s="63">
        <v>0</v>
      </c>
      <c r="EO69" s="63">
        <v>0</v>
      </c>
      <c r="EP69" s="63">
        <v>0</v>
      </c>
      <c r="EQ69" s="63">
        <v>0</v>
      </c>
      <c r="ER69" s="63">
        <v>0</v>
      </c>
      <c r="ES69" s="63">
        <v>0</v>
      </c>
      <c r="ET69" s="63">
        <v>0</v>
      </c>
      <c r="EU69" s="63">
        <v>0</v>
      </c>
      <c r="EV69" s="63">
        <v>0</v>
      </c>
      <c r="EW69" s="63">
        <v>0</v>
      </c>
      <c r="EX69" s="63">
        <v>0</v>
      </c>
      <c r="EY69" s="63">
        <v>0</v>
      </c>
      <c r="EZ69" s="63">
        <v>0</v>
      </c>
      <c r="FA69" s="63">
        <v>0</v>
      </c>
      <c r="FB69" s="63">
        <v>0</v>
      </c>
      <c r="FC69" s="63">
        <v>0</v>
      </c>
      <c r="FD69" s="63">
        <v>0</v>
      </c>
      <c r="FE69" s="63">
        <v>0</v>
      </c>
      <c r="FF69" s="63">
        <v>0</v>
      </c>
      <c r="FG69" s="63">
        <v>0</v>
      </c>
      <c r="FH69" s="63">
        <v>0</v>
      </c>
      <c r="FI69" s="63">
        <v>0</v>
      </c>
      <c r="FJ69" s="63">
        <v>0</v>
      </c>
      <c r="FK69" s="63">
        <v>0</v>
      </c>
      <c r="FL69" s="63">
        <v>0</v>
      </c>
      <c r="FM69" s="63">
        <v>0</v>
      </c>
      <c r="FN69" s="63">
        <v>0</v>
      </c>
      <c r="FO69" s="63">
        <v>0</v>
      </c>
      <c r="FP69" s="63">
        <v>0</v>
      </c>
      <c r="FQ69" s="63">
        <v>0</v>
      </c>
      <c r="FR69" s="63">
        <v>0</v>
      </c>
      <c r="FS69" s="63">
        <v>0</v>
      </c>
      <c r="FT69" s="63">
        <v>0</v>
      </c>
      <c r="FU69" s="63">
        <v>0</v>
      </c>
      <c r="FV69" s="63">
        <v>0</v>
      </c>
      <c r="FW69" s="63">
        <v>0</v>
      </c>
      <c r="FX69" s="63">
        <v>0</v>
      </c>
      <c r="FY69" s="63">
        <v>0</v>
      </c>
      <c r="FZ69" s="63">
        <v>0</v>
      </c>
      <c r="GA69" s="63">
        <v>0</v>
      </c>
      <c r="GB69" s="63">
        <v>0</v>
      </c>
      <c r="GC69" s="63">
        <v>0</v>
      </c>
      <c r="GD69" s="63">
        <v>0</v>
      </c>
      <c r="GE69" s="63">
        <v>0</v>
      </c>
      <c r="GF69" s="63">
        <v>0</v>
      </c>
      <c r="GG69" s="63">
        <v>0</v>
      </c>
      <c r="GH69" s="63">
        <v>0</v>
      </c>
      <c r="GI69" s="63">
        <v>0</v>
      </c>
      <c r="GJ69" s="63">
        <v>0</v>
      </c>
      <c r="GK69" s="63">
        <v>0</v>
      </c>
      <c r="GL69" s="63">
        <v>0</v>
      </c>
      <c r="GM69" s="63">
        <v>0</v>
      </c>
      <c r="GN69" s="63">
        <v>0</v>
      </c>
      <c r="GO69" s="63">
        <v>0</v>
      </c>
      <c r="GP69" s="63">
        <v>0</v>
      </c>
      <c r="GQ69" s="63">
        <v>0</v>
      </c>
      <c r="GR69" s="63">
        <v>0</v>
      </c>
      <c r="GS69" s="63">
        <v>0</v>
      </c>
      <c r="GT69" s="63">
        <v>0</v>
      </c>
      <c r="GU69" s="63">
        <v>0</v>
      </c>
      <c r="GV69" s="63">
        <v>0</v>
      </c>
      <c r="GW69" s="63">
        <v>0</v>
      </c>
      <c r="GX69" s="63">
        <v>0</v>
      </c>
      <c r="GY69" s="63">
        <v>0</v>
      </c>
      <c r="GZ69" s="63">
        <v>0</v>
      </c>
      <c r="HA69" s="63">
        <v>0</v>
      </c>
      <c r="HB69" s="63">
        <v>0</v>
      </c>
      <c r="HC69" s="63">
        <v>0</v>
      </c>
      <c r="HD69" s="63">
        <v>0</v>
      </c>
      <c r="HE69" s="63">
        <v>0</v>
      </c>
      <c r="HF69" s="63">
        <v>0</v>
      </c>
      <c r="HG69" s="63">
        <v>0</v>
      </c>
      <c r="HH69" s="63">
        <v>0</v>
      </c>
      <c r="HI69" s="63">
        <v>0</v>
      </c>
      <c r="HJ69" s="63">
        <v>0</v>
      </c>
      <c r="HK69" s="63">
        <v>0</v>
      </c>
      <c r="HL69" s="63">
        <v>0</v>
      </c>
      <c r="HM69" s="63">
        <v>0</v>
      </c>
      <c r="HN69" s="63">
        <v>0</v>
      </c>
      <c r="HO69" s="63">
        <v>0</v>
      </c>
      <c r="HP69" s="63">
        <v>0</v>
      </c>
      <c r="HQ69" s="63">
        <v>0</v>
      </c>
      <c r="HR69" s="63">
        <v>0</v>
      </c>
      <c r="HS69" s="63">
        <v>0</v>
      </c>
      <c r="HT69" s="63">
        <v>0</v>
      </c>
      <c r="HU69" s="63">
        <v>0</v>
      </c>
      <c r="HV69" s="63">
        <v>0</v>
      </c>
      <c r="HW69" s="63">
        <v>0</v>
      </c>
      <c r="HX69" s="63">
        <v>0</v>
      </c>
      <c r="HY69" s="63">
        <v>0</v>
      </c>
      <c r="HZ69" s="63">
        <v>0</v>
      </c>
      <c r="IA69" s="63">
        <v>0</v>
      </c>
      <c r="IB69" s="63">
        <v>0</v>
      </c>
      <c r="IC69" s="63">
        <v>0</v>
      </c>
      <c r="ID69" s="63">
        <v>0</v>
      </c>
      <c r="IE69" s="63">
        <v>0</v>
      </c>
      <c r="IF69" s="63">
        <v>0</v>
      </c>
      <c r="IG69" s="63">
        <v>0</v>
      </c>
      <c r="IH69" s="63">
        <v>0</v>
      </c>
      <c r="II69" s="63">
        <v>0</v>
      </c>
      <c r="IJ69" s="63">
        <v>0</v>
      </c>
      <c r="IK69" s="63">
        <v>0</v>
      </c>
      <c r="IL69" s="63">
        <v>0</v>
      </c>
      <c r="IM69" s="63">
        <v>0</v>
      </c>
      <c r="IN69" s="63">
        <v>0</v>
      </c>
      <c r="IO69" s="63">
        <v>0</v>
      </c>
      <c r="IP69" s="63">
        <v>0</v>
      </c>
      <c r="IQ69" s="63">
        <v>0</v>
      </c>
      <c r="IR69" s="63">
        <v>0</v>
      </c>
      <c r="IS69" s="63">
        <v>0</v>
      </c>
      <c r="IT69" s="63">
        <v>0</v>
      </c>
      <c r="IU69" s="63">
        <v>0</v>
      </c>
      <c r="IV69" s="63">
        <v>0</v>
      </c>
      <c r="IW69" s="63">
        <v>0</v>
      </c>
      <c r="IX69" s="63">
        <v>0</v>
      </c>
      <c r="IY69" s="63">
        <v>0</v>
      </c>
      <c r="IZ69" s="63">
        <v>0</v>
      </c>
      <c r="JA69" s="63">
        <v>0</v>
      </c>
      <c r="JB69" s="63">
        <v>0</v>
      </c>
      <c r="JC69" s="63">
        <v>0</v>
      </c>
      <c r="JD69" s="63">
        <v>0</v>
      </c>
      <c r="JE69" s="63">
        <v>0</v>
      </c>
      <c r="JF69" s="63">
        <v>0</v>
      </c>
      <c r="JG69" s="63">
        <v>0</v>
      </c>
      <c r="JH69" s="63">
        <v>0</v>
      </c>
      <c r="JI69" s="63">
        <v>0</v>
      </c>
      <c r="JJ69" s="63">
        <v>0</v>
      </c>
      <c r="JK69" s="63">
        <v>0</v>
      </c>
      <c r="JL69" s="63">
        <v>0</v>
      </c>
      <c r="JM69" s="63">
        <v>0</v>
      </c>
      <c r="JN69" s="63">
        <v>0</v>
      </c>
      <c r="JO69" s="63">
        <v>0</v>
      </c>
      <c r="JP69" s="63">
        <v>0</v>
      </c>
      <c r="JQ69" s="63">
        <v>0</v>
      </c>
      <c r="JR69" s="63">
        <v>0</v>
      </c>
      <c r="JS69" s="63">
        <v>0</v>
      </c>
      <c r="JT69" s="63">
        <v>0</v>
      </c>
      <c r="JU69" s="63">
        <v>0</v>
      </c>
      <c r="JV69" s="63">
        <v>0</v>
      </c>
      <c r="JW69" s="63">
        <v>0</v>
      </c>
      <c r="JX69" s="63">
        <v>0</v>
      </c>
      <c r="JY69" s="63">
        <v>0</v>
      </c>
      <c r="JZ69" s="63">
        <v>0</v>
      </c>
      <c r="KA69" s="63">
        <v>0</v>
      </c>
      <c r="KB69" s="63">
        <v>0</v>
      </c>
      <c r="KC69" s="63">
        <v>0</v>
      </c>
      <c r="KD69" s="63">
        <v>0</v>
      </c>
      <c r="KE69" s="63">
        <v>0</v>
      </c>
      <c r="KF69" s="63">
        <v>0</v>
      </c>
      <c r="KG69" s="63">
        <v>0</v>
      </c>
      <c r="KH69" s="63">
        <v>0</v>
      </c>
      <c r="KI69" s="63">
        <v>0</v>
      </c>
      <c r="KJ69" s="63">
        <v>0</v>
      </c>
      <c r="KK69" s="63">
        <v>0</v>
      </c>
      <c r="KL69" s="63">
        <v>0</v>
      </c>
      <c r="KM69" s="63">
        <v>0</v>
      </c>
      <c r="KN69" s="63">
        <v>0</v>
      </c>
      <c r="KO69" s="63">
        <v>0</v>
      </c>
      <c r="KP69" s="63">
        <v>0</v>
      </c>
      <c r="KQ69" s="63">
        <v>0</v>
      </c>
      <c r="KR69" s="63">
        <v>0</v>
      </c>
      <c r="KS69" s="63">
        <v>0</v>
      </c>
      <c r="KT69" s="63">
        <v>0</v>
      </c>
      <c r="KU69" s="63">
        <v>0</v>
      </c>
      <c r="KV69" s="63">
        <v>0</v>
      </c>
      <c r="KW69" s="63">
        <v>0</v>
      </c>
      <c r="KX69" s="63">
        <v>0</v>
      </c>
      <c r="KY69" s="63">
        <v>0</v>
      </c>
      <c r="KZ69" s="63">
        <v>0</v>
      </c>
      <c r="LA69" s="63">
        <v>0</v>
      </c>
      <c r="LB69" s="63">
        <v>0</v>
      </c>
      <c r="LC69" s="63">
        <v>0</v>
      </c>
      <c r="LD69" s="63">
        <v>0</v>
      </c>
      <c r="LE69" s="63">
        <v>0</v>
      </c>
      <c r="LF69" s="63">
        <v>0</v>
      </c>
      <c r="LG69" s="63">
        <v>0</v>
      </c>
      <c r="LH69" s="63">
        <v>0</v>
      </c>
      <c r="LI69" s="63">
        <v>0</v>
      </c>
      <c r="LJ69" s="63">
        <v>0</v>
      </c>
      <c r="LK69" s="63">
        <v>0</v>
      </c>
      <c r="LL69" s="63">
        <v>0</v>
      </c>
      <c r="LM69" s="63">
        <v>0</v>
      </c>
      <c r="LN69" s="63">
        <v>0</v>
      </c>
      <c r="LO69" s="63">
        <v>0</v>
      </c>
      <c r="LP69" s="63">
        <v>0</v>
      </c>
      <c r="LQ69" s="63">
        <v>0</v>
      </c>
      <c r="LR69" s="63">
        <v>0</v>
      </c>
      <c r="LS69" s="63">
        <v>0</v>
      </c>
      <c r="LT69" s="63">
        <v>0</v>
      </c>
      <c r="LU69" s="63">
        <v>0</v>
      </c>
      <c r="LV69" s="63">
        <v>0</v>
      </c>
      <c r="LW69" s="63">
        <v>0</v>
      </c>
      <c r="LX69" s="63">
        <v>0</v>
      </c>
      <c r="LY69" s="63">
        <v>0</v>
      </c>
      <c r="LZ69" s="63">
        <v>0</v>
      </c>
      <c r="MA69" s="63">
        <v>0</v>
      </c>
      <c r="MB69" s="63">
        <v>0</v>
      </c>
      <c r="MC69" s="63">
        <v>0</v>
      </c>
      <c r="MD69" s="63">
        <v>0</v>
      </c>
      <c r="ME69" s="63">
        <v>0</v>
      </c>
      <c r="MF69" s="63">
        <v>0</v>
      </c>
      <c r="MG69" s="63">
        <v>0</v>
      </c>
      <c r="MH69" s="63">
        <v>0</v>
      </c>
      <c r="MI69" s="63">
        <v>0</v>
      </c>
      <c r="MJ69" s="63">
        <v>0</v>
      </c>
      <c r="MK69" s="63">
        <v>0</v>
      </c>
      <c r="ML69" s="63">
        <v>0</v>
      </c>
      <c r="MM69" s="63">
        <v>0</v>
      </c>
      <c r="MN69" s="63">
        <v>0</v>
      </c>
      <c r="MO69" s="63">
        <v>0</v>
      </c>
      <c r="MP69" s="63">
        <v>0</v>
      </c>
      <c r="MQ69" s="2">
        <v>0</v>
      </c>
      <c r="MR69" s="63">
        <v>0</v>
      </c>
      <c r="MS69" s="63">
        <v>0</v>
      </c>
      <c r="MT69" s="63">
        <v>0</v>
      </c>
      <c r="MU69" s="63">
        <v>0</v>
      </c>
      <c r="MW69" s="63">
        <v>54</v>
      </c>
      <c r="MY69" s="63">
        <f t="shared" si="1"/>
        <v>0</v>
      </c>
      <c r="NC69" s="63">
        <f t="shared" si="2"/>
        <v>0</v>
      </c>
    </row>
    <row r="70" spans="1:367" x14ac:dyDescent="0.45">
      <c r="A70" s="63" t="s">
        <v>431</v>
      </c>
      <c r="B70" s="101">
        <v>1000000000</v>
      </c>
      <c r="C70" s="63">
        <v>0</v>
      </c>
      <c r="D70" s="63">
        <v>0</v>
      </c>
      <c r="E70" s="63">
        <v>0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63">
        <v>0</v>
      </c>
      <c r="L70" s="63">
        <v>0</v>
      </c>
      <c r="M70" s="63">
        <v>0</v>
      </c>
      <c r="N70" s="63">
        <v>0</v>
      </c>
      <c r="O70" s="63">
        <v>0</v>
      </c>
      <c r="P70" s="63">
        <v>0</v>
      </c>
      <c r="Q70" s="63">
        <v>0</v>
      </c>
      <c r="R70" s="63">
        <v>0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0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>
        <v>0</v>
      </c>
      <c r="AZ70" s="63">
        <v>0</v>
      </c>
      <c r="BA70" s="63">
        <v>0</v>
      </c>
      <c r="BB70" s="63">
        <v>0</v>
      </c>
      <c r="BC70" s="63">
        <v>0</v>
      </c>
      <c r="BD70" s="63">
        <v>0</v>
      </c>
      <c r="BE70" s="63">
        <v>0</v>
      </c>
      <c r="BF70" s="63">
        <v>0</v>
      </c>
      <c r="BG70" s="63">
        <v>0</v>
      </c>
      <c r="BH70" s="63">
        <v>0</v>
      </c>
      <c r="BI70" s="63">
        <v>0</v>
      </c>
      <c r="BJ70" s="63">
        <v>0</v>
      </c>
      <c r="BK70" s="63">
        <v>0</v>
      </c>
      <c r="BL70" s="63">
        <v>0</v>
      </c>
      <c r="BM70" s="63">
        <v>0</v>
      </c>
      <c r="BN70" s="63">
        <v>0</v>
      </c>
      <c r="BO70" s="63">
        <v>0</v>
      </c>
      <c r="BP70" s="63">
        <v>0</v>
      </c>
      <c r="BQ70" s="63">
        <v>0</v>
      </c>
      <c r="BR70" s="63">
        <v>0</v>
      </c>
      <c r="BS70" s="63">
        <v>0</v>
      </c>
      <c r="BT70" s="63">
        <v>0</v>
      </c>
      <c r="BU70" s="63">
        <v>0</v>
      </c>
      <c r="BV70" s="63">
        <v>0</v>
      </c>
      <c r="BW70" s="63">
        <v>0</v>
      </c>
      <c r="BX70" s="63">
        <v>0</v>
      </c>
      <c r="BY70" s="63">
        <v>0</v>
      </c>
      <c r="BZ70" s="63">
        <v>0</v>
      </c>
      <c r="CA70" s="63">
        <v>0</v>
      </c>
      <c r="CB70" s="63">
        <v>0</v>
      </c>
      <c r="CC70" s="63">
        <v>0</v>
      </c>
      <c r="CD70" s="63">
        <v>0</v>
      </c>
      <c r="CE70" s="63">
        <v>0</v>
      </c>
      <c r="CF70" s="63">
        <v>0</v>
      </c>
      <c r="CG70" s="63">
        <v>0</v>
      </c>
      <c r="CH70" s="63">
        <v>0</v>
      </c>
      <c r="CI70" s="63">
        <v>0</v>
      </c>
      <c r="CJ70" s="63">
        <v>0</v>
      </c>
      <c r="CK70" s="63">
        <v>0</v>
      </c>
      <c r="CL70" s="63">
        <v>0</v>
      </c>
      <c r="CM70" s="63">
        <v>0</v>
      </c>
      <c r="CN70" s="63">
        <v>0</v>
      </c>
      <c r="CO70" s="63">
        <v>0</v>
      </c>
      <c r="CP70" s="63">
        <v>0</v>
      </c>
      <c r="CQ70" s="63">
        <v>0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3">
        <v>0</v>
      </c>
      <c r="CZ70" s="63">
        <v>0</v>
      </c>
      <c r="DA70" s="63">
        <v>0</v>
      </c>
      <c r="DB70" s="63">
        <v>0</v>
      </c>
      <c r="DC70" s="63">
        <v>0</v>
      </c>
      <c r="DD70" s="63">
        <v>0</v>
      </c>
      <c r="DE70" s="63">
        <v>0</v>
      </c>
      <c r="DF70" s="63">
        <v>0</v>
      </c>
      <c r="DG70" s="63">
        <v>0</v>
      </c>
      <c r="DH70" s="63">
        <v>0</v>
      </c>
      <c r="DI70" s="63">
        <v>0</v>
      </c>
      <c r="DJ70" s="63">
        <v>0</v>
      </c>
      <c r="DK70" s="63">
        <v>0</v>
      </c>
      <c r="DL70" s="63">
        <v>0</v>
      </c>
      <c r="DM70" s="63">
        <v>0</v>
      </c>
      <c r="DN70" s="63">
        <v>0</v>
      </c>
      <c r="DO70" s="63">
        <v>0</v>
      </c>
      <c r="DP70" s="63">
        <v>0</v>
      </c>
      <c r="DQ70" s="63">
        <v>0</v>
      </c>
      <c r="DR70" s="63">
        <v>0</v>
      </c>
      <c r="DS70" s="63">
        <v>0</v>
      </c>
      <c r="DT70" s="63">
        <v>0</v>
      </c>
      <c r="DU70" s="63">
        <v>0</v>
      </c>
      <c r="DV70" s="63">
        <v>0</v>
      </c>
      <c r="DW70" s="63">
        <v>0</v>
      </c>
      <c r="DX70" s="63">
        <v>0</v>
      </c>
      <c r="DY70" s="63">
        <v>0</v>
      </c>
      <c r="DZ70" s="63">
        <v>0</v>
      </c>
      <c r="EA70" s="63">
        <v>0</v>
      </c>
      <c r="EB70" s="63">
        <v>0</v>
      </c>
      <c r="EC70" s="63">
        <v>0</v>
      </c>
      <c r="ED70" s="63">
        <v>0</v>
      </c>
      <c r="EE70" s="63">
        <v>0</v>
      </c>
      <c r="EF70" s="63">
        <v>0</v>
      </c>
      <c r="EG70" s="63">
        <v>0</v>
      </c>
      <c r="EH70" s="63">
        <v>0</v>
      </c>
      <c r="EI70" s="63">
        <v>0</v>
      </c>
      <c r="EJ70" s="63">
        <v>0</v>
      </c>
      <c r="EK70" s="63">
        <v>0</v>
      </c>
      <c r="EL70" s="63">
        <v>0</v>
      </c>
      <c r="EM70" s="63">
        <v>0</v>
      </c>
      <c r="EN70" s="63">
        <v>0</v>
      </c>
      <c r="EO70" s="63">
        <v>0</v>
      </c>
      <c r="EP70" s="63">
        <v>0</v>
      </c>
      <c r="EQ70" s="63">
        <v>0</v>
      </c>
      <c r="ER70" s="63">
        <v>0</v>
      </c>
      <c r="ES70" s="63">
        <v>0</v>
      </c>
      <c r="ET70" s="63">
        <v>0</v>
      </c>
      <c r="EU70" s="63">
        <v>0</v>
      </c>
      <c r="EV70" s="63">
        <v>0</v>
      </c>
      <c r="EW70" s="63">
        <v>0</v>
      </c>
      <c r="EX70" s="63">
        <v>0</v>
      </c>
      <c r="EY70" s="63">
        <v>0</v>
      </c>
      <c r="EZ70" s="63">
        <v>0</v>
      </c>
      <c r="FA70" s="63">
        <v>0</v>
      </c>
      <c r="FB70" s="63">
        <v>0</v>
      </c>
      <c r="FC70" s="63">
        <v>0</v>
      </c>
      <c r="FD70" s="63">
        <v>0</v>
      </c>
      <c r="FE70" s="63">
        <v>0</v>
      </c>
      <c r="FF70" s="63">
        <v>0</v>
      </c>
      <c r="FG70" s="63">
        <v>0</v>
      </c>
      <c r="FH70" s="63">
        <v>0</v>
      </c>
      <c r="FI70" s="63">
        <v>0</v>
      </c>
      <c r="FJ70" s="63">
        <v>0</v>
      </c>
      <c r="FK70" s="63">
        <v>0</v>
      </c>
      <c r="FL70" s="63">
        <v>0</v>
      </c>
      <c r="FM70" s="63">
        <v>0</v>
      </c>
      <c r="FN70" s="63">
        <v>0</v>
      </c>
      <c r="FO70" s="63">
        <v>0</v>
      </c>
      <c r="FP70" s="63">
        <v>0</v>
      </c>
      <c r="FQ70" s="63">
        <v>0</v>
      </c>
      <c r="FR70" s="63">
        <v>0</v>
      </c>
      <c r="FS70" s="63">
        <v>0</v>
      </c>
      <c r="FT70" s="63">
        <v>0</v>
      </c>
      <c r="FU70" s="63">
        <v>0</v>
      </c>
      <c r="FV70" s="63">
        <v>0</v>
      </c>
      <c r="FW70" s="63">
        <v>0</v>
      </c>
      <c r="FX70" s="63">
        <v>0</v>
      </c>
      <c r="FY70" s="63">
        <v>0</v>
      </c>
      <c r="FZ70" s="63">
        <v>0</v>
      </c>
      <c r="GA70" s="63">
        <v>0</v>
      </c>
      <c r="GB70" s="63">
        <v>0</v>
      </c>
      <c r="GC70" s="63">
        <v>0</v>
      </c>
      <c r="GD70" s="63">
        <v>0</v>
      </c>
      <c r="GE70" s="63">
        <v>0</v>
      </c>
      <c r="GF70" s="63">
        <v>0</v>
      </c>
      <c r="GG70" s="63">
        <v>0</v>
      </c>
      <c r="GH70" s="63">
        <v>0</v>
      </c>
      <c r="GI70" s="63">
        <v>0</v>
      </c>
      <c r="GJ70" s="63">
        <v>0</v>
      </c>
      <c r="GK70" s="63">
        <v>0</v>
      </c>
      <c r="GL70" s="63">
        <v>0</v>
      </c>
      <c r="GM70" s="63">
        <v>0</v>
      </c>
      <c r="GN70" s="63">
        <v>0</v>
      </c>
      <c r="GO70" s="63">
        <v>0</v>
      </c>
      <c r="GP70" s="63">
        <v>0</v>
      </c>
      <c r="GQ70" s="63">
        <v>0</v>
      </c>
      <c r="GR70" s="63">
        <v>0</v>
      </c>
      <c r="GS70" s="63">
        <v>0</v>
      </c>
      <c r="GT70" s="63">
        <v>0</v>
      </c>
      <c r="GU70" s="63">
        <v>0</v>
      </c>
      <c r="GV70" s="63">
        <v>0</v>
      </c>
      <c r="GW70" s="63">
        <v>0</v>
      </c>
      <c r="GX70" s="63">
        <v>0</v>
      </c>
      <c r="GY70" s="63">
        <v>0</v>
      </c>
      <c r="GZ70" s="63">
        <v>0</v>
      </c>
      <c r="HA70" s="63">
        <v>0</v>
      </c>
      <c r="HB70" s="63">
        <v>0</v>
      </c>
      <c r="HC70" s="63">
        <v>0</v>
      </c>
      <c r="HD70" s="63">
        <v>0</v>
      </c>
      <c r="HE70" s="63">
        <v>0</v>
      </c>
      <c r="HF70" s="63">
        <v>0</v>
      </c>
      <c r="HG70" s="63">
        <v>0</v>
      </c>
      <c r="HH70" s="63">
        <v>0</v>
      </c>
      <c r="HI70" s="63">
        <v>0</v>
      </c>
      <c r="HJ70" s="63">
        <v>0</v>
      </c>
      <c r="HK70" s="63">
        <v>0</v>
      </c>
      <c r="HL70" s="63">
        <v>0</v>
      </c>
      <c r="HM70" s="63">
        <v>0</v>
      </c>
      <c r="HN70" s="63">
        <v>0</v>
      </c>
      <c r="HO70" s="63">
        <v>0</v>
      </c>
      <c r="HP70" s="63">
        <v>0</v>
      </c>
      <c r="HQ70" s="63">
        <v>0</v>
      </c>
      <c r="HR70" s="63">
        <v>0</v>
      </c>
      <c r="HS70" s="63">
        <v>0</v>
      </c>
      <c r="HT70" s="63">
        <v>0</v>
      </c>
      <c r="HU70" s="63">
        <v>0</v>
      </c>
      <c r="HV70" s="63">
        <v>0</v>
      </c>
      <c r="HW70" s="63">
        <v>0</v>
      </c>
      <c r="HX70" s="63">
        <v>0</v>
      </c>
      <c r="HY70" s="63">
        <v>0</v>
      </c>
      <c r="HZ70" s="63">
        <v>0</v>
      </c>
      <c r="IA70" s="63">
        <v>0</v>
      </c>
      <c r="IB70" s="63">
        <v>0</v>
      </c>
      <c r="IC70" s="63">
        <v>0</v>
      </c>
      <c r="ID70" s="63">
        <v>0</v>
      </c>
      <c r="IE70" s="63">
        <v>0</v>
      </c>
      <c r="IF70" s="63">
        <v>0</v>
      </c>
      <c r="IG70" s="63">
        <v>0</v>
      </c>
      <c r="IH70" s="63">
        <v>0</v>
      </c>
      <c r="II70" s="63">
        <v>0</v>
      </c>
      <c r="IJ70" s="63">
        <v>0</v>
      </c>
      <c r="IK70" s="63">
        <v>0</v>
      </c>
      <c r="IL70" s="63">
        <v>0</v>
      </c>
      <c r="IM70" s="63">
        <v>0</v>
      </c>
      <c r="IN70" s="63">
        <v>0</v>
      </c>
      <c r="IO70" s="63">
        <v>0</v>
      </c>
      <c r="IP70" s="63">
        <v>0</v>
      </c>
      <c r="IQ70" s="63">
        <v>0</v>
      </c>
      <c r="IR70" s="63">
        <v>0</v>
      </c>
      <c r="IS70" s="63">
        <v>0</v>
      </c>
      <c r="IT70" s="63">
        <v>0</v>
      </c>
      <c r="IU70" s="63">
        <v>0</v>
      </c>
      <c r="IV70" s="63">
        <v>0</v>
      </c>
      <c r="IW70" s="63">
        <v>0</v>
      </c>
      <c r="IX70" s="63">
        <v>0</v>
      </c>
      <c r="IY70" s="63">
        <v>0</v>
      </c>
      <c r="IZ70" s="63">
        <v>0</v>
      </c>
      <c r="JA70" s="63">
        <v>0</v>
      </c>
      <c r="JB70" s="63">
        <v>0</v>
      </c>
      <c r="JC70" s="63">
        <v>0</v>
      </c>
      <c r="JD70" s="63">
        <v>0</v>
      </c>
      <c r="JE70" s="63">
        <v>0</v>
      </c>
      <c r="JF70" s="63">
        <v>0</v>
      </c>
      <c r="JG70" s="63">
        <v>0</v>
      </c>
      <c r="JH70" s="63">
        <v>0</v>
      </c>
      <c r="JI70" s="63">
        <v>0</v>
      </c>
      <c r="JJ70" s="63">
        <v>0</v>
      </c>
      <c r="JK70" s="63">
        <v>0</v>
      </c>
      <c r="JL70" s="63">
        <v>0</v>
      </c>
      <c r="JM70" s="63">
        <v>0</v>
      </c>
      <c r="JN70" s="63">
        <v>0</v>
      </c>
      <c r="JO70" s="63">
        <v>0</v>
      </c>
      <c r="JP70" s="63">
        <v>0</v>
      </c>
      <c r="JQ70" s="63">
        <v>0</v>
      </c>
      <c r="JR70" s="63">
        <v>0</v>
      </c>
      <c r="JS70" s="63">
        <v>0</v>
      </c>
      <c r="JT70" s="63">
        <v>0</v>
      </c>
      <c r="JU70" s="63">
        <v>0</v>
      </c>
      <c r="JV70" s="63">
        <v>0</v>
      </c>
      <c r="JW70" s="63">
        <v>0</v>
      </c>
      <c r="JX70" s="63">
        <v>0</v>
      </c>
      <c r="JY70" s="63">
        <v>0</v>
      </c>
      <c r="JZ70" s="63">
        <v>0</v>
      </c>
      <c r="KA70" s="63">
        <v>0</v>
      </c>
      <c r="KB70" s="63">
        <v>0</v>
      </c>
      <c r="KC70" s="63">
        <v>0</v>
      </c>
      <c r="KD70" s="63">
        <v>0</v>
      </c>
      <c r="KE70" s="63">
        <v>0</v>
      </c>
      <c r="KF70" s="63">
        <v>0</v>
      </c>
      <c r="KG70" s="63">
        <v>0</v>
      </c>
      <c r="KH70" s="63">
        <v>0</v>
      </c>
      <c r="KI70" s="63">
        <v>0</v>
      </c>
      <c r="KJ70" s="63">
        <v>0</v>
      </c>
      <c r="KK70" s="63">
        <v>0</v>
      </c>
      <c r="KL70" s="63">
        <v>0</v>
      </c>
      <c r="KM70" s="63">
        <v>0</v>
      </c>
      <c r="KN70" s="63">
        <v>0</v>
      </c>
      <c r="KO70" s="63">
        <v>0</v>
      </c>
      <c r="KP70" s="63">
        <v>0</v>
      </c>
      <c r="KQ70" s="63">
        <v>0</v>
      </c>
      <c r="KR70" s="63">
        <v>0</v>
      </c>
      <c r="KS70" s="63">
        <v>0</v>
      </c>
      <c r="KT70" s="63">
        <v>0</v>
      </c>
      <c r="KU70" s="63">
        <v>0</v>
      </c>
      <c r="KV70" s="63">
        <v>0</v>
      </c>
      <c r="KW70" s="63">
        <v>0</v>
      </c>
      <c r="KX70" s="63">
        <v>0</v>
      </c>
      <c r="KY70" s="63">
        <v>0</v>
      </c>
      <c r="KZ70" s="63">
        <v>0</v>
      </c>
      <c r="LA70" s="63">
        <v>0</v>
      </c>
      <c r="LB70" s="63">
        <v>0</v>
      </c>
      <c r="LC70" s="63">
        <v>0</v>
      </c>
      <c r="LD70" s="63">
        <v>0</v>
      </c>
      <c r="LE70" s="63">
        <v>0</v>
      </c>
      <c r="LF70" s="63">
        <v>0</v>
      </c>
      <c r="LG70" s="63">
        <v>0</v>
      </c>
      <c r="LH70" s="63">
        <v>0</v>
      </c>
      <c r="LI70" s="63">
        <v>0</v>
      </c>
      <c r="LJ70" s="63">
        <v>0</v>
      </c>
      <c r="LK70" s="63">
        <v>0</v>
      </c>
      <c r="LL70" s="63">
        <v>0</v>
      </c>
      <c r="LM70" s="63">
        <v>0</v>
      </c>
      <c r="LN70" s="63">
        <v>0</v>
      </c>
      <c r="LO70" s="63">
        <v>0</v>
      </c>
      <c r="LP70" s="63">
        <v>0</v>
      </c>
      <c r="LQ70" s="63">
        <v>0</v>
      </c>
      <c r="LR70" s="63">
        <v>0</v>
      </c>
      <c r="LS70" s="63">
        <v>0</v>
      </c>
      <c r="LT70" s="63">
        <v>0</v>
      </c>
      <c r="LU70" s="63">
        <v>0</v>
      </c>
      <c r="LV70" s="63">
        <v>0</v>
      </c>
      <c r="LW70" s="63">
        <v>0</v>
      </c>
      <c r="LX70" s="63">
        <v>0</v>
      </c>
      <c r="LY70" s="63">
        <v>0</v>
      </c>
      <c r="LZ70" s="63">
        <v>0</v>
      </c>
      <c r="MA70" s="63">
        <v>0</v>
      </c>
      <c r="MB70" s="63">
        <v>0</v>
      </c>
      <c r="MC70" s="63">
        <v>0</v>
      </c>
      <c r="MD70" s="63">
        <v>0</v>
      </c>
      <c r="ME70" s="63">
        <v>0</v>
      </c>
      <c r="MF70" s="63">
        <v>0</v>
      </c>
      <c r="MG70" s="63">
        <v>0</v>
      </c>
      <c r="MH70" s="63">
        <v>0</v>
      </c>
      <c r="MI70" s="63">
        <v>0</v>
      </c>
      <c r="MJ70" s="63">
        <v>0</v>
      </c>
      <c r="MK70" s="63">
        <v>0</v>
      </c>
      <c r="ML70" s="63">
        <v>0</v>
      </c>
      <c r="MM70" s="63">
        <v>0</v>
      </c>
      <c r="MN70" s="63">
        <v>0</v>
      </c>
      <c r="MO70" s="63">
        <v>0</v>
      </c>
      <c r="MP70" s="63">
        <v>0</v>
      </c>
      <c r="MQ70" s="63">
        <v>0</v>
      </c>
      <c r="MR70" s="63">
        <v>0</v>
      </c>
      <c r="MS70" s="63">
        <v>0</v>
      </c>
      <c r="MT70" s="63">
        <v>0</v>
      </c>
      <c r="MU70" s="63">
        <v>0</v>
      </c>
      <c r="MW70" s="63">
        <v>55</v>
      </c>
      <c r="MY70" s="63">
        <f t="shared" si="1"/>
        <v>0</v>
      </c>
      <c r="NC70" s="63">
        <f t="shared" si="2"/>
        <v>0</v>
      </c>
    </row>
    <row r="71" spans="1:367" x14ac:dyDescent="0.45">
      <c r="A71" s="63" t="s">
        <v>18</v>
      </c>
      <c r="B71" s="84">
        <v>0</v>
      </c>
      <c r="C71" s="63">
        <v>0</v>
      </c>
      <c r="D71" s="63">
        <v>0</v>
      </c>
      <c r="E71" s="63">
        <v>0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63">
        <v>0</v>
      </c>
      <c r="L71" s="63">
        <v>0</v>
      </c>
      <c r="M71" s="63">
        <v>0</v>
      </c>
      <c r="N71" s="63">
        <v>0</v>
      </c>
      <c r="O71" s="63">
        <v>0</v>
      </c>
      <c r="P71" s="63">
        <v>0</v>
      </c>
      <c r="Q71" s="63">
        <v>0</v>
      </c>
      <c r="R71" s="63">
        <v>0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0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>
        <v>0</v>
      </c>
      <c r="AZ71" s="63">
        <v>0</v>
      </c>
      <c r="BA71" s="63">
        <v>0</v>
      </c>
      <c r="BB71" s="63">
        <v>0</v>
      </c>
      <c r="BC71" s="63">
        <v>0</v>
      </c>
      <c r="BD71" s="63">
        <v>0</v>
      </c>
      <c r="BE71" s="63">
        <v>0</v>
      </c>
      <c r="BF71" s="63">
        <v>0</v>
      </c>
      <c r="BG71" s="63">
        <v>0</v>
      </c>
      <c r="BH71" s="63">
        <v>0</v>
      </c>
      <c r="BI71" s="63">
        <v>0</v>
      </c>
      <c r="BJ71" s="63">
        <v>0</v>
      </c>
      <c r="BK71" s="63">
        <v>0</v>
      </c>
      <c r="BL71" s="63">
        <v>0</v>
      </c>
      <c r="BM71" s="63">
        <v>0</v>
      </c>
      <c r="BN71" s="63">
        <v>0</v>
      </c>
      <c r="BO71" s="63">
        <v>0</v>
      </c>
      <c r="BP71" s="63">
        <v>0</v>
      </c>
      <c r="BQ71" s="63">
        <v>0</v>
      </c>
      <c r="BR71" s="63">
        <v>0</v>
      </c>
      <c r="BS71" s="63">
        <v>0</v>
      </c>
      <c r="BT71" s="63">
        <v>0</v>
      </c>
      <c r="BU71" s="63">
        <v>0</v>
      </c>
      <c r="BV71" s="63">
        <v>0</v>
      </c>
      <c r="BW71" s="63">
        <v>0</v>
      </c>
      <c r="BX71" s="63">
        <v>0</v>
      </c>
      <c r="BY71" s="63">
        <v>0</v>
      </c>
      <c r="BZ71" s="63">
        <v>0</v>
      </c>
      <c r="CA71" s="63">
        <v>0</v>
      </c>
      <c r="CB71" s="63">
        <v>0</v>
      </c>
      <c r="CC71" s="63">
        <v>0</v>
      </c>
      <c r="CD71" s="63">
        <v>0</v>
      </c>
      <c r="CE71" s="63">
        <v>0</v>
      </c>
      <c r="CF71" s="63">
        <v>0</v>
      </c>
      <c r="CG71" s="63">
        <v>0</v>
      </c>
      <c r="CH71" s="63">
        <v>0</v>
      </c>
      <c r="CI71" s="63">
        <v>0</v>
      </c>
      <c r="CJ71" s="63">
        <v>0</v>
      </c>
      <c r="CK71" s="63">
        <v>0</v>
      </c>
      <c r="CL71" s="63">
        <v>0</v>
      </c>
      <c r="CM71" s="63">
        <v>0</v>
      </c>
      <c r="CN71" s="63">
        <v>0</v>
      </c>
      <c r="CO71" s="63">
        <v>0</v>
      </c>
      <c r="CP71" s="63">
        <v>0</v>
      </c>
      <c r="CQ71" s="63">
        <v>0</v>
      </c>
      <c r="CR71" s="63">
        <v>0</v>
      </c>
      <c r="CS71" s="63">
        <v>0</v>
      </c>
      <c r="CT71" s="63">
        <v>0</v>
      </c>
      <c r="CU71" s="63">
        <v>0</v>
      </c>
      <c r="CV71" s="63">
        <v>0</v>
      </c>
      <c r="CW71" s="63">
        <v>0</v>
      </c>
      <c r="CX71" s="63">
        <v>0</v>
      </c>
      <c r="CY71" s="63">
        <v>0</v>
      </c>
      <c r="CZ71" s="63">
        <v>0</v>
      </c>
      <c r="DA71" s="63">
        <v>0</v>
      </c>
      <c r="DB71" s="63">
        <v>0</v>
      </c>
      <c r="DC71" s="63">
        <v>0</v>
      </c>
      <c r="DD71" s="63">
        <v>0</v>
      </c>
      <c r="DE71" s="63">
        <v>0</v>
      </c>
      <c r="DF71" s="63">
        <v>0</v>
      </c>
      <c r="DG71" s="63">
        <v>0</v>
      </c>
      <c r="DH71" s="63">
        <v>0</v>
      </c>
      <c r="DI71" s="63">
        <v>0</v>
      </c>
      <c r="DJ71" s="63">
        <v>0</v>
      </c>
      <c r="DK71" s="63">
        <v>0</v>
      </c>
      <c r="DL71" s="63">
        <v>0</v>
      </c>
      <c r="DM71" s="63">
        <v>0</v>
      </c>
      <c r="DN71" s="63">
        <v>0</v>
      </c>
      <c r="DO71" s="63">
        <v>0</v>
      </c>
      <c r="DP71" s="63">
        <v>0</v>
      </c>
      <c r="DQ71" s="63">
        <v>0</v>
      </c>
      <c r="DR71" s="63">
        <v>0</v>
      </c>
      <c r="DS71" s="63">
        <v>0</v>
      </c>
      <c r="DT71" s="63">
        <v>0</v>
      </c>
      <c r="DU71" s="63">
        <v>0</v>
      </c>
      <c r="DV71" s="63">
        <v>0</v>
      </c>
      <c r="DW71" s="63">
        <v>0</v>
      </c>
      <c r="DX71" s="63">
        <v>0</v>
      </c>
      <c r="DY71" s="63">
        <v>0</v>
      </c>
      <c r="DZ71" s="63">
        <v>0</v>
      </c>
      <c r="EA71" s="63">
        <v>0</v>
      </c>
      <c r="EB71" s="63">
        <v>0</v>
      </c>
      <c r="EC71" s="63">
        <v>0</v>
      </c>
      <c r="ED71" s="63">
        <v>0</v>
      </c>
      <c r="EE71" s="63">
        <v>0</v>
      </c>
      <c r="EF71" s="63">
        <v>0</v>
      </c>
      <c r="EG71" s="63">
        <v>0</v>
      </c>
      <c r="EH71" s="63">
        <v>0</v>
      </c>
      <c r="EI71" s="63">
        <v>0</v>
      </c>
      <c r="EJ71" s="63">
        <v>0</v>
      </c>
      <c r="EK71" s="63">
        <v>0</v>
      </c>
      <c r="EL71" s="63">
        <v>0</v>
      </c>
      <c r="EM71" s="63">
        <v>0</v>
      </c>
      <c r="EN71" s="63">
        <v>0</v>
      </c>
      <c r="EO71" s="63">
        <v>0</v>
      </c>
      <c r="EP71" s="63">
        <v>0</v>
      </c>
      <c r="EQ71" s="63">
        <v>0</v>
      </c>
      <c r="ER71" s="63">
        <v>0</v>
      </c>
      <c r="ES71" s="63">
        <v>0</v>
      </c>
      <c r="ET71" s="63">
        <v>0</v>
      </c>
      <c r="EU71" s="63">
        <v>0</v>
      </c>
      <c r="EV71" s="63">
        <v>0</v>
      </c>
      <c r="EW71" s="63">
        <v>0</v>
      </c>
      <c r="EX71" s="63">
        <v>0</v>
      </c>
      <c r="EY71" s="63">
        <v>0</v>
      </c>
      <c r="EZ71" s="63">
        <v>0</v>
      </c>
      <c r="FA71" s="63">
        <v>0</v>
      </c>
      <c r="FB71" s="63">
        <v>0</v>
      </c>
      <c r="FC71" s="63">
        <v>0</v>
      </c>
      <c r="FD71" s="63">
        <v>0</v>
      </c>
      <c r="FE71" s="63">
        <v>0</v>
      </c>
      <c r="FF71" s="63">
        <v>0</v>
      </c>
      <c r="FG71" s="63">
        <v>0</v>
      </c>
      <c r="FH71" s="63">
        <v>0</v>
      </c>
      <c r="FI71" s="63">
        <v>0</v>
      </c>
      <c r="FJ71" s="63">
        <v>0</v>
      </c>
      <c r="FK71" s="63">
        <v>0</v>
      </c>
      <c r="FL71" s="63">
        <v>0</v>
      </c>
      <c r="FM71" s="63">
        <v>0</v>
      </c>
      <c r="FN71" s="63">
        <v>0</v>
      </c>
      <c r="FO71" s="63">
        <v>0</v>
      </c>
      <c r="FP71" s="63">
        <v>0</v>
      </c>
      <c r="FQ71" s="63">
        <v>0</v>
      </c>
      <c r="FR71" s="63">
        <v>0</v>
      </c>
      <c r="FS71" s="63">
        <v>0</v>
      </c>
      <c r="FT71" s="63">
        <v>0</v>
      </c>
      <c r="FU71" s="63">
        <v>0</v>
      </c>
      <c r="FV71" s="63">
        <v>0</v>
      </c>
      <c r="FW71" s="63">
        <v>0</v>
      </c>
      <c r="FX71" s="63">
        <v>0</v>
      </c>
      <c r="FY71" s="63">
        <v>0</v>
      </c>
      <c r="FZ71" s="63">
        <v>0</v>
      </c>
      <c r="GA71" s="63">
        <v>0</v>
      </c>
      <c r="GB71" s="63">
        <v>0</v>
      </c>
      <c r="GC71" s="63">
        <v>0</v>
      </c>
      <c r="GD71" s="63">
        <v>0</v>
      </c>
      <c r="GE71" s="63">
        <v>0</v>
      </c>
      <c r="GF71" s="63">
        <v>0</v>
      </c>
      <c r="GG71" s="63">
        <v>0</v>
      </c>
      <c r="GH71" s="63">
        <v>0</v>
      </c>
      <c r="GI71" s="63">
        <v>0</v>
      </c>
      <c r="GJ71" s="63">
        <v>0</v>
      </c>
      <c r="GK71" s="63">
        <v>0</v>
      </c>
      <c r="GL71" s="63">
        <v>0</v>
      </c>
      <c r="GM71" s="63">
        <v>0</v>
      </c>
      <c r="GN71" s="63">
        <v>0</v>
      </c>
      <c r="GO71" s="63">
        <v>0</v>
      </c>
      <c r="GP71" s="63">
        <v>0</v>
      </c>
      <c r="GQ71" s="63">
        <v>0</v>
      </c>
      <c r="GR71" s="63">
        <v>0</v>
      </c>
      <c r="GS71" s="63">
        <v>0</v>
      </c>
      <c r="GT71" s="63">
        <v>0</v>
      </c>
      <c r="GU71" s="63">
        <v>0</v>
      </c>
      <c r="GV71" s="63">
        <v>0</v>
      </c>
      <c r="GW71" s="63">
        <v>0</v>
      </c>
      <c r="GX71" s="63">
        <v>0</v>
      </c>
      <c r="GY71" s="63">
        <v>0</v>
      </c>
      <c r="GZ71" s="63">
        <v>0</v>
      </c>
      <c r="HA71" s="63">
        <v>0</v>
      </c>
      <c r="HB71" s="63">
        <v>0</v>
      </c>
      <c r="HC71" s="63">
        <v>0</v>
      </c>
      <c r="HD71" s="63">
        <v>0</v>
      </c>
      <c r="HE71" s="63">
        <v>0</v>
      </c>
      <c r="HF71" s="63">
        <v>0</v>
      </c>
      <c r="HG71" s="63">
        <v>0</v>
      </c>
      <c r="HH71" s="63">
        <v>0</v>
      </c>
      <c r="HI71" s="63">
        <v>0</v>
      </c>
      <c r="HJ71" s="63">
        <v>0</v>
      </c>
      <c r="HK71" s="63">
        <v>0</v>
      </c>
      <c r="HL71" s="63">
        <v>0</v>
      </c>
      <c r="HM71" s="63">
        <v>0</v>
      </c>
      <c r="HN71" s="63">
        <v>0</v>
      </c>
      <c r="HO71" s="63">
        <v>0</v>
      </c>
      <c r="HP71" s="63">
        <v>0</v>
      </c>
      <c r="HQ71" s="63">
        <v>0</v>
      </c>
      <c r="HR71" s="63">
        <v>0</v>
      </c>
      <c r="HS71" s="63">
        <v>0</v>
      </c>
      <c r="HT71" s="63">
        <v>0</v>
      </c>
      <c r="HU71" s="63">
        <v>0</v>
      </c>
      <c r="HV71" s="63">
        <v>0</v>
      </c>
      <c r="HW71" s="63">
        <v>0</v>
      </c>
      <c r="HX71" s="63">
        <v>0</v>
      </c>
      <c r="HY71" s="63">
        <v>0</v>
      </c>
      <c r="HZ71" s="63">
        <v>0</v>
      </c>
      <c r="IA71" s="63">
        <v>0</v>
      </c>
      <c r="IB71" s="63">
        <v>0</v>
      </c>
      <c r="IC71" s="63">
        <v>0</v>
      </c>
      <c r="ID71" s="63">
        <v>0</v>
      </c>
      <c r="IE71" s="63">
        <v>0</v>
      </c>
      <c r="IF71" s="63">
        <v>0</v>
      </c>
      <c r="IG71" s="63">
        <v>0</v>
      </c>
      <c r="IH71" s="63">
        <v>0</v>
      </c>
      <c r="II71" s="63">
        <v>0</v>
      </c>
      <c r="IJ71" s="63">
        <v>0</v>
      </c>
      <c r="IK71" s="63">
        <v>0</v>
      </c>
      <c r="IL71" s="63">
        <v>0</v>
      </c>
      <c r="IM71" s="63">
        <v>0</v>
      </c>
      <c r="IN71" s="63">
        <v>0</v>
      </c>
      <c r="IO71" s="63">
        <v>0</v>
      </c>
      <c r="IP71" s="63">
        <v>0</v>
      </c>
      <c r="IQ71" s="63">
        <v>0</v>
      </c>
      <c r="IR71" s="63">
        <v>0</v>
      </c>
      <c r="IS71" s="63">
        <v>0</v>
      </c>
      <c r="IT71" s="63">
        <v>0</v>
      </c>
      <c r="IU71" s="63">
        <v>0</v>
      </c>
      <c r="IV71" s="63">
        <v>0</v>
      </c>
      <c r="IW71" s="63">
        <v>0</v>
      </c>
      <c r="IX71" s="63">
        <v>0</v>
      </c>
      <c r="IY71" s="63">
        <v>0</v>
      </c>
      <c r="IZ71" s="63">
        <v>0</v>
      </c>
      <c r="JA71" s="63">
        <v>0</v>
      </c>
      <c r="JB71" s="63">
        <v>0</v>
      </c>
      <c r="JC71" s="63">
        <v>0</v>
      </c>
      <c r="JD71" s="63">
        <v>0</v>
      </c>
      <c r="JE71" s="63">
        <v>0</v>
      </c>
      <c r="JF71" s="63">
        <v>0</v>
      </c>
      <c r="JG71" s="63">
        <v>0</v>
      </c>
      <c r="JH71" s="63">
        <v>0</v>
      </c>
      <c r="JI71" s="63">
        <v>0</v>
      </c>
      <c r="JJ71" s="63">
        <v>0</v>
      </c>
      <c r="JK71" s="63">
        <v>0</v>
      </c>
      <c r="JL71" s="63">
        <v>0</v>
      </c>
      <c r="JM71" s="63">
        <v>0</v>
      </c>
      <c r="JN71" s="63">
        <v>0</v>
      </c>
      <c r="JO71" s="63">
        <v>0</v>
      </c>
      <c r="JP71" s="63">
        <v>0</v>
      </c>
      <c r="JQ71" s="63">
        <v>0</v>
      </c>
      <c r="JR71" s="63">
        <v>0</v>
      </c>
      <c r="JS71" s="63">
        <v>0</v>
      </c>
      <c r="JT71" s="63">
        <v>0</v>
      </c>
      <c r="JU71" s="63">
        <v>0</v>
      </c>
      <c r="JV71" s="63">
        <v>0</v>
      </c>
      <c r="JW71" s="63">
        <v>0</v>
      </c>
      <c r="JX71" s="63">
        <v>0</v>
      </c>
      <c r="JY71" s="63">
        <v>0</v>
      </c>
      <c r="JZ71" s="63">
        <v>0</v>
      </c>
      <c r="KA71" s="63">
        <v>0</v>
      </c>
      <c r="KB71" s="63">
        <v>0</v>
      </c>
      <c r="KC71" s="63">
        <v>0</v>
      </c>
      <c r="KD71" s="63">
        <v>0</v>
      </c>
      <c r="KE71" s="63">
        <v>0</v>
      </c>
      <c r="KF71" s="63">
        <v>0</v>
      </c>
      <c r="KG71" s="63">
        <v>0</v>
      </c>
      <c r="KH71" s="63">
        <v>0</v>
      </c>
      <c r="KI71" s="63">
        <v>0</v>
      </c>
      <c r="KJ71" s="63">
        <v>0</v>
      </c>
      <c r="KK71" s="63">
        <v>0</v>
      </c>
      <c r="KL71" s="63">
        <v>0</v>
      </c>
      <c r="KM71" s="63">
        <v>0</v>
      </c>
      <c r="KN71" s="63">
        <v>0</v>
      </c>
      <c r="KO71" s="63">
        <v>0</v>
      </c>
      <c r="KP71" s="63">
        <v>0</v>
      </c>
      <c r="KQ71" s="63">
        <v>0</v>
      </c>
      <c r="KR71" s="63">
        <v>0</v>
      </c>
      <c r="KS71" s="63">
        <v>0</v>
      </c>
      <c r="KT71" s="63">
        <v>0</v>
      </c>
      <c r="KU71" s="63">
        <v>0</v>
      </c>
      <c r="KV71" s="63">
        <v>0</v>
      </c>
      <c r="KW71" s="63">
        <v>0</v>
      </c>
      <c r="KX71" s="63">
        <v>0</v>
      </c>
      <c r="KY71" s="63">
        <v>0</v>
      </c>
      <c r="KZ71" s="63">
        <v>0</v>
      </c>
      <c r="LA71" s="63">
        <v>0</v>
      </c>
      <c r="LB71" s="63">
        <v>0</v>
      </c>
      <c r="LC71" s="63">
        <v>0</v>
      </c>
      <c r="LD71" s="63">
        <v>0</v>
      </c>
      <c r="LE71" s="63">
        <v>0</v>
      </c>
      <c r="LF71" s="63">
        <v>0</v>
      </c>
      <c r="LG71" s="63">
        <v>0</v>
      </c>
      <c r="LH71" s="63">
        <v>0</v>
      </c>
      <c r="LI71" s="63">
        <v>0</v>
      </c>
      <c r="LJ71" s="63">
        <v>0</v>
      </c>
      <c r="LK71" s="63">
        <v>0</v>
      </c>
      <c r="LL71" s="63">
        <v>0</v>
      </c>
      <c r="LM71" s="63">
        <v>0</v>
      </c>
      <c r="LN71" s="63">
        <v>0</v>
      </c>
      <c r="LO71" s="63">
        <v>0</v>
      </c>
      <c r="LP71" s="63">
        <v>0</v>
      </c>
      <c r="LQ71" s="63">
        <v>0</v>
      </c>
      <c r="LR71" s="63">
        <v>0</v>
      </c>
      <c r="LS71" s="63">
        <v>0</v>
      </c>
      <c r="LT71" s="63">
        <v>0</v>
      </c>
      <c r="LU71" s="63">
        <v>0</v>
      </c>
      <c r="LV71" s="63">
        <v>0</v>
      </c>
      <c r="LW71" s="63">
        <v>0</v>
      </c>
      <c r="LX71" s="63">
        <v>0</v>
      </c>
      <c r="LY71" s="63">
        <v>0</v>
      </c>
      <c r="LZ71" s="63">
        <v>0</v>
      </c>
      <c r="MA71" s="63">
        <v>0</v>
      </c>
      <c r="MB71" s="63">
        <v>0</v>
      </c>
      <c r="MC71" s="63">
        <v>0</v>
      </c>
      <c r="MD71" s="63">
        <v>0</v>
      </c>
      <c r="ME71" s="63">
        <v>0</v>
      </c>
      <c r="MF71" s="63">
        <v>0</v>
      </c>
      <c r="MG71" s="63">
        <v>0</v>
      </c>
      <c r="MH71" s="63">
        <v>0</v>
      </c>
      <c r="MI71" s="63">
        <v>0</v>
      </c>
      <c r="MJ71" s="63">
        <v>0</v>
      </c>
      <c r="MK71" s="63">
        <v>0</v>
      </c>
      <c r="ML71" s="63">
        <v>0</v>
      </c>
      <c r="MM71" s="63">
        <v>0</v>
      </c>
      <c r="MN71" s="63">
        <v>0</v>
      </c>
      <c r="MO71" s="63">
        <v>0</v>
      </c>
      <c r="MP71" s="63">
        <v>0</v>
      </c>
      <c r="MQ71" s="2">
        <v>0</v>
      </c>
      <c r="MR71" s="63">
        <v>0</v>
      </c>
      <c r="MS71" s="63">
        <v>0</v>
      </c>
      <c r="MT71" s="63">
        <v>0</v>
      </c>
      <c r="MU71" s="63">
        <v>0</v>
      </c>
      <c r="MW71" s="63">
        <v>56</v>
      </c>
      <c r="MY71" s="63">
        <f t="shared" si="1"/>
        <v>0</v>
      </c>
      <c r="NC71" s="63">
        <f t="shared" si="2"/>
        <v>0</v>
      </c>
    </row>
    <row r="72" spans="1:367" x14ac:dyDescent="0.45">
      <c r="A72" s="63" t="s">
        <v>127</v>
      </c>
      <c r="B72" s="84">
        <v>0</v>
      </c>
      <c r="C72" s="63">
        <v>0</v>
      </c>
      <c r="D72" s="63">
        <v>0</v>
      </c>
      <c r="E72" s="63">
        <v>0</v>
      </c>
      <c r="F72" s="63">
        <v>0</v>
      </c>
      <c r="G72" s="63">
        <v>0</v>
      </c>
      <c r="H72" s="63">
        <v>0</v>
      </c>
      <c r="I72" s="63">
        <v>0</v>
      </c>
      <c r="J72" s="63">
        <v>0</v>
      </c>
      <c r="K72" s="63">
        <v>0</v>
      </c>
      <c r="L72" s="63">
        <v>0</v>
      </c>
      <c r="M72" s="63">
        <v>0</v>
      </c>
      <c r="N72" s="63">
        <v>0</v>
      </c>
      <c r="O72" s="63">
        <v>0</v>
      </c>
      <c r="P72" s="63">
        <v>0</v>
      </c>
      <c r="Q72" s="63">
        <v>0</v>
      </c>
      <c r="R72" s="63">
        <v>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AZ72" s="63">
        <v>0</v>
      </c>
      <c r="BA72" s="63">
        <v>0</v>
      </c>
      <c r="BB72" s="63">
        <v>0</v>
      </c>
      <c r="BC72" s="63">
        <v>0</v>
      </c>
      <c r="BD72" s="63">
        <v>0</v>
      </c>
      <c r="BE72" s="63">
        <v>0</v>
      </c>
      <c r="BF72" s="63">
        <v>0</v>
      </c>
      <c r="BG72" s="63">
        <v>0</v>
      </c>
      <c r="BH72" s="63">
        <v>0</v>
      </c>
      <c r="BI72" s="63">
        <v>0</v>
      </c>
      <c r="BJ72" s="63">
        <v>0</v>
      </c>
      <c r="BK72" s="63">
        <v>0</v>
      </c>
      <c r="BL72" s="63">
        <v>0</v>
      </c>
      <c r="BM72" s="63">
        <v>0</v>
      </c>
      <c r="BN72" s="63">
        <v>0</v>
      </c>
      <c r="BO72" s="63">
        <v>0</v>
      </c>
      <c r="BP72" s="63">
        <v>0</v>
      </c>
      <c r="BQ72" s="63">
        <v>0</v>
      </c>
      <c r="BR72" s="63">
        <v>0</v>
      </c>
      <c r="BS72" s="63">
        <v>0</v>
      </c>
      <c r="BT72" s="63">
        <v>0</v>
      </c>
      <c r="BU72" s="63">
        <v>0</v>
      </c>
      <c r="BV72" s="63">
        <v>0</v>
      </c>
      <c r="BW72" s="63">
        <v>0</v>
      </c>
      <c r="BX72" s="63">
        <v>0</v>
      </c>
      <c r="BY72" s="63">
        <v>0</v>
      </c>
      <c r="BZ72" s="63">
        <v>0</v>
      </c>
      <c r="CA72" s="63">
        <v>0</v>
      </c>
      <c r="CB72" s="63">
        <v>0</v>
      </c>
      <c r="CC72" s="63">
        <v>0</v>
      </c>
      <c r="CD72" s="63">
        <v>0</v>
      </c>
      <c r="CE72" s="63">
        <v>0</v>
      </c>
      <c r="CF72" s="63">
        <v>0</v>
      </c>
      <c r="CG72" s="63">
        <v>0</v>
      </c>
      <c r="CH72" s="63">
        <v>0</v>
      </c>
      <c r="CI72" s="63">
        <v>0</v>
      </c>
      <c r="CJ72" s="63">
        <v>0</v>
      </c>
      <c r="CK72" s="63">
        <v>0</v>
      </c>
      <c r="CL72" s="63">
        <v>0</v>
      </c>
      <c r="CM72" s="63">
        <v>0</v>
      </c>
      <c r="CN72" s="63">
        <v>0</v>
      </c>
      <c r="CO72" s="63">
        <v>0</v>
      </c>
      <c r="CP72" s="63">
        <v>0</v>
      </c>
      <c r="CQ72" s="63">
        <v>0</v>
      </c>
      <c r="CR72" s="63">
        <v>0</v>
      </c>
      <c r="CS72" s="63">
        <v>0</v>
      </c>
      <c r="CT72" s="63">
        <v>0</v>
      </c>
      <c r="CU72" s="63">
        <v>0</v>
      </c>
      <c r="CV72" s="63">
        <v>0</v>
      </c>
      <c r="CW72" s="63">
        <v>0</v>
      </c>
      <c r="CX72" s="63">
        <v>0</v>
      </c>
      <c r="CY72" s="63">
        <v>0</v>
      </c>
      <c r="CZ72" s="63">
        <v>0</v>
      </c>
      <c r="DA72" s="63">
        <v>0</v>
      </c>
      <c r="DB72" s="63">
        <v>0</v>
      </c>
      <c r="DC72" s="63">
        <v>0</v>
      </c>
      <c r="DD72" s="63">
        <v>0</v>
      </c>
      <c r="DE72" s="63">
        <v>0</v>
      </c>
      <c r="DF72" s="63">
        <v>0</v>
      </c>
      <c r="DG72" s="63">
        <v>0</v>
      </c>
      <c r="DH72" s="63">
        <v>0</v>
      </c>
      <c r="DI72" s="63">
        <v>0</v>
      </c>
      <c r="DJ72" s="63">
        <v>0</v>
      </c>
      <c r="DK72" s="63">
        <v>0</v>
      </c>
      <c r="DL72" s="63">
        <v>0</v>
      </c>
      <c r="DM72" s="63">
        <v>0</v>
      </c>
      <c r="DN72" s="63">
        <v>0</v>
      </c>
      <c r="DO72" s="63">
        <v>0</v>
      </c>
      <c r="DP72" s="63">
        <v>0</v>
      </c>
      <c r="DQ72" s="63">
        <v>0</v>
      </c>
      <c r="DR72" s="63">
        <v>0</v>
      </c>
      <c r="DS72" s="63">
        <v>0</v>
      </c>
      <c r="DT72" s="63">
        <v>0</v>
      </c>
      <c r="DU72" s="63">
        <v>0</v>
      </c>
      <c r="DV72" s="63">
        <v>0</v>
      </c>
      <c r="DW72" s="63">
        <v>0</v>
      </c>
      <c r="DX72" s="63">
        <v>0</v>
      </c>
      <c r="DY72" s="63">
        <v>0</v>
      </c>
      <c r="DZ72" s="63">
        <v>0</v>
      </c>
      <c r="EA72" s="63">
        <v>0</v>
      </c>
      <c r="EB72" s="63">
        <v>0</v>
      </c>
      <c r="EC72" s="63">
        <v>0</v>
      </c>
      <c r="ED72" s="63">
        <v>0</v>
      </c>
      <c r="EE72" s="63">
        <v>0</v>
      </c>
      <c r="EF72" s="63">
        <v>0</v>
      </c>
      <c r="EG72" s="63">
        <v>0</v>
      </c>
      <c r="EH72" s="63">
        <v>0</v>
      </c>
      <c r="EI72" s="63">
        <v>0</v>
      </c>
      <c r="EJ72" s="63">
        <v>0</v>
      </c>
      <c r="EK72" s="63">
        <v>0</v>
      </c>
      <c r="EL72" s="63">
        <v>0</v>
      </c>
      <c r="EM72" s="63">
        <v>0</v>
      </c>
      <c r="EN72" s="63">
        <v>0</v>
      </c>
      <c r="EO72" s="63">
        <v>0</v>
      </c>
      <c r="EP72" s="63">
        <v>0</v>
      </c>
      <c r="EQ72" s="63">
        <v>0</v>
      </c>
      <c r="ER72" s="63">
        <v>0</v>
      </c>
      <c r="ES72" s="63">
        <v>0</v>
      </c>
      <c r="ET72" s="63">
        <v>0</v>
      </c>
      <c r="EU72" s="63">
        <v>0</v>
      </c>
      <c r="EV72" s="63">
        <v>0</v>
      </c>
      <c r="EW72" s="63">
        <v>0</v>
      </c>
      <c r="EX72" s="63">
        <v>0</v>
      </c>
      <c r="EY72" s="63">
        <v>0</v>
      </c>
      <c r="EZ72" s="63">
        <v>0</v>
      </c>
      <c r="FA72" s="63">
        <v>0</v>
      </c>
      <c r="FB72" s="63">
        <v>0</v>
      </c>
      <c r="FC72" s="63">
        <v>0</v>
      </c>
      <c r="FD72" s="63">
        <v>0</v>
      </c>
      <c r="FE72" s="63">
        <v>0</v>
      </c>
      <c r="FF72" s="63">
        <v>0</v>
      </c>
      <c r="FG72" s="63">
        <v>0</v>
      </c>
      <c r="FH72" s="63">
        <v>0</v>
      </c>
      <c r="FI72" s="63">
        <v>0</v>
      </c>
      <c r="FJ72" s="63">
        <v>0</v>
      </c>
      <c r="FK72" s="63">
        <v>0</v>
      </c>
      <c r="FL72" s="63">
        <v>0</v>
      </c>
      <c r="FM72" s="63">
        <v>0</v>
      </c>
      <c r="FN72" s="63">
        <v>0</v>
      </c>
      <c r="FO72" s="63">
        <v>0</v>
      </c>
      <c r="FP72" s="63">
        <v>0</v>
      </c>
      <c r="FQ72" s="63">
        <v>0</v>
      </c>
      <c r="FR72" s="63">
        <v>0</v>
      </c>
      <c r="FS72" s="63">
        <v>0</v>
      </c>
      <c r="FT72" s="63">
        <v>0</v>
      </c>
      <c r="FU72" s="63">
        <v>0</v>
      </c>
      <c r="FV72" s="63">
        <v>0</v>
      </c>
      <c r="FW72" s="63">
        <v>0</v>
      </c>
      <c r="FX72" s="63">
        <v>0</v>
      </c>
      <c r="FY72" s="63">
        <v>0</v>
      </c>
      <c r="FZ72" s="63">
        <v>0</v>
      </c>
      <c r="GA72" s="63">
        <v>0</v>
      </c>
      <c r="GB72" s="63">
        <v>0</v>
      </c>
      <c r="GC72" s="63">
        <v>0</v>
      </c>
      <c r="GD72" s="63">
        <v>0</v>
      </c>
      <c r="GE72" s="63">
        <v>0</v>
      </c>
      <c r="GF72" s="63">
        <v>0</v>
      </c>
      <c r="GG72" s="63">
        <v>0</v>
      </c>
      <c r="GH72" s="63">
        <v>0</v>
      </c>
      <c r="GI72" s="63">
        <v>0</v>
      </c>
      <c r="GJ72" s="63">
        <v>0</v>
      </c>
      <c r="GK72" s="63">
        <v>0</v>
      </c>
      <c r="GL72" s="63">
        <v>0</v>
      </c>
      <c r="GM72" s="63">
        <v>0</v>
      </c>
      <c r="GN72" s="63">
        <v>0</v>
      </c>
      <c r="GO72" s="63">
        <v>0</v>
      </c>
      <c r="GP72" s="63">
        <v>0</v>
      </c>
      <c r="GQ72" s="63">
        <v>0</v>
      </c>
      <c r="GR72" s="63">
        <v>0</v>
      </c>
      <c r="GS72" s="63">
        <v>0</v>
      </c>
      <c r="GT72" s="63">
        <v>0</v>
      </c>
      <c r="GU72" s="63">
        <v>0</v>
      </c>
      <c r="GV72" s="63">
        <v>0</v>
      </c>
      <c r="GW72" s="63">
        <v>0</v>
      </c>
      <c r="GX72" s="63">
        <v>0</v>
      </c>
      <c r="GY72" s="63">
        <v>0</v>
      </c>
      <c r="GZ72" s="63">
        <v>0</v>
      </c>
      <c r="HA72" s="63">
        <v>0</v>
      </c>
      <c r="HB72" s="63">
        <v>0</v>
      </c>
      <c r="HC72" s="63">
        <v>0</v>
      </c>
      <c r="HD72" s="63">
        <v>0</v>
      </c>
      <c r="HE72" s="63">
        <v>0</v>
      </c>
      <c r="HF72" s="63">
        <v>0</v>
      </c>
      <c r="HG72" s="63">
        <v>0</v>
      </c>
      <c r="HH72" s="63">
        <v>0</v>
      </c>
      <c r="HI72" s="63">
        <v>0</v>
      </c>
      <c r="HJ72" s="63">
        <v>0</v>
      </c>
      <c r="HK72" s="63">
        <v>0</v>
      </c>
      <c r="HL72" s="63">
        <v>0</v>
      </c>
      <c r="HM72" s="63">
        <v>0</v>
      </c>
      <c r="HN72" s="63">
        <v>0</v>
      </c>
      <c r="HO72" s="63">
        <v>0</v>
      </c>
      <c r="HP72" s="63">
        <v>0</v>
      </c>
      <c r="HQ72" s="63">
        <v>0</v>
      </c>
      <c r="HR72" s="63">
        <v>0</v>
      </c>
      <c r="HS72" s="63">
        <v>0</v>
      </c>
      <c r="HT72" s="63">
        <v>0</v>
      </c>
      <c r="HU72" s="63">
        <v>0</v>
      </c>
      <c r="HV72" s="63">
        <v>0</v>
      </c>
      <c r="HW72" s="63">
        <v>0</v>
      </c>
      <c r="HX72" s="63">
        <v>0</v>
      </c>
      <c r="HY72" s="63">
        <v>0</v>
      </c>
      <c r="HZ72" s="63">
        <v>0</v>
      </c>
      <c r="IA72" s="63">
        <v>0</v>
      </c>
      <c r="IB72" s="63">
        <v>0</v>
      </c>
      <c r="IC72" s="63">
        <v>0</v>
      </c>
      <c r="ID72" s="63">
        <v>0</v>
      </c>
      <c r="IE72" s="63">
        <v>0</v>
      </c>
      <c r="IF72" s="63">
        <v>0</v>
      </c>
      <c r="IG72" s="63">
        <v>0</v>
      </c>
      <c r="IH72" s="63">
        <v>0</v>
      </c>
      <c r="II72" s="63">
        <v>0</v>
      </c>
      <c r="IJ72" s="63">
        <v>0</v>
      </c>
      <c r="IK72" s="63">
        <v>0</v>
      </c>
      <c r="IL72" s="63">
        <v>0</v>
      </c>
      <c r="IM72" s="63">
        <v>0</v>
      </c>
      <c r="IN72" s="63">
        <v>0</v>
      </c>
      <c r="IO72" s="63">
        <v>0</v>
      </c>
      <c r="IP72" s="63">
        <v>0</v>
      </c>
      <c r="IQ72" s="63">
        <v>0</v>
      </c>
      <c r="IR72" s="63">
        <v>0</v>
      </c>
      <c r="IS72" s="63">
        <v>0</v>
      </c>
      <c r="IT72" s="63">
        <v>0</v>
      </c>
      <c r="IU72" s="63">
        <v>0</v>
      </c>
      <c r="IV72" s="63">
        <v>0</v>
      </c>
      <c r="IW72" s="63">
        <v>0</v>
      </c>
      <c r="IX72" s="63">
        <v>0</v>
      </c>
      <c r="IY72" s="63">
        <v>0</v>
      </c>
      <c r="IZ72" s="63">
        <v>0</v>
      </c>
      <c r="JA72" s="63">
        <v>0</v>
      </c>
      <c r="JB72" s="63">
        <v>0</v>
      </c>
      <c r="JC72" s="63">
        <v>0</v>
      </c>
      <c r="JD72" s="63">
        <v>0</v>
      </c>
      <c r="JE72" s="63">
        <v>0</v>
      </c>
      <c r="JF72" s="63">
        <v>0</v>
      </c>
      <c r="JG72" s="63">
        <v>0</v>
      </c>
      <c r="JH72" s="63">
        <v>0</v>
      </c>
      <c r="JI72" s="63">
        <v>0</v>
      </c>
      <c r="JJ72" s="63">
        <v>0</v>
      </c>
      <c r="JK72" s="63">
        <v>0</v>
      </c>
      <c r="JL72" s="63">
        <v>0</v>
      </c>
      <c r="JM72" s="63">
        <v>0</v>
      </c>
      <c r="JN72" s="63">
        <v>0</v>
      </c>
      <c r="JO72" s="63">
        <v>0</v>
      </c>
      <c r="JP72" s="63">
        <v>0</v>
      </c>
      <c r="JQ72" s="63">
        <v>0</v>
      </c>
      <c r="JR72" s="63">
        <v>0</v>
      </c>
      <c r="JS72" s="63">
        <v>0</v>
      </c>
      <c r="JT72" s="63">
        <v>0</v>
      </c>
      <c r="JU72" s="63">
        <v>0</v>
      </c>
      <c r="JV72" s="63">
        <v>0</v>
      </c>
      <c r="JW72" s="63">
        <v>0</v>
      </c>
      <c r="JX72" s="63">
        <v>0</v>
      </c>
      <c r="JY72" s="63">
        <v>0</v>
      </c>
      <c r="JZ72" s="63">
        <v>0</v>
      </c>
      <c r="KA72" s="63">
        <v>0</v>
      </c>
      <c r="KB72" s="63">
        <v>0</v>
      </c>
      <c r="KC72" s="63">
        <v>0</v>
      </c>
      <c r="KD72" s="63">
        <v>0</v>
      </c>
      <c r="KE72" s="63">
        <v>0</v>
      </c>
      <c r="KF72" s="63">
        <v>0</v>
      </c>
      <c r="KG72" s="63">
        <v>0</v>
      </c>
      <c r="KH72" s="63">
        <v>0</v>
      </c>
      <c r="KI72" s="63">
        <v>0</v>
      </c>
      <c r="KJ72" s="63">
        <v>0</v>
      </c>
      <c r="KK72" s="63">
        <v>0</v>
      </c>
      <c r="KL72" s="63">
        <v>0</v>
      </c>
      <c r="KM72" s="63">
        <v>0</v>
      </c>
      <c r="KN72" s="63">
        <v>0</v>
      </c>
      <c r="KO72" s="63">
        <v>0</v>
      </c>
      <c r="KP72" s="63">
        <v>0</v>
      </c>
      <c r="KQ72" s="63">
        <v>0</v>
      </c>
      <c r="KR72" s="63">
        <v>0</v>
      </c>
      <c r="KS72" s="63">
        <v>0</v>
      </c>
      <c r="KT72" s="63">
        <v>0</v>
      </c>
      <c r="KU72" s="63">
        <v>0</v>
      </c>
      <c r="KV72" s="63">
        <v>0</v>
      </c>
      <c r="KW72" s="63">
        <v>0</v>
      </c>
      <c r="KX72" s="63">
        <v>0</v>
      </c>
      <c r="KY72" s="63">
        <v>0</v>
      </c>
      <c r="KZ72" s="63">
        <v>0</v>
      </c>
      <c r="LA72" s="63">
        <v>0</v>
      </c>
      <c r="LB72" s="63">
        <v>0</v>
      </c>
      <c r="LC72" s="63">
        <v>0</v>
      </c>
      <c r="LD72" s="63">
        <v>0</v>
      </c>
      <c r="LE72" s="63">
        <v>0</v>
      </c>
      <c r="LF72" s="63">
        <v>0</v>
      </c>
      <c r="LG72" s="63">
        <v>0</v>
      </c>
      <c r="LH72" s="63">
        <v>0</v>
      </c>
      <c r="LI72" s="63">
        <v>0</v>
      </c>
      <c r="LJ72" s="63">
        <v>0</v>
      </c>
      <c r="LK72" s="63">
        <v>0</v>
      </c>
      <c r="LL72" s="63">
        <v>0</v>
      </c>
      <c r="LM72" s="63">
        <v>0</v>
      </c>
      <c r="LN72" s="63">
        <v>0</v>
      </c>
      <c r="LO72" s="63">
        <v>0</v>
      </c>
      <c r="LP72" s="63">
        <v>0</v>
      </c>
      <c r="LQ72" s="63">
        <v>0</v>
      </c>
      <c r="LR72" s="63">
        <v>0</v>
      </c>
      <c r="LS72" s="63">
        <v>0</v>
      </c>
      <c r="LT72" s="63">
        <v>0</v>
      </c>
      <c r="LU72" s="63">
        <v>0</v>
      </c>
      <c r="LV72" s="63">
        <v>0</v>
      </c>
      <c r="LW72" s="63">
        <v>0</v>
      </c>
      <c r="LX72" s="63">
        <v>0</v>
      </c>
      <c r="LY72" s="63">
        <v>0</v>
      </c>
      <c r="LZ72" s="63">
        <v>0</v>
      </c>
      <c r="MA72" s="63">
        <v>0</v>
      </c>
      <c r="MB72" s="63">
        <v>0</v>
      </c>
      <c r="MC72" s="63">
        <v>0</v>
      </c>
      <c r="MD72" s="63">
        <v>0</v>
      </c>
      <c r="ME72" s="63">
        <v>0</v>
      </c>
      <c r="MF72" s="63">
        <v>0</v>
      </c>
      <c r="MG72" s="63">
        <v>0</v>
      </c>
      <c r="MH72" s="63">
        <v>0</v>
      </c>
      <c r="MI72" s="63">
        <v>0</v>
      </c>
      <c r="MJ72" s="63">
        <v>0</v>
      </c>
      <c r="MK72" s="63">
        <v>0</v>
      </c>
      <c r="ML72" s="63">
        <v>0</v>
      </c>
      <c r="MM72" s="63">
        <v>0</v>
      </c>
      <c r="MN72" s="63">
        <v>0</v>
      </c>
      <c r="MO72" s="63">
        <v>0</v>
      </c>
      <c r="MP72" s="63">
        <v>0</v>
      </c>
      <c r="MQ72" s="2">
        <v>0</v>
      </c>
      <c r="MR72" s="63">
        <v>0</v>
      </c>
      <c r="MS72" s="63">
        <v>0</v>
      </c>
      <c r="MT72" s="63">
        <v>0</v>
      </c>
      <c r="MU72" s="63">
        <v>0</v>
      </c>
      <c r="MW72" s="63">
        <v>57</v>
      </c>
      <c r="MY72" s="63">
        <f t="shared" si="1"/>
        <v>0</v>
      </c>
      <c r="NC72" s="63">
        <f t="shared" si="2"/>
        <v>0</v>
      </c>
    </row>
    <row r="73" spans="1:367" x14ac:dyDescent="0.45">
      <c r="A73" s="63" t="s">
        <v>128</v>
      </c>
      <c r="B73" s="84">
        <v>0</v>
      </c>
      <c r="C73" s="63">
        <v>0</v>
      </c>
      <c r="D73" s="63">
        <v>0</v>
      </c>
      <c r="E73" s="63">
        <v>0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63">
        <v>0</v>
      </c>
      <c r="L73" s="63">
        <v>0</v>
      </c>
      <c r="M73" s="63">
        <v>0</v>
      </c>
      <c r="N73" s="63">
        <v>0</v>
      </c>
      <c r="O73" s="63">
        <v>0</v>
      </c>
      <c r="P73" s="63">
        <v>0</v>
      </c>
      <c r="Q73" s="63">
        <v>0</v>
      </c>
      <c r="R73" s="63">
        <v>0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AZ73" s="63">
        <v>0</v>
      </c>
      <c r="BA73" s="63">
        <v>0</v>
      </c>
      <c r="BB73" s="63">
        <v>0</v>
      </c>
      <c r="BC73" s="63">
        <v>0</v>
      </c>
      <c r="BD73" s="63">
        <v>0</v>
      </c>
      <c r="BE73" s="63">
        <v>0</v>
      </c>
      <c r="BF73" s="63">
        <v>0</v>
      </c>
      <c r="BG73" s="63">
        <v>0</v>
      </c>
      <c r="BH73" s="63">
        <v>0</v>
      </c>
      <c r="BI73" s="63">
        <v>0</v>
      </c>
      <c r="BJ73" s="63">
        <v>0</v>
      </c>
      <c r="BK73" s="63">
        <v>0</v>
      </c>
      <c r="BL73" s="63">
        <v>0</v>
      </c>
      <c r="BM73" s="63">
        <v>0</v>
      </c>
      <c r="BN73" s="63">
        <v>0</v>
      </c>
      <c r="BO73" s="63">
        <v>0</v>
      </c>
      <c r="BP73" s="63">
        <v>0</v>
      </c>
      <c r="BQ73" s="63">
        <v>0</v>
      </c>
      <c r="BR73" s="63">
        <v>0</v>
      </c>
      <c r="BS73" s="63">
        <v>0</v>
      </c>
      <c r="BT73" s="63">
        <v>0</v>
      </c>
      <c r="BU73" s="63">
        <v>0</v>
      </c>
      <c r="BV73" s="63">
        <v>0</v>
      </c>
      <c r="BW73" s="63">
        <v>0</v>
      </c>
      <c r="BX73" s="63">
        <v>0</v>
      </c>
      <c r="BY73" s="63">
        <v>0</v>
      </c>
      <c r="BZ73" s="63">
        <v>0</v>
      </c>
      <c r="CA73" s="63">
        <v>0</v>
      </c>
      <c r="CB73" s="63">
        <v>0</v>
      </c>
      <c r="CC73" s="63">
        <v>0</v>
      </c>
      <c r="CD73" s="63">
        <v>0</v>
      </c>
      <c r="CE73" s="63">
        <v>0</v>
      </c>
      <c r="CF73" s="63">
        <v>0</v>
      </c>
      <c r="CG73" s="63">
        <v>0</v>
      </c>
      <c r="CH73" s="63">
        <v>0</v>
      </c>
      <c r="CI73" s="63">
        <v>0</v>
      </c>
      <c r="CJ73" s="63">
        <v>0</v>
      </c>
      <c r="CK73" s="63">
        <v>0</v>
      </c>
      <c r="CL73" s="63">
        <v>0</v>
      </c>
      <c r="CM73" s="63">
        <v>0</v>
      </c>
      <c r="CN73" s="63">
        <v>0</v>
      </c>
      <c r="CO73" s="63">
        <v>0</v>
      </c>
      <c r="CP73" s="63">
        <v>0</v>
      </c>
      <c r="CQ73" s="63">
        <v>0</v>
      </c>
      <c r="CR73" s="63">
        <v>0</v>
      </c>
      <c r="CS73" s="63">
        <v>0</v>
      </c>
      <c r="CT73" s="63">
        <v>0</v>
      </c>
      <c r="CU73" s="63">
        <v>0</v>
      </c>
      <c r="CV73" s="63">
        <v>0</v>
      </c>
      <c r="CW73" s="63">
        <v>0</v>
      </c>
      <c r="CX73" s="63">
        <v>0</v>
      </c>
      <c r="CY73" s="63">
        <v>0</v>
      </c>
      <c r="CZ73" s="63">
        <v>0</v>
      </c>
      <c r="DA73" s="63">
        <v>0</v>
      </c>
      <c r="DB73" s="63">
        <v>0</v>
      </c>
      <c r="DC73" s="63">
        <v>0</v>
      </c>
      <c r="DD73" s="63">
        <v>0</v>
      </c>
      <c r="DE73" s="63">
        <v>0</v>
      </c>
      <c r="DF73" s="63">
        <v>0</v>
      </c>
      <c r="DG73" s="63">
        <v>0</v>
      </c>
      <c r="DH73" s="63">
        <v>0</v>
      </c>
      <c r="DI73" s="63">
        <v>0</v>
      </c>
      <c r="DJ73" s="63">
        <v>0</v>
      </c>
      <c r="DK73" s="63">
        <v>0</v>
      </c>
      <c r="DL73" s="63">
        <v>0</v>
      </c>
      <c r="DM73" s="63">
        <v>0</v>
      </c>
      <c r="DN73" s="63">
        <v>0</v>
      </c>
      <c r="DO73" s="63">
        <v>0</v>
      </c>
      <c r="DP73" s="63">
        <v>0</v>
      </c>
      <c r="DQ73" s="63">
        <v>0</v>
      </c>
      <c r="DR73" s="63">
        <v>0</v>
      </c>
      <c r="DS73" s="63">
        <v>0</v>
      </c>
      <c r="DT73" s="63">
        <v>0</v>
      </c>
      <c r="DU73" s="63">
        <v>0</v>
      </c>
      <c r="DV73" s="63">
        <v>0</v>
      </c>
      <c r="DW73" s="63">
        <v>0</v>
      </c>
      <c r="DX73" s="63">
        <v>0</v>
      </c>
      <c r="DY73" s="63">
        <v>0</v>
      </c>
      <c r="DZ73" s="63">
        <v>0</v>
      </c>
      <c r="EA73" s="63">
        <v>0</v>
      </c>
      <c r="EB73" s="63">
        <v>0</v>
      </c>
      <c r="EC73" s="63">
        <v>0</v>
      </c>
      <c r="ED73" s="63">
        <v>0</v>
      </c>
      <c r="EE73" s="63">
        <v>0</v>
      </c>
      <c r="EF73" s="63">
        <v>0</v>
      </c>
      <c r="EG73" s="63">
        <v>0</v>
      </c>
      <c r="EH73" s="63">
        <v>0</v>
      </c>
      <c r="EI73" s="63">
        <v>0</v>
      </c>
      <c r="EJ73" s="63">
        <v>0</v>
      </c>
      <c r="EK73" s="63">
        <v>0</v>
      </c>
      <c r="EL73" s="63">
        <v>0</v>
      </c>
      <c r="EM73" s="63">
        <v>0</v>
      </c>
      <c r="EN73" s="63">
        <v>0</v>
      </c>
      <c r="EO73" s="63">
        <v>0</v>
      </c>
      <c r="EP73" s="63">
        <v>0</v>
      </c>
      <c r="EQ73" s="63">
        <v>0</v>
      </c>
      <c r="ER73" s="63">
        <v>0</v>
      </c>
      <c r="ES73" s="63">
        <v>0</v>
      </c>
      <c r="ET73" s="63">
        <v>0</v>
      </c>
      <c r="EU73" s="63">
        <v>0</v>
      </c>
      <c r="EV73" s="63">
        <v>0</v>
      </c>
      <c r="EW73" s="63">
        <v>0</v>
      </c>
      <c r="EX73" s="63">
        <v>0</v>
      </c>
      <c r="EY73" s="63">
        <v>0</v>
      </c>
      <c r="EZ73" s="63">
        <v>0</v>
      </c>
      <c r="FA73" s="63">
        <v>0</v>
      </c>
      <c r="FB73" s="63">
        <v>0</v>
      </c>
      <c r="FC73" s="63">
        <v>0</v>
      </c>
      <c r="FD73" s="63">
        <v>0</v>
      </c>
      <c r="FE73" s="63">
        <v>0</v>
      </c>
      <c r="FF73" s="63">
        <v>0</v>
      </c>
      <c r="FG73" s="63">
        <v>0</v>
      </c>
      <c r="FH73" s="63">
        <v>0</v>
      </c>
      <c r="FI73" s="63">
        <v>0</v>
      </c>
      <c r="FJ73" s="63">
        <v>0</v>
      </c>
      <c r="FK73" s="63">
        <v>0</v>
      </c>
      <c r="FL73" s="63">
        <v>0</v>
      </c>
      <c r="FM73" s="63">
        <v>0</v>
      </c>
      <c r="FN73" s="63">
        <v>0</v>
      </c>
      <c r="FO73" s="63">
        <v>0</v>
      </c>
      <c r="FP73" s="63">
        <v>0</v>
      </c>
      <c r="FQ73" s="63">
        <v>0</v>
      </c>
      <c r="FR73" s="63">
        <v>0</v>
      </c>
      <c r="FS73" s="63">
        <v>0</v>
      </c>
      <c r="FT73" s="63">
        <v>0</v>
      </c>
      <c r="FU73" s="63">
        <v>0</v>
      </c>
      <c r="FV73" s="63">
        <v>0</v>
      </c>
      <c r="FW73" s="63">
        <v>0</v>
      </c>
      <c r="FX73" s="63">
        <v>0</v>
      </c>
      <c r="FY73" s="63">
        <v>0</v>
      </c>
      <c r="FZ73" s="63">
        <v>0</v>
      </c>
      <c r="GA73" s="63">
        <v>0</v>
      </c>
      <c r="GB73" s="63">
        <v>0</v>
      </c>
      <c r="GC73" s="63">
        <v>0</v>
      </c>
      <c r="GD73" s="63">
        <v>0</v>
      </c>
      <c r="GE73" s="63">
        <v>0</v>
      </c>
      <c r="GF73" s="63">
        <v>0</v>
      </c>
      <c r="GG73" s="63">
        <v>0</v>
      </c>
      <c r="GH73" s="63">
        <v>0</v>
      </c>
      <c r="GI73" s="63">
        <v>0</v>
      </c>
      <c r="GJ73" s="63">
        <v>0</v>
      </c>
      <c r="GK73" s="63">
        <v>0</v>
      </c>
      <c r="GL73" s="63">
        <v>0</v>
      </c>
      <c r="GM73" s="63">
        <v>0</v>
      </c>
      <c r="GN73" s="63">
        <v>0</v>
      </c>
      <c r="GO73" s="63">
        <v>0</v>
      </c>
      <c r="GP73" s="63">
        <v>0</v>
      </c>
      <c r="GQ73" s="63">
        <v>0</v>
      </c>
      <c r="GR73" s="63">
        <v>0</v>
      </c>
      <c r="GS73" s="63">
        <v>0</v>
      </c>
      <c r="GT73" s="63">
        <v>0</v>
      </c>
      <c r="GU73" s="63">
        <v>0</v>
      </c>
      <c r="GV73" s="63">
        <v>0</v>
      </c>
      <c r="GW73" s="63">
        <v>0</v>
      </c>
      <c r="GX73" s="63">
        <v>0</v>
      </c>
      <c r="GY73" s="63">
        <v>0</v>
      </c>
      <c r="GZ73" s="63">
        <v>0</v>
      </c>
      <c r="HA73" s="63">
        <v>0</v>
      </c>
      <c r="HB73" s="63">
        <v>0</v>
      </c>
      <c r="HC73" s="63">
        <v>0</v>
      </c>
      <c r="HD73" s="63">
        <v>0</v>
      </c>
      <c r="HE73" s="63">
        <v>0</v>
      </c>
      <c r="HF73" s="63">
        <v>0</v>
      </c>
      <c r="HG73" s="63">
        <v>0</v>
      </c>
      <c r="HH73" s="63">
        <v>0</v>
      </c>
      <c r="HI73" s="63">
        <v>0</v>
      </c>
      <c r="HJ73" s="63">
        <v>0</v>
      </c>
      <c r="HK73" s="63">
        <v>0</v>
      </c>
      <c r="HL73" s="63">
        <v>0</v>
      </c>
      <c r="HM73" s="63">
        <v>0</v>
      </c>
      <c r="HN73" s="63">
        <v>0</v>
      </c>
      <c r="HO73" s="63">
        <v>0</v>
      </c>
      <c r="HP73" s="63">
        <v>0</v>
      </c>
      <c r="HQ73" s="63">
        <v>0</v>
      </c>
      <c r="HR73" s="63">
        <v>0</v>
      </c>
      <c r="HS73" s="63">
        <v>0</v>
      </c>
      <c r="HT73" s="63">
        <v>0</v>
      </c>
      <c r="HU73" s="63">
        <v>0</v>
      </c>
      <c r="HV73" s="63">
        <v>0</v>
      </c>
      <c r="HW73" s="63">
        <v>0</v>
      </c>
      <c r="HX73" s="63">
        <v>0</v>
      </c>
      <c r="HY73" s="63">
        <v>0</v>
      </c>
      <c r="HZ73" s="63">
        <v>0</v>
      </c>
      <c r="IA73" s="63">
        <v>0</v>
      </c>
      <c r="IB73" s="63">
        <v>0</v>
      </c>
      <c r="IC73" s="63">
        <v>0</v>
      </c>
      <c r="ID73" s="63">
        <v>0</v>
      </c>
      <c r="IE73" s="63">
        <v>0</v>
      </c>
      <c r="IF73" s="63">
        <v>0</v>
      </c>
      <c r="IG73" s="63">
        <v>0</v>
      </c>
      <c r="IH73" s="63">
        <v>0</v>
      </c>
      <c r="II73" s="63">
        <v>0</v>
      </c>
      <c r="IJ73" s="63">
        <v>0</v>
      </c>
      <c r="IK73" s="63">
        <v>0</v>
      </c>
      <c r="IL73" s="63">
        <v>0</v>
      </c>
      <c r="IM73" s="63">
        <v>0</v>
      </c>
      <c r="IN73" s="63">
        <v>0</v>
      </c>
      <c r="IO73" s="63">
        <v>0</v>
      </c>
      <c r="IP73" s="63">
        <v>0</v>
      </c>
      <c r="IQ73" s="63">
        <v>0</v>
      </c>
      <c r="IR73" s="63">
        <v>0</v>
      </c>
      <c r="IS73" s="63">
        <v>0</v>
      </c>
      <c r="IT73" s="63">
        <v>0</v>
      </c>
      <c r="IU73" s="63">
        <v>0</v>
      </c>
      <c r="IV73" s="63">
        <v>0</v>
      </c>
      <c r="IW73" s="63">
        <v>0</v>
      </c>
      <c r="IX73" s="63">
        <v>0</v>
      </c>
      <c r="IY73" s="63">
        <v>0</v>
      </c>
      <c r="IZ73" s="63">
        <v>0</v>
      </c>
      <c r="JA73" s="63">
        <v>0</v>
      </c>
      <c r="JB73" s="63">
        <v>0</v>
      </c>
      <c r="JC73" s="63">
        <v>0</v>
      </c>
      <c r="JD73" s="63">
        <v>0</v>
      </c>
      <c r="JE73" s="63">
        <v>0</v>
      </c>
      <c r="JF73" s="63">
        <v>0</v>
      </c>
      <c r="JG73" s="63">
        <v>0</v>
      </c>
      <c r="JH73" s="63">
        <v>0</v>
      </c>
      <c r="JI73" s="63">
        <v>0</v>
      </c>
      <c r="JJ73" s="63">
        <v>0</v>
      </c>
      <c r="JK73" s="63">
        <v>0</v>
      </c>
      <c r="JL73" s="63">
        <v>0</v>
      </c>
      <c r="JM73" s="63">
        <v>0</v>
      </c>
      <c r="JN73" s="63">
        <v>0</v>
      </c>
      <c r="JO73" s="63">
        <v>0</v>
      </c>
      <c r="JP73" s="63">
        <v>0</v>
      </c>
      <c r="JQ73" s="63">
        <v>0</v>
      </c>
      <c r="JR73" s="63">
        <v>0</v>
      </c>
      <c r="JS73" s="63">
        <v>0</v>
      </c>
      <c r="JT73" s="63">
        <v>0</v>
      </c>
      <c r="JU73" s="63">
        <v>0</v>
      </c>
      <c r="JV73" s="63">
        <v>0</v>
      </c>
      <c r="JW73" s="63">
        <v>0</v>
      </c>
      <c r="JX73" s="63">
        <v>0</v>
      </c>
      <c r="JY73" s="63">
        <v>0</v>
      </c>
      <c r="JZ73" s="63">
        <v>0</v>
      </c>
      <c r="KA73" s="63">
        <v>0</v>
      </c>
      <c r="KB73" s="63">
        <v>0</v>
      </c>
      <c r="KC73" s="63">
        <v>0</v>
      </c>
      <c r="KD73" s="63">
        <v>0</v>
      </c>
      <c r="KE73" s="63">
        <v>0</v>
      </c>
      <c r="KF73" s="63">
        <v>0</v>
      </c>
      <c r="KG73" s="63">
        <v>0</v>
      </c>
      <c r="KH73" s="63">
        <v>0</v>
      </c>
      <c r="KI73" s="63">
        <v>0</v>
      </c>
      <c r="KJ73" s="63">
        <v>0</v>
      </c>
      <c r="KK73" s="63">
        <v>0</v>
      </c>
      <c r="KL73" s="63">
        <v>0</v>
      </c>
      <c r="KM73" s="63">
        <v>0</v>
      </c>
      <c r="KN73" s="63">
        <v>0</v>
      </c>
      <c r="KO73" s="63">
        <v>0</v>
      </c>
      <c r="KP73" s="63">
        <v>0</v>
      </c>
      <c r="KQ73" s="63">
        <v>0</v>
      </c>
      <c r="KR73" s="63">
        <v>0</v>
      </c>
      <c r="KS73" s="63">
        <v>0</v>
      </c>
      <c r="KT73" s="63">
        <v>0</v>
      </c>
      <c r="KU73" s="63">
        <v>0</v>
      </c>
      <c r="KV73" s="63">
        <v>0</v>
      </c>
      <c r="KW73" s="63">
        <v>0</v>
      </c>
      <c r="KX73" s="63">
        <v>0</v>
      </c>
      <c r="KY73" s="63">
        <v>0</v>
      </c>
      <c r="KZ73" s="63">
        <v>0</v>
      </c>
      <c r="LA73" s="63">
        <v>0</v>
      </c>
      <c r="LB73" s="63">
        <v>0</v>
      </c>
      <c r="LC73" s="63">
        <v>0</v>
      </c>
      <c r="LD73" s="63">
        <v>0</v>
      </c>
      <c r="LE73" s="63">
        <v>0</v>
      </c>
      <c r="LF73" s="63">
        <v>0</v>
      </c>
      <c r="LG73" s="63">
        <v>0</v>
      </c>
      <c r="LH73" s="63">
        <v>0</v>
      </c>
      <c r="LI73" s="63">
        <v>0</v>
      </c>
      <c r="LJ73" s="63">
        <v>0</v>
      </c>
      <c r="LK73" s="63">
        <v>0</v>
      </c>
      <c r="LL73" s="63">
        <v>0</v>
      </c>
      <c r="LM73" s="63">
        <v>0</v>
      </c>
      <c r="LN73" s="63">
        <v>0</v>
      </c>
      <c r="LO73" s="63">
        <v>0</v>
      </c>
      <c r="LP73" s="63">
        <v>0</v>
      </c>
      <c r="LQ73" s="63">
        <v>0</v>
      </c>
      <c r="LR73" s="63">
        <v>0</v>
      </c>
      <c r="LS73" s="63">
        <v>0</v>
      </c>
      <c r="LT73" s="63">
        <v>0</v>
      </c>
      <c r="LU73" s="63">
        <v>0</v>
      </c>
      <c r="LV73" s="63">
        <v>0</v>
      </c>
      <c r="LW73" s="63">
        <v>0</v>
      </c>
      <c r="LX73" s="63">
        <v>0</v>
      </c>
      <c r="LY73" s="63">
        <v>0</v>
      </c>
      <c r="LZ73" s="63">
        <v>0</v>
      </c>
      <c r="MA73" s="63">
        <v>0</v>
      </c>
      <c r="MB73" s="63">
        <v>0</v>
      </c>
      <c r="MC73" s="63">
        <v>0</v>
      </c>
      <c r="MD73" s="63">
        <v>0</v>
      </c>
      <c r="ME73" s="63">
        <v>0</v>
      </c>
      <c r="MF73" s="63">
        <v>0</v>
      </c>
      <c r="MG73" s="63">
        <v>0</v>
      </c>
      <c r="MH73" s="63">
        <v>0</v>
      </c>
      <c r="MI73" s="63">
        <v>0</v>
      </c>
      <c r="MJ73" s="63">
        <v>0</v>
      </c>
      <c r="MK73" s="63">
        <v>0</v>
      </c>
      <c r="ML73" s="63">
        <v>0</v>
      </c>
      <c r="MM73" s="63">
        <v>0</v>
      </c>
      <c r="MN73" s="63">
        <v>0</v>
      </c>
      <c r="MO73" s="63">
        <v>0</v>
      </c>
      <c r="MP73" s="63">
        <v>0</v>
      </c>
      <c r="MQ73" s="2">
        <v>0</v>
      </c>
      <c r="MR73" s="63">
        <v>0</v>
      </c>
      <c r="MS73" s="63">
        <v>0</v>
      </c>
      <c r="MT73" s="63">
        <v>0</v>
      </c>
      <c r="MU73" s="63">
        <v>0</v>
      </c>
      <c r="MW73" s="63">
        <v>58</v>
      </c>
      <c r="MY73" s="63">
        <f t="shared" si="1"/>
        <v>0</v>
      </c>
      <c r="NC73" s="63">
        <f t="shared" si="2"/>
        <v>0</v>
      </c>
    </row>
    <row r="74" spans="1:367" x14ac:dyDescent="0.45">
      <c r="A74" s="63" t="s">
        <v>6</v>
      </c>
      <c r="B74" s="84">
        <v>0</v>
      </c>
      <c r="C74" s="63">
        <v>0</v>
      </c>
      <c r="D74" s="63">
        <v>0</v>
      </c>
      <c r="E74" s="63">
        <v>0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63">
        <v>0</v>
      </c>
      <c r="L74" s="63">
        <v>0</v>
      </c>
      <c r="M74" s="63">
        <v>0</v>
      </c>
      <c r="N74" s="63">
        <v>0</v>
      </c>
      <c r="O74" s="63">
        <v>0</v>
      </c>
      <c r="P74" s="63">
        <v>0</v>
      </c>
      <c r="Q74" s="63">
        <v>0</v>
      </c>
      <c r="R74" s="63">
        <v>0</v>
      </c>
      <c r="S74" s="14">
        <v>0</v>
      </c>
      <c r="T74" s="14">
        <v>0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14">
        <v>1108120381.1694601</v>
      </c>
      <c r="AW74" s="14">
        <v>0</v>
      </c>
      <c r="AX74" s="63">
        <v>0</v>
      </c>
      <c r="AY74" s="63">
        <v>0</v>
      </c>
      <c r="AZ74" s="63">
        <v>0</v>
      </c>
      <c r="BA74" s="63">
        <v>0</v>
      </c>
      <c r="BB74" s="63">
        <v>0</v>
      </c>
      <c r="BC74" s="14">
        <v>0</v>
      </c>
      <c r="BD74" s="14">
        <v>0</v>
      </c>
      <c r="BE74" s="14">
        <v>0</v>
      </c>
      <c r="BF74" s="63">
        <v>0</v>
      </c>
      <c r="BG74" s="63">
        <v>0</v>
      </c>
      <c r="BH74" s="63">
        <v>0</v>
      </c>
      <c r="BI74" s="63">
        <v>0</v>
      </c>
      <c r="BJ74" s="63">
        <v>0</v>
      </c>
      <c r="BK74" s="63">
        <v>0</v>
      </c>
      <c r="BL74" s="63">
        <v>0</v>
      </c>
      <c r="BM74" s="63">
        <v>0</v>
      </c>
      <c r="BN74" s="63">
        <v>0</v>
      </c>
      <c r="BO74" s="63">
        <v>0</v>
      </c>
      <c r="BP74" s="63">
        <v>0</v>
      </c>
      <c r="BQ74" s="63">
        <v>0</v>
      </c>
      <c r="BR74" s="63">
        <v>0</v>
      </c>
      <c r="BS74" s="63">
        <v>0</v>
      </c>
      <c r="BT74" s="63">
        <v>0</v>
      </c>
      <c r="BU74" s="63">
        <v>0</v>
      </c>
      <c r="BV74" s="63">
        <v>0</v>
      </c>
      <c r="BW74" s="63">
        <v>0</v>
      </c>
      <c r="BX74" s="63">
        <v>0</v>
      </c>
      <c r="BY74" s="63">
        <v>0</v>
      </c>
      <c r="BZ74" s="63">
        <v>0</v>
      </c>
      <c r="CA74" s="63">
        <v>0</v>
      </c>
      <c r="CB74" s="63">
        <v>0</v>
      </c>
      <c r="CC74" s="63">
        <v>0</v>
      </c>
      <c r="CD74" s="63">
        <v>0</v>
      </c>
      <c r="CE74" s="63">
        <v>0</v>
      </c>
      <c r="CF74" s="63">
        <v>0</v>
      </c>
      <c r="CG74" s="63">
        <v>0</v>
      </c>
      <c r="CH74" s="63">
        <v>0</v>
      </c>
      <c r="CI74" s="63">
        <v>0</v>
      </c>
      <c r="CJ74" s="63">
        <v>0</v>
      </c>
      <c r="CK74" s="63">
        <v>0</v>
      </c>
      <c r="CL74" s="63">
        <v>0</v>
      </c>
      <c r="CM74" s="63">
        <v>0</v>
      </c>
      <c r="CN74" s="63">
        <v>0</v>
      </c>
      <c r="CO74" s="63">
        <v>0</v>
      </c>
      <c r="CP74" s="63">
        <v>0</v>
      </c>
      <c r="CQ74" s="63">
        <v>0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3">
        <v>0</v>
      </c>
      <c r="CZ74" s="63">
        <v>0</v>
      </c>
      <c r="DA74" s="63">
        <v>0</v>
      </c>
      <c r="DB74" s="63">
        <v>0</v>
      </c>
      <c r="DC74" s="63">
        <v>0</v>
      </c>
      <c r="DD74" s="63">
        <v>0</v>
      </c>
      <c r="DE74" s="63">
        <v>0</v>
      </c>
      <c r="DF74" s="63">
        <v>0</v>
      </c>
      <c r="DG74" s="63">
        <v>0</v>
      </c>
      <c r="DH74" s="63">
        <v>0</v>
      </c>
      <c r="DI74" s="63">
        <v>0</v>
      </c>
      <c r="DJ74" s="63">
        <v>0</v>
      </c>
      <c r="DK74" s="63">
        <v>0</v>
      </c>
      <c r="DL74" s="63">
        <v>0</v>
      </c>
      <c r="DM74" s="63">
        <v>0</v>
      </c>
      <c r="DN74" s="63">
        <v>0</v>
      </c>
      <c r="DO74" s="63">
        <v>0</v>
      </c>
      <c r="DP74" s="63">
        <v>0</v>
      </c>
      <c r="DQ74" s="63">
        <v>0</v>
      </c>
      <c r="DR74" s="63">
        <v>0</v>
      </c>
      <c r="DS74" s="63">
        <v>0</v>
      </c>
      <c r="DT74" s="63">
        <v>0</v>
      </c>
      <c r="DU74" s="63">
        <v>0</v>
      </c>
      <c r="DV74" s="63">
        <v>0</v>
      </c>
      <c r="DW74" s="63">
        <v>0</v>
      </c>
      <c r="DX74" s="63">
        <v>0</v>
      </c>
      <c r="DY74" s="63">
        <v>0</v>
      </c>
      <c r="DZ74" s="63">
        <v>0</v>
      </c>
      <c r="EA74" s="63">
        <v>0</v>
      </c>
      <c r="EB74" s="63">
        <v>0</v>
      </c>
      <c r="EC74" s="63">
        <v>0</v>
      </c>
      <c r="ED74" s="63">
        <v>0</v>
      </c>
      <c r="EE74" s="63">
        <v>0</v>
      </c>
      <c r="EF74" s="63">
        <v>0</v>
      </c>
      <c r="EG74" s="63">
        <v>0</v>
      </c>
      <c r="EH74" s="63">
        <v>0</v>
      </c>
      <c r="EI74" s="63">
        <v>0</v>
      </c>
      <c r="EJ74" s="63">
        <v>0</v>
      </c>
      <c r="EK74" s="63">
        <v>0</v>
      </c>
      <c r="EL74" s="63">
        <v>0</v>
      </c>
      <c r="EM74" s="63">
        <v>0</v>
      </c>
      <c r="EN74" s="63">
        <v>0</v>
      </c>
      <c r="EO74" s="63">
        <v>0</v>
      </c>
      <c r="EP74" s="63">
        <v>0</v>
      </c>
      <c r="EQ74" s="63">
        <v>0</v>
      </c>
      <c r="ER74" s="63">
        <v>0</v>
      </c>
      <c r="ES74" s="63">
        <v>0</v>
      </c>
      <c r="ET74" s="63">
        <v>0</v>
      </c>
      <c r="EU74" s="63">
        <v>0</v>
      </c>
      <c r="EV74" s="63">
        <v>0</v>
      </c>
      <c r="EW74" s="63">
        <v>0</v>
      </c>
      <c r="EX74" s="63">
        <v>0</v>
      </c>
      <c r="EY74" s="63">
        <v>0</v>
      </c>
      <c r="EZ74" s="63">
        <v>0</v>
      </c>
      <c r="FA74" s="63">
        <v>0</v>
      </c>
      <c r="FB74" s="63">
        <v>0</v>
      </c>
      <c r="FC74" s="63">
        <v>0</v>
      </c>
      <c r="FD74" s="63">
        <v>0</v>
      </c>
      <c r="FE74" s="63">
        <v>0</v>
      </c>
      <c r="FF74" s="63">
        <v>0</v>
      </c>
      <c r="FG74" s="63">
        <v>0</v>
      </c>
      <c r="FH74" s="63">
        <v>0</v>
      </c>
      <c r="FI74" s="63">
        <v>0</v>
      </c>
      <c r="FJ74" s="63">
        <v>0</v>
      </c>
      <c r="FK74" s="63">
        <v>0</v>
      </c>
      <c r="FL74" s="63">
        <v>0</v>
      </c>
      <c r="FM74" s="63">
        <v>0</v>
      </c>
      <c r="FN74" s="63">
        <v>0</v>
      </c>
      <c r="FO74" s="63">
        <v>0</v>
      </c>
      <c r="FP74" s="63">
        <v>0</v>
      </c>
      <c r="FQ74" s="63">
        <v>3482183813.0707798</v>
      </c>
      <c r="FR74" s="63">
        <v>0</v>
      </c>
      <c r="FS74" s="63">
        <v>0</v>
      </c>
      <c r="FT74" s="63">
        <v>0</v>
      </c>
      <c r="FU74" s="63">
        <v>0</v>
      </c>
      <c r="FV74" s="63">
        <v>0</v>
      </c>
      <c r="FW74" s="63">
        <v>0</v>
      </c>
      <c r="FX74" s="63">
        <v>0</v>
      </c>
      <c r="FY74" s="63">
        <v>0</v>
      </c>
      <c r="FZ74" s="63">
        <v>0</v>
      </c>
      <c r="GA74" s="63">
        <v>0</v>
      </c>
      <c r="GB74" s="63">
        <v>0</v>
      </c>
      <c r="GC74" s="63">
        <v>0</v>
      </c>
      <c r="GD74" s="63">
        <v>0</v>
      </c>
      <c r="GE74" s="63">
        <v>0</v>
      </c>
      <c r="GF74" s="63">
        <v>0</v>
      </c>
      <c r="GG74" s="63">
        <v>0</v>
      </c>
      <c r="GH74" s="63">
        <v>0</v>
      </c>
      <c r="GI74" s="63">
        <v>0</v>
      </c>
      <c r="GJ74" s="63">
        <v>0</v>
      </c>
      <c r="GK74" s="63">
        <v>0</v>
      </c>
      <c r="GL74" s="63">
        <v>0</v>
      </c>
      <c r="GM74" s="63">
        <v>0</v>
      </c>
      <c r="GN74" s="63">
        <v>0</v>
      </c>
      <c r="GO74" s="63">
        <v>0</v>
      </c>
      <c r="GP74" s="63">
        <v>0</v>
      </c>
      <c r="GQ74" s="63">
        <v>0</v>
      </c>
      <c r="GR74" s="63">
        <v>0</v>
      </c>
      <c r="GS74" s="63">
        <v>0</v>
      </c>
      <c r="GT74" s="63">
        <v>0</v>
      </c>
      <c r="GU74" s="63">
        <v>0</v>
      </c>
      <c r="GV74" s="63">
        <v>0</v>
      </c>
      <c r="GW74" s="63">
        <v>0</v>
      </c>
      <c r="GX74" s="63">
        <v>0</v>
      </c>
      <c r="GY74" s="63">
        <v>0</v>
      </c>
      <c r="GZ74" s="63">
        <v>0</v>
      </c>
      <c r="HA74" s="63">
        <v>0</v>
      </c>
      <c r="HB74" s="63">
        <v>0</v>
      </c>
      <c r="HC74" s="63">
        <v>0</v>
      </c>
      <c r="HD74" s="63">
        <v>0</v>
      </c>
      <c r="HE74" s="63">
        <v>0</v>
      </c>
      <c r="HF74" s="63">
        <v>0</v>
      </c>
      <c r="HG74" s="63">
        <v>0</v>
      </c>
      <c r="HH74" s="63">
        <v>0</v>
      </c>
      <c r="HI74" s="63">
        <v>0</v>
      </c>
      <c r="HJ74" s="63">
        <v>0</v>
      </c>
      <c r="HK74" s="63">
        <v>0</v>
      </c>
      <c r="HL74" s="63">
        <v>0</v>
      </c>
      <c r="HM74" s="63">
        <v>0</v>
      </c>
      <c r="HN74" s="63">
        <v>0</v>
      </c>
      <c r="HO74" s="63">
        <v>0</v>
      </c>
      <c r="HP74" s="63">
        <v>0</v>
      </c>
      <c r="HQ74" s="63">
        <v>0</v>
      </c>
      <c r="HR74" s="63">
        <v>0</v>
      </c>
      <c r="HS74" s="63">
        <v>0</v>
      </c>
      <c r="HT74" s="63">
        <v>0</v>
      </c>
      <c r="HU74" s="63">
        <v>0</v>
      </c>
      <c r="HV74" s="63">
        <v>0</v>
      </c>
      <c r="HW74" s="63">
        <v>0</v>
      </c>
      <c r="HX74" s="63">
        <v>0</v>
      </c>
      <c r="HY74" s="63">
        <v>0</v>
      </c>
      <c r="HZ74" s="63">
        <v>0</v>
      </c>
      <c r="IA74" s="63">
        <v>0</v>
      </c>
      <c r="IB74" s="63">
        <v>0</v>
      </c>
      <c r="IC74" s="63">
        <v>0</v>
      </c>
      <c r="ID74" s="63">
        <v>0</v>
      </c>
      <c r="IE74" s="63">
        <v>0</v>
      </c>
      <c r="IF74" s="63">
        <v>0</v>
      </c>
      <c r="IG74" s="63">
        <v>0</v>
      </c>
      <c r="IH74" s="63">
        <v>0</v>
      </c>
      <c r="II74" s="63">
        <v>0</v>
      </c>
      <c r="IJ74" s="63">
        <v>0</v>
      </c>
      <c r="IK74" s="63">
        <v>0</v>
      </c>
      <c r="IL74" s="63">
        <v>0</v>
      </c>
      <c r="IM74" s="63">
        <v>0</v>
      </c>
      <c r="IN74" s="63">
        <v>0</v>
      </c>
      <c r="IO74" s="63">
        <v>0</v>
      </c>
      <c r="IP74" s="63">
        <v>0</v>
      </c>
      <c r="IQ74" s="63">
        <v>0</v>
      </c>
      <c r="IR74" s="63">
        <v>0</v>
      </c>
      <c r="IS74" s="63">
        <v>0</v>
      </c>
      <c r="IT74" s="63">
        <v>0</v>
      </c>
      <c r="IU74" s="63">
        <v>0</v>
      </c>
      <c r="IV74" s="63">
        <v>0</v>
      </c>
      <c r="IW74" s="63">
        <v>0</v>
      </c>
      <c r="IX74" s="63">
        <v>0</v>
      </c>
      <c r="IY74" s="63">
        <v>0</v>
      </c>
      <c r="IZ74" s="63">
        <v>0</v>
      </c>
      <c r="JA74" s="63">
        <v>0</v>
      </c>
      <c r="JB74" s="63">
        <v>0</v>
      </c>
      <c r="JC74" s="63">
        <v>0</v>
      </c>
      <c r="JD74" s="63">
        <v>0</v>
      </c>
      <c r="JE74" s="63">
        <v>0</v>
      </c>
      <c r="JF74" s="63">
        <v>0</v>
      </c>
      <c r="JG74" s="63">
        <v>0</v>
      </c>
      <c r="JH74" s="63">
        <v>0</v>
      </c>
      <c r="JI74" s="63">
        <v>0</v>
      </c>
      <c r="JJ74" s="63">
        <v>0</v>
      </c>
      <c r="JK74" s="63">
        <v>0</v>
      </c>
      <c r="JL74" s="63">
        <v>0</v>
      </c>
      <c r="JM74" s="63">
        <v>0</v>
      </c>
      <c r="JN74" s="63">
        <v>0</v>
      </c>
      <c r="JO74" s="63">
        <v>0</v>
      </c>
      <c r="JP74" s="63">
        <v>0</v>
      </c>
      <c r="JQ74" s="63">
        <v>0</v>
      </c>
      <c r="JR74" s="63">
        <v>0</v>
      </c>
      <c r="JS74" s="63">
        <v>0</v>
      </c>
      <c r="JT74" s="63">
        <v>0</v>
      </c>
      <c r="JU74" s="63">
        <v>0</v>
      </c>
      <c r="JV74" s="63">
        <v>0</v>
      </c>
      <c r="JW74" s="63">
        <v>0</v>
      </c>
      <c r="JX74" s="63">
        <v>0</v>
      </c>
      <c r="JY74" s="63">
        <v>0</v>
      </c>
      <c r="JZ74" s="63">
        <v>0</v>
      </c>
      <c r="KA74" s="63">
        <v>0</v>
      </c>
      <c r="KB74" s="63">
        <v>0</v>
      </c>
      <c r="KC74" s="63">
        <v>0</v>
      </c>
      <c r="KD74" s="63">
        <v>0</v>
      </c>
      <c r="KE74" s="63">
        <v>0</v>
      </c>
      <c r="KF74" s="63">
        <v>0</v>
      </c>
      <c r="KG74" s="63">
        <v>0</v>
      </c>
      <c r="KH74" s="63">
        <v>0</v>
      </c>
      <c r="KI74" s="63">
        <v>0</v>
      </c>
      <c r="KJ74" s="63">
        <v>0</v>
      </c>
      <c r="KK74" s="63">
        <v>0</v>
      </c>
      <c r="KL74" s="63">
        <v>0</v>
      </c>
      <c r="KM74" s="63">
        <v>0</v>
      </c>
      <c r="KN74" s="63">
        <v>0</v>
      </c>
      <c r="KO74" s="63">
        <v>0</v>
      </c>
      <c r="KP74" s="63">
        <v>0</v>
      </c>
      <c r="KQ74" s="63">
        <v>0</v>
      </c>
      <c r="KR74" s="63">
        <v>0</v>
      </c>
      <c r="KS74" s="63">
        <v>0</v>
      </c>
      <c r="KT74" s="63">
        <v>0</v>
      </c>
      <c r="KU74" s="63">
        <v>0</v>
      </c>
      <c r="KV74" s="63">
        <v>0</v>
      </c>
      <c r="KW74" s="63">
        <v>0</v>
      </c>
      <c r="KX74" s="63">
        <v>0</v>
      </c>
      <c r="KY74" s="63">
        <v>0</v>
      </c>
      <c r="KZ74" s="63">
        <v>0</v>
      </c>
      <c r="LA74" s="63">
        <v>0</v>
      </c>
      <c r="LB74" s="63">
        <v>0</v>
      </c>
      <c r="LC74" s="63">
        <v>0</v>
      </c>
      <c r="LD74" s="63">
        <v>0</v>
      </c>
      <c r="LE74" s="63">
        <v>0</v>
      </c>
      <c r="LF74" s="63">
        <v>0</v>
      </c>
      <c r="LG74" s="63">
        <v>0</v>
      </c>
      <c r="LH74" s="63">
        <v>0</v>
      </c>
      <c r="LI74" s="63">
        <v>0</v>
      </c>
      <c r="LJ74" s="63">
        <v>0</v>
      </c>
      <c r="LK74" s="63">
        <v>0</v>
      </c>
      <c r="LL74" s="63">
        <v>0</v>
      </c>
      <c r="LM74" s="63">
        <v>0</v>
      </c>
      <c r="LN74" s="63">
        <v>0</v>
      </c>
      <c r="LO74" s="63">
        <v>0</v>
      </c>
      <c r="LP74" s="63">
        <v>0</v>
      </c>
      <c r="LQ74" s="63">
        <v>0</v>
      </c>
      <c r="LR74" s="63">
        <v>0</v>
      </c>
      <c r="LS74" s="63">
        <v>0</v>
      </c>
      <c r="LT74" s="63">
        <v>0</v>
      </c>
      <c r="LU74" s="63">
        <v>0</v>
      </c>
      <c r="LV74" s="63">
        <v>0</v>
      </c>
      <c r="LW74" s="63">
        <v>0</v>
      </c>
      <c r="LX74" s="63">
        <v>0</v>
      </c>
      <c r="LY74" s="63">
        <v>0</v>
      </c>
      <c r="LZ74" s="63">
        <v>0</v>
      </c>
      <c r="MA74" s="63">
        <v>0</v>
      </c>
      <c r="MB74" s="63">
        <v>0</v>
      </c>
      <c r="MC74" s="63">
        <v>0</v>
      </c>
      <c r="MD74" s="63">
        <v>0</v>
      </c>
      <c r="ME74" s="63">
        <v>0</v>
      </c>
      <c r="MF74" s="63">
        <v>0</v>
      </c>
      <c r="MG74" s="63">
        <v>0</v>
      </c>
      <c r="MH74" s="63">
        <v>0</v>
      </c>
      <c r="MI74" s="63">
        <v>0</v>
      </c>
      <c r="MJ74" s="63">
        <v>0</v>
      </c>
      <c r="MK74" s="63">
        <v>0</v>
      </c>
      <c r="ML74" s="63">
        <v>0</v>
      </c>
      <c r="MM74" s="63">
        <v>0</v>
      </c>
      <c r="MN74" s="63">
        <v>0</v>
      </c>
      <c r="MO74" s="63">
        <v>0</v>
      </c>
      <c r="MP74" s="63">
        <v>0</v>
      </c>
      <c r="MQ74" s="2">
        <v>0</v>
      </c>
      <c r="MR74" s="63">
        <v>0</v>
      </c>
      <c r="MS74" s="63">
        <v>0</v>
      </c>
      <c r="MT74" s="63">
        <v>0</v>
      </c>
      <c r="MU74" s="63">
        <v>0</v>
      </c>
      <c r="MW74" s="63">
        <v>59</v>
      </c>
      <c r="MY74" s="63">
        <f t="shared" si="1"/>
        <v>4590304194.2402401</v>
      </c>
      <c r="NC74" s="63">
        <f t="shared" si="2"/>
        <v>0</v>
      </c>
    </row>
    <row r="75" spans="1:367" x14ac:dyDescent="0.45">
      <c r="A75" s="63" t="s">
        <v>34</v>
      </c>
      <c r="B75" s="84">
        <v>134500000000</v>
      </c>
      <c r="C75" s="63">
        <v>0</v>
      </c>
      <c r="D75" s="63">
        <v>0</v>
      </c>
      <c r="E75" s="63">
        <v>0</v>
      </c>
      <c r="F75" s="63">
        <v>0</v>
      </c>
      <c r="G75" s="63">
        <v>0</v>
      </c>
      <c r="H75" s="63">
        <v>0</v>
      </c>
      <c r="I75" s="63">
        <v>-64023090.586145602</v>
      </c>
      <c r="J75" s="63">
        <v>0</v>
      </c>
      <c r="K75" s="63">
        <v>0</v>
      </c>
      <c r="L75" s="75">
        <v>0</v>
      </c>
      <c r="M75" s="75">
        <v>0</v>
      </c>
      <c r="N75" s="63">
        <v>0</v>
      </c>
      <c r="O75" s="63">
        <v>0</v>
      </c>
      <c r="P75" s="63">
        <v>0</v>
      </c>
      <c r="Q75" s="63">
        <v>0</v>
      </c>
      <c r="R75" s="63">
        <v>0</v>
      </c>
      <c r="S75" s="63">
        <v>0</v>
      </c>
      <c r="T75" s="63">
        <v>0</v>
      </c>
      <c r="U75" s="14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15">
        <v>0</v>
      </c>
      <c r="AL75" s="15">
        <v>0</v>
      </c>
      <c r="AM75" s="15">
        <v>0</v>
      </c>
      <c r="AN75" s="63">
        <v>0</v>
      </c>
      <c r="AO75" s="63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-94635264503.039307</v>
      </c>
      <c r="AW75" s="63">
        <v>0</v>
      </c>
      <c r="AX75" s="63">
        <v>0</v>
      </c>
      <c r="AY75" s="63">
        <v>0</v>
      </c>
      <c r="AZ75" s="63">
        <v>0</v>
      </c>
      <c r="BA75" s="63">
        <v>0</v>
      </c>
      <c r="BB75" s="63">
        <v>0</v>
      </c>
      <c r="BC75" s="63">
        <v>0</v>
      </c>
      <c r="BD75" s="63">
        <v>0</v>
      </c>
      <c r="BE75" s="63">
        <v>0</v>
      </c>
      <c r="BF75" s="63">
        <v>0</v>
      </c>
      <c r="BG75" s="63">
        <v>0</v>
      </c>
      <c r="BH75" s="63">
        <v>0</v>
      </c>
      <c r="BI75" s="63">
        <v>0</v>
      </c>
      <c r="BJ75" s="63">
        <v>0</v>
      </c>
      <c r="BK75" s="63">
        <v>0</v>
      </c>
      <c r="BL75" s="63">
        <v>0</v>
      </c>
      <c r="BM75" s="63">
        <v>0</v>
      </c>
      <c r="BN75" s="63">
        <v>0</v>
      </c>
      <c r="BO75" s="63">
        <v>0</v>
      </c>
      <c r="BP75" s="63">
        <v>0</v>
      </c>
      <c r="BQ75" s="63">
        <v>0</v>
      </c>
      <c r="BR75" s="63">
        <v>0</v>
      </c>
      <c r="BS75" s="63">
        <v>0</v>
      </c>
      <c r="BT75" s="63">
        <v>0</v>
      </c>
      <c r="BU75" s="63">
        <v>0</v>
      </c>
      <c r="BV75" s="63">
        <v>0</v>
      </c>
      <c r="BW75" s="63">
        <v>0</v>
      </c>
      <c r="BX75" s="63">
        <v>0</v>
      </c>
      <c r="BY75" s="63">
        <v>0</v>
      </c>
      <c r="BZ75" s="63">
        <v>0</v>
      </c>
      <c r="CA75" s="63">
        <v>0</v>
      </c>
      <c r="CB75" s="63">
        <v>0</v>
      </c>
      <c r="CC75" s="63">
        <v>0</v>
      </c>
      <c r="CD75" s="63">
        <v>0</v>
      </c>
      <c r="CE75" s="63">
        <v>0</v>
      </c>
      <c r="CF75" s="63">
        <v>0</v>
      </c>
      <c r="CG75" s="63">
        <v>0</v>
      </c>
      <c r="CH75" s="63">
        <v>0</v>
      </c>
      <c r="CI75" s="63">
        <v>0</v>
      </c>
      <c r="CJ75" s="63">
        <v>0</v>
      </c>
      <c r="CK75" s="63">
        <v>0</v>
      </c>
      <c r="CL75" s="63">
        <v>0</v>
      </c>
      <c r="CM75" s="63">
        <v>0</v>
      </c>
      <c r="CN75" s="63">
        <v>0</v>
      </c>
      <c r="CO75" s="63">
        <v>0</v>
      </c>
      <c r="CP75" s="63">
        <v>0</v>
      </c>
      <c r="CQ75" s="63">
        <v>0</v>
      </c>
      <c r="CR75" s="63">
        <v>0</v>
      </c>
      <c r="CS75" s="63">
        <v>0</v>
      </c>
      <c r="CT75" s="63">
        <v>0</v>
      </c>
      <c r="CU75" s="63">
        <v>0</v>
      </c>
      <c r="CV75" s="63">
        <v>0</v>
      </c>
      <c r="CW75" s="63">
        <v>0</v>
      </c>
      <c r="CX75" s="63">
        <v>0</v>
      </c>
      <c r="CY75" s="63">
        <v>0</v>
      </c>
      <c r="CZ75" s="63">
        <v>0</v>
      </c>
      <c r="DA75" s="63">
        <v>0</v>
      </c>
      <c r="DB75" s="63">
        <v>0</v>
      </c>
      <c r="DC75" s="63">
        <v>0</v>
      </c>
      <c r="DD75" s="63">
        <v>0</v>
      </c>
      <c r="DE75" s="63">
        <v>0</v>
      </c>
      <c r="DF75" s="63">
        <v>0</v>
      </c>
      <c r="DG75" s="63">
        <v>0</v>
      </c>
      <c r="DH75" s="63">
        <v>0</v>
      </c>
      <c r="DI75" s="63">
        <v>0</v>
      </c>
      <c r="DJ75" s="63">
        <v>0</v>
      </c>
      <c r="DK75" s="63">
        <v>0</v>
      </c>
      <c r="DL75" s="63">
        <v>0</v>
      </c>
      <c r="DM75" s="63">
        <v>0</v>
      </c>
      <c r="DN75" s="63">
        <v>0</v>
      </c>
      <c r="DO75" s="63">
        <v>0</v>
      </c>
      <c r="DP75" s="63">
        <v>0</v>
      </c>
      <c r="DQ75" s="63">
        <v>0</v>
      </c>
      <c r="DR75" s="63">
        <v>0</v>
      </c>
      <c r="DS75" s="63">
        <v>0</v>
      </c>
      <c r="DT75" s="63">
        <v>0</v>
      </c>
      <c r="DU75" s="63">
        <v>0</v>
      </c>
      <c r="DV75" s="63">
        <v>0</v>
      </c>
      <c r="DW75" s="63">
        <v>0</v>
      </c>
      <c r="DX75" s="63">
        <v>0</v>
      </c>
      <c r="DY75" s="63">
        <v>0</v>
      </c>
      <c r="DZ75" s="63">
        <v>0</v>
      </c>
      <c r="EA75" s="63">
        <v>0</v>
      </c>
      <c r="EB75" s="63">
        <v>0</v>
      </c>
      <c r="EC75" s="63">
        <v>0</v>
      </c>
      <c r="ED75" s="63">
        <v>0</v>
      </c>
      <c r="EE75" s="63">
        <v>0</v>
      </c>
      <c r="EF75" s="63">
        <v>0</v>
      </c>
      <c r="EG75" s="63">
        <v>0</v>
      </c>
      <c r="EH75" s="63">
        <v>0</v>
      </c>
      <c r="EI75" s="63">
        <v>0</v>
      </c>
      <c r="EJ75" s="63">
        <v>0</v>
      </c>
      <c r="EK75" s="63">
        <v>0</v>
      </c>
      <c r="EL75" s="63">
        <v>0</v>
      </c>
      <c r="EM75" s="63">
        <v>0</v>
      </c>
      <c r="EN75" s="63">
        <v>0</v>
      </c>
      <c r="EO75" s="63">
        <v>0</v>
      </c>
      <c r="EP75" s="63">
        <v>0</v>
      </c>
      <c r="EQ75" s="63">
        <v>0</v>
      </c>
      <c r="ER75" s="63">
        <v>0</v>
      </c>
      <c r="ES75" s="63">
        <v>0</v>
      </c>
      <c r="ET75" s="63">
        <v>0</v>
      </c>
      <c r="EU75" s="63">
        <v>0</v>
      </c>
      <c r="EV75" s="63">
        <v>0</v>
      </c>
      <c r="EW75" s="63">
        <v>0</v>
      </c>
      <c r="EX75" s="63">
        <v>0</v>
      </c>
      <c r="EY75" s="63">
        <v>0</v>
      </c>
      <c r="EZ75" s="63">
        <v>0</v>
      </c>
      <c r="FA75" s="63">
        <v>0</v>
      </c>
      <c r="FB75" s="63">
        <v>0</v>
      </c>
      <c r="FC75" s="63">
        <v>0</v>
      </c>
      <c r="FD75" s="63">
        <v>0</v>
      </c>
      <c r="FE75" s="63">
        <v>0</v>
      </c>
      <c r="FF75" s="63">
        <v>0</v>
      </c>
      <c r="FG75" s="63">
        <v>0</v>
      </c>
      <c r="FH75" s="63">
        <v>0</v>
      </c>
      <c r="FI75" s="63">
        <v>0</v>
      </c>
      <c r="FJ75" s="63">
        <v>0</v>
      </c>
      <c r="FK75" s="63">
        <v>0</v>
      </c>
      <c r="FL75" s="63">
        <v>0</v>
      </c>
      <c r="FM75" s="63">
        <v>0</v>
      </c>
      <c r="FN75" s="63">
        <v>0</v>
      </c>
      <c r="FO75" s="63">
        <v>0</v>
      </c>
      <c r="FP75" s="63">
        <v>0</v>
      </c>
      <c r="FQ75" s="63">
        <v>0</v>
      </c>
      <c r="FR75" s="63">
        <v>0</v>
      </c>
      <c r="FS75" s="63">
        <v>0</v>
      </c>
      <c r="FT75" s="63">
        <v>0</v>
      </c>
      <c r="FU75" s="63">
        <v>0</v>
      </c>
      <c r="FV75" s="63">
        <v>0</v>
      </c>
      <c r="FW75" s="63">
        <v>0</v>
      </c>
      <c r="FX75" s="63">
        <v>0</v>
      </c>
      <c r="FY75" s="63">
        <v>0</v>
      </c>
      <c r="FZ75" s="63">
        <v>0</v>
      </c>
      <c r="GA75" s="63">
        <v>0</v>
      </c>
      <c r="GB75" s="63">
        <v>0</v>
      </c>
      <c r="GC75" s="63">
        <v>0</v>
      </c>
      <c r="GD75" s="63">
        <v>0</v>
      </c>
      <c r="GE75" s="63">
        <v>0</v>
      </c>
      <c r="GF75" s="63">
        <v>0</v>
      </c>
      <c r="GG75" s="63">
        <v>0</v>
      </c>
      <c r="GH75" s="63">
        <v>0</v>
      </c>
      <c r="GI75" s="63">
        <v>0</v>
      </c>
      <c r="GJ75" s="63">
        <v>-134612.140509605</v>
      </c>
      <c r="GK75" s="63">
        <v>0</v>
      </c>
      <c r="GL75" s="63">
        <v>0</v>
      </c>
      <c r="GM75" s="63">
        <v>0</v>
      </c>
      <c r="GN75" s="63">
        <v>0</v>
      </c>
      <c r="GO75" s="63">
        <v>0</v>
      </c>
      <c r="GP75" s="63">
        <v>0</v>
      </c>
      <c r="GQ75" s="63">
        <v>0</v>
      </c>
      <c r="GR75" s="63">
        <v>0</v>
      </c>
      <c r="GS75" s="63">
        <v>0</v>
      </c>
      <c r="GT75" s="63">
        <v>0</v>
      </c>
      <c r="GU75" s="63">
        <v>0</v>
      </c>
      <c r="GV75" s="63">
        <v>0</v>
      </c>
      <c r="GW75" s="63">
        <v>0</v>
      </c>
      <c r="GX75" s="63">
        <v>0</v>
      </c>
      <c r="GY75" s="63">
        <v>0</v>
      </c>
      <c r="GZ75" s="63">
        <v>0</v>
      </c>
      <c r="HA75" s="63">
        <v>0</v>
      </c>
      <c r="HB75" s="63">
        <v>0</v>
      </c>
      <c r="HC75" s="63">
        <v>0</v>
      </c>
      <c r="HD75" s="63">
        <v>0</v>
      </c>
      <c r="HE75" s="63">
        <v>0</v>
      </c>
      <c r="HF75" s="63">
        <v>0</v>
      </c>
      <c r="HG75" s="63">
        <v>0</v>
      </c>
      <c r="HH75" s="63">
        <v>0</v>
      </c>
      <c r="HI75" s="63">
        <v>0</v>
      </c>
      <c r="HJ75" s="63">
        <v>0</v>
      </c>
      <c r="HK75" s="63">
        <v>0</v>
      </c>
      <c r="HL75" s="63">
        <v>0</v>
      </c>
      <c r="HM75" s="63">
        <v>0</v>
      </c>
      <c r="HN75" s="63">
        <v>0</v>
      </c>
      <c r="HO75" s="63">
        <v>0</v>
      </c>
      <c r="HP75" s="63">
        <v>0</v>
      </c>
      <c r="HQ75" s="63">
        <v>0</v>
      </c>
      <c r="HR75" s="63">
        <v>0</v>
      </c>
      <c r="HS75" s="63">
        <v>0</v>
      </c>
      <c r="HT75" s="63">
        <v>0</v>
      </c>
      <c r="HU75" s="63">
        <v>0</v>
      </c>
      <c r="HV75" s="63">
        <v>0</v>
      </c>
      <c r="HW75" s="63">
        <v>0</v>
      </c>
      <c r="HX75" s="63">
        <v>0</v>
      </c>
      <c r="HY75" s="63">
        <v>0</v>
      </c>
      <c r="HZ75" s="63">
        <v>0</v>
      </c>
      <c r="IA75" s="63">
        <v>0</v>
      </c>
      <c r="IB75" s="63">
        <v>0</v>
      </c>
      <c r="IC75" s="63">
        <v>0</v>
      </c>
      <c r="ID75" s="63">
        <v>0</v>
      </c>
      <c r="IE75" s="63">
        <v>0</v>
      </c>
      <c r="IF75" s="63">
        <v>0</v>
      </c>
      <c r="IG75" s="63">
        <v>0</v>
      </c>
      <c r="IH75" s="63">
        <v>0</v>
      </c>
      <c r="II75" s="63">
        <v>0</v>
      </c>
      <c r="IJ75" s="63">
        <v>0</v>
      </c>
      <c r="IK75" s="63">
        <v>0</v>
      </c>
      <c r="IL75" s="63">
        <v>0</v>
      </c>
      <c r="IM75" s="63">
        <v>0</v>
      </c>
      <c r="IN75" s="63">
        <v>0</v>
      </c>
      <c r="IO75" s="63">
        <v>0</v>
      </c>
      <c r="IP75" s="63">
        <v>0</v>
      </c>
      <c r="IQ75" s="63">
        <v>0</v>
      </c>
      <c r="IR75" s="63">
        <v>0</v>
      </c>
      <c r="IS75" s="63">
        <v>0</v>
      </c>
      <c r="IT75" s="63">
        <v>0</v>
      </c>
      <c r="IU75" s="63">
        <v>0</v>
      </c>
      <c r="IV75" s="63">
        <v>0</v>
      </c>
      <c r="IW75" s="63">
        <v>0</v>
      </c>
      <c r="IX75" s="63">
        <v>0</v>
      </c>
      <c r="IY75" s="63">
        <v>0</v>
      </c>
      <c r="IZ75" s="63">
        <v>0</v>
      </c>
      <c r="JA75" s="63">
        <v>0</v>
      </c>
      <c r="JB75" s="63">
        <v>0</v>
      </c>
      <c r="JC75" s="63">
        <v>0</v>
      </c>
      <c r="JD75" s="63">
        <v>0</v>
      </c>
      <c r="JE75" s="63">
        <v>0</v>
      </c>
      <c r="JF75" s="63">
        <v>0</v>
      </c>
      <c r="JG75" s="63">
        <v>0</v>
      </c>
      <c r="JH75" s="63">
        <v>0</v>
      </c>
      <c r="JI75" s="63">
        <v>0</v>
      </c>
      <c r="JJ75" s="63">
        <v>0</v>
      </c>
      <c r="JK75" s="63">
        <v>0</v>
      </c>
      <c r="JL75" s="63">
        <v>0</v>
      </c>
      <c r="JM75" s="63">
        <v>0</v>
      </c>
      <c r="JN75" s="63">
        <v>0</v>
      </c>
      <c r="JO75" s="63">
        <v>0</v>
      </c>
      <c r="JP75" s="63">
        <v>0</v>
      </c>
      <c r="JQ75" s="63">
        <v>0</v>
      </c>
      <c r="JR75" s="63">
        <v>0</v>
      </c>
      <c r="JS75" s="63">
        <v>0</v>
      </c>
      <c r="JT75" s="63">
        <v>0</v>
      </c>
      <c r="JU75" s="63">
        <v>0</v>
      </c>
      <c r="JV75" s="63">
        <v>0</v>
      </c>
      <c r="JW75" s="63">
        <v>0</v>
      </c>
      <c r="JX75" s="63">
        <v>0</v>
      </c>
      <c r="JY75" s="63">
        <v>0</v>
      </c>
      <c r="JZ75" s="63">
        <v>0</v>
      </c>
      <c r="KA75" s="63">
        <v>0</v>
      </c>
      <c r="KB75" s="63">
        <v>0</v>
      </c>
      <c r="KC75" s="63">
        <v>0</v>
      </c>
      <c r="KD75" s="63">
        <v>0</v>
      </c>
      <c r="KE75" s="63">
        <v>0</v>
      </c>
      <c r="KF75" s="63">
        <v>0</v>
      </c>
      <c r="KG75" s="63">
        <v>0</v>
      </c>
      <c r="KH75" s="63">
        <v>0</v>
      </c>
      <c r="KI75" s="63">
        <v>0</v>
      </c>
      <c r="KJ75" s="63">
        <v>0</v>
      </c>
      <c r="KK75" s="63">
        <v>0</v>
      </c>
      <c r="KL75" s="63">
        <v>0</v>
      </c>
      <c r="KM75" s="63">
        <v>0</v>
      </c>
      <c r="KN75" s="63">
        <v>0</v>
      </c>
      <c r="KO75" s="63">
        <v>0</v>
      </c>
      <c r="KP75" s="63">
        <v>0</v>
      </c>
      <c r="KQ75" s="63">
        <v>0</v>
      </c>
      <c r="KR75" s="63">
        <v>0</v>
      </c>
      <c r="KS75" s="63">
        <v>0</v>
      </c>
      <c r="KT75" s="63">
        <v>0</v>
      </c>
      <c r="KU75" s="63">
        <v>0</v>
      </c>
      <c r="KV75" s="63">
        <v>0</v>
      </c>
      <c r="KW75" s="63">
        <v>0</v>
      </c>
      <c r="KX75" s="63">
        <v>0</v>
      </c>
      <c r="KY75" s="63">
        <v>0</v>
      </c>
      <c r="KZ75" s="63">
        <v>0</v>
      </c>
      <c r="LA75" s="63">
        <v>0</v>
      </c>
      <c r="LB75" s="63">
        <v>0</v>
      </c>
      <c r="LC75" s="63">
        <v>0</v>
      </c>
      <c r="LD75" s="63">
        <v>0</v>
      </c>
      <c r="LE75" s="63">
        <v>0</v>
      </c>
      <c r="LF75" s="63">
        <v>0</v>
      </c>
      <c r="LG75" s="63">
        <v>0</v>
      </c>
      <c r="LH75" s="63">
        <v>0</v>
      </c>
      <c r="LI75" s="63">
        <v>0</v>
      </c>
      <c r="LJ75" s="63">
        <v>0</v>
      </c>
      <c r="LK75" s="63">
        <v>0</v>
      </c>
      <c r="LL75" s="63">
        <v>0</v>
      </c>
      <c r="LM75" s="63">
        <v>0</v>
      </c>
      <c r="LN75" s="63">
        <v>0</v>
      </c>
      <c r="LO75" s="63">
        <v>0</v>
      </c>
      <c r="LP75" s="63">
        <v>0</v>
      </c>
      <c r="LQ75" s="63">
        <v>0</v>
      </c>
      <c r="LR75" s="63">
        <v>0</v>
      </c>
      <c r="LS75" s="63">
        <v>0</v>
      </c>
      <c r="LT75" s="63">
        <v>0</v>
      </c>
      <c r="LU75" s="63">
        <v>0</v>
      </c>
      <c r="LV75" s="63">
        <v>0</v>
      </c>
      <c r="LW75" s="63">
        <v>0</v>
      </c>
      <c r="LX75" s="63">
        <v>0</v>
      </c>
      <c r="LY75" s="63">
        <v>0</v>
      </c>
      <c r="LZ75" s="63">
        <v>0</v>
      </c>
      <c r="MA75" s="63">
        <v>0</v>
      </c>
      <c r="MB75" s="63">
        <v>0</v>
      </c>
      <c r="MC75" s="63">
        <v>0</v>
      </c>
      <c r="MD75" s="63">
        <v>0</v>
      </c>
      <c r="ME75" s="63">
        <v>0</v>
      </c>
      <c r="MF75" s="63">
        <v>0</v>
      </c>
      <c r="MG75" s="63">
        <v>0</v>
      </c>
      <c r="MH75" s="63">
        <v>0</v>
      </c>
      <c r="MI75" s="63">
        <v>0</v>
      </c>
      <c r="MJ75" s="63">
        <v>0</v>
      </c>
      <c r="MK75" s="63">
        <v>0</v>
      </c>
      <c r="ML75" s="63">
        <v>0</v>
      </c>
      <c r="MM75" s="63">
        <v>0</v>
      </c>
      <c r="MN75" s="63">
        <v>0</v>
      </c>
      <c r="MO75" s="63">
        <v>0</v>
      </c>
      <c r="MP75" s="63">
        <v>0</v>
      </c>
      <c r="MQ75" s="2">
        <v>0</v>
      </c>
      <c r="MR75" s="63">
        <v>0</v>
      </c>
      <c r="MS75" s="63">
        <v>0</v>
      </c>
      <c r="MT75" s="63">
        <v>0</v>
      </c>
      <c r="MU75" s="63">
        <v>0</v>
      </c>
      <c r="MW75" s="63">
        <v>60</v>
      </c>
      <c r="MY75" s="63">
        <f>SUM(C75:MU75)</f>
        <v>-94699422205.765961</v>
      </c>
      <c r="NA75" s="63" t="e">
        <f>AV75/Y75*100</f>
        <v>#DIV/0!</v>
      </c>
      <c r="NC75" s="63">
        <f t="shared" si="2"/>
        <v>0</v>
      </c>
    </row>
    <row r="76" spans="1:367" x14ac:dyDescent="0.45">
      <c r="A76" s="63" t="s">
        <v>219</v>
      </c>
      <c r="B76" s="101">
        <v>2494758.0350000001</v>
      </c>
      <c r="C76" s="63">
        <v>0</v>
      </c>
      <c r="D76" s="63">
        <v>0</v>
      </c>
      <c r="E76" s="63">
        <v>0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63">
        <v>0</v>
      </c>
      <c r="L76" s="63">
        <v>0</v>
      </c>
      <c r="M76" s="63">
        <v>0</v>
      </c>
      <c r="N76" s="63">
        <v>0</v>
      </c>
      <c r="O76" s="63">
        <v>0</v>
      </c>
      <c r="P76" s="63">
        <v>0</v>
      </c>
      <c r="Q76" s="63">
        <v>0</v>
      </c>
      <c r="R76" s="63">
        <v>0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AZ76" s="63">
        <v>0</v>
      </c>
      <c r="BA76" s="63">
        <v>0</v>
      </c>
      <c r="BB76" s="63">
        <v>0</v>
      </c>
      <c r="BC76" s="63">
        <v>0</v>
      </c>
      <c r="BD76" s="63">
        <v>0</v>
      </c>
      <c r="BE76" s="63">
        <v>0</v>
      </c>
      <c r="BF76" s="63">
        <v>0</v>
      </c>
      <c r="BG76" s="63">
        <v>0</v>
      </c>
      <c r="BH76" s="63">
        <v>0</v>
      </c>
      <c r="BI76" s="63">
        <v>0</v>
      </c>
      <c r="BJ76" s="63">
        <v>0</v>
      </c>
      <c r="BK76" s="63">
        <v>0</v>
      </c>
      <c r="BL76" s="63">
        <v>0</v>
      </c>
      <c r="BM76" s="63">
        <v>0</v>
      </c>
      <c r="BN76" s="63">
        <v>0</v>
      </c>
      <c r="BO76" s="63">
        <v>0</v>
      </c>
      <c r="BP76" s="63">
        <v>0</v>
      </c>
      <c r="BQ76" s="63">
        <v>0</v>
      </c>
      <c r="BR76" s="63">
        <v>0</v>
      </c>
      <c r="BS76" s="63">
        <v>0</v>
      </c>
      <c r="BT76" s="63">
        <v>0</v>
      </c>
      <c r="BU76" s="63">
        <v>0</v>
      </c>
      <c r="BV76" s="63">
        <v>0</v>
      </c>
      <c r="BW76" s="63">
        <v>0</v>
      </c>
      <c r="BX76" s="63">
        <v>0</v>
      </c>
      <c r="BY76" s="63">
        <v>0</v>
      </c>
      <c r="BZ76" s="63">
        <v>0</v>
      </c>
      <c r="CA76" s="63">
        <v>0</v>
      </c>
      <c r="CB76" s="63">
        <v>0</v>
      </c>
      <c r="CC76" s="63">
        <v>0</v>
      </c>
      <c r="CD76" s="63">
        <v>0</v>
      </c>
      <c r="CE76" s="63">
        <v>0</v>
      </c>
      <c r="CF76" s="63">
        <v>0</v>
      </c>
      <c r="CG76" s="63">
        <v>0</v>
      </c>
      <c r="CH76" s="63">
        <v>0</v>
      </c>
      <c r="CI76" s="63">
        <v>0</v>
      </c>
      <c r="CJ76" s="63">
        <v>0</v>
      </c>
      <c r="CK76" s="63">
        <v>0</v>
      </c>
      <c r="CL76" s="63">
        <v>0</v>
      </c>
      <c r="CM76" s="63">
        <v>0</v>
      </c>
      <c r="CN76" s="63">
        <v>0</v>
      </c>
      <c r="CO76" s="63">
        <v>0</v>
      </c>
      <c r="CP76" s="63">
        <v>0</v>
      </c>
      <c r="CQ76" s="63">
        <v>0</v>
      </c>
      <c r="CR76" s="63">
        <v>0</v>
      </c>
      <c r="CS76" s="63">
        <v>0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3">
        <v>0</v>
      </c>
      <c r="CZ76" s="63">
        <v>0</v>
      </c>
      <c r="DA76" s="63">
        <v>0</v>
      </c>
      <c r="DB76" s="63">
        <v>0</v>
      </c>
      <c r="DC76" s="63">
        <v>0</v>
      </c>
      <c r="DD76" s="63">
        <v>0</v>
      </c>
      <c r="DE76" s="63">
        <v>0</v>
      </c>
      <c r="DF76" s="63">
        <v>0</v>
      </c>
      <c r="DG76" s="63">
        <v>0</v>
      </c>
      <c r="DH76" s="63">
        <v>0</v>
      </c>
      <c r="DI76" s="63">
        <v>0</v>
      </c>
      <c r="DJ76" s="63">
        <v>0</v>
      </c>
      <c r="DK76" s="63">
        <v>0</v>
      </c>
      <c r="DL76" s="63">
        <v>0</v>
      </c>
      <c r="DM76" s="63">
        <v>0</v>
      </c>
      <c r="DN76" s="63">
        <v>0</v>
      </c>
      <c r="DO76" s="63">
        <v>0</v>
      </c>
      <c r="DP76" s="63">
        <v>0</v>
      </c>
      <c r="DQ76" s="63">
        <v>0</v>
      </c>
      <c r="DR76" s="63">
        <v>0</v>
      </c>
      <c r="DS76" s="63">
        <v>0</v>
      </c>
      <c r="DT76" s="63">
        <v>0</v>
      </c>
      <c r="DU76" s="63">
        <v>0</v>
      </c>
      <c r="DV76" s="63">
        <v>0</v>
      </c>
      <c r="DW76" s="63">
        <v>0</v>
      </c>
      <c r="DX76" s="63">
        <v>0</v>
      </c>
      <c r="DY76" s="63">
        <v>0</v>
      </c>
      <c r="DZ76" s="63">
        <v>0</v>
      </c>
      <c r="EA76" s="63">
        <v>0</v>
      </c>
      <c r="EB76" s="63">
        <v>0</v>
      </c>
      <c r="EC76" s="63">
        <v>0</v>
      </c>
      <c r="ED76" s="63">
        <v>0</v>
      </c>
      <c r="EE76" s="63">
        <v>0</v>
      </c>
      <c r="EF76" s="63">
        <v>0</v>
      </c>
      <c r="EG76" s="63">
        <v>0</v>
      </c>
      <c r="EH76" s="63">
        <v>0</v>
      </c>
      <c r="EI76" s="63">
        <v>0</v>
      </c>
      <c r="EJ76" s="63">
        <v>0</v>
      </c>
      <c r="EK76" s="63">
        <v>0</v>
      </c>
      <c r="EL76" s="63">
        <v>0</v>
      </c>
      <c r="EM76" s="63">
        <v>0</v>
      </c>
      <c r="EN76" s="63">
        <v>0</v>
      </c>
      <c r="EO76" s="63">
        <v>0</v>
      </c>
      <c r="EP76" s="63">
        <v>0</v>
      </c>
      <c r="EQ76" s="63">
        <v>0</v>
      </c>
      <c r="ER76" s="63">
        <v>0</v>
      </c>
      <c r="ES76" s="63">
        <v>0</v>
      </c>
      <c r="ET76" s="63">
        <v>0</v>
      </c>
      <c r="EU76" s="63">
        <v>0</v>
      </c>
      <c r="EV76" s="63">
        <v>0</v>
      </c>
      <c r="EW76" s="63">
        <v>0</v>
      </c>
      <c r="EX76" s="63">
        <v>0</v>
      </c>
      <c r="EY76" s="63">
        <v>0</v>
      </c>
      <c r="EZ76" s="63">
        <v>0</v>
      </c>
      <c r="FA76" s="63">
        <v>0</v>
      </c>
      <c r="FB76" s="63">
        <v>0</v>
      </c>
      <c r="FC76" s="63">
        <v>0</v>
      </c>
      <c r="FD76" s="63">
        <v>0</v>
      </c>
      <c r="FE76" s="63">
        <v>0</v>
      </c>
      <c r="FF76" s="63">
        <v>0</v>
      </c>
      <c r="FG76" s="63">
        <v>0</v>
      </c>
      <c r="FH76" s="63">
        <v>0</v>
      </c>
      <c r="FI76" s="63">
        <v>0</v>
      </c>
      <c r="FJ76" s="63">
        <v>0</v>
      </c>
      <c r="FK76" s="63">
        <v>0</v>
      </c>
      <c r="FL76" s="63">
        <v>0</v>
      </c>
      <c r="FM76" s="63">
        <v>0</v>
      </c>
      <c r="FN76" s="63">
        <v>0</v>
      </c>
      <c r="FO76" s="63">
        <v>0</v>
      </c>
      <c r="FP76" s="63">
        <v>0</v>
      </c>
      <c r="FQ76" s="63">
        <v>0</v>
      </c>
      <c r="FR76" s="63">
        <v>0</v>
      </c>
      <c r="FS76" s="63">
        <v>0</v>
      </c>
      <c r="FT76" s="63">
        <v>0</v>
      </c>
      <c r="FU76" s="63">
        <v>0</v>
      </c>
      <c r="FV76" s="63">
        <v>0</v>
      </c>
      <c r="FW76" s="63">
        <v>0</v>
      </c>
      <c r="FX76" s="63">
        <v>0</v>
      </c>
      <c r="FY76" s="63">
        <v>0</v>
      </c>
      <c r="FZ76" s="63">
        <v>0</v>
      </c>
      <c r="GA76" s="63">
        <v>0</v>
      </c>
      <c r="GB76" s="63">
        <v>0</v>
      </c>
      <c r="GC76" s="63">
        <v>0</v>
      </c>
      <c r="GD76" s="63">
        <v>0</v>
      </c>
      <c r="GE76" s="63">
        <v>0</v>
      </c>
      <c r="GF76" s="63">
        <v>0</v>
      </c>
      <c r="GG76" s="63">
        <v>0</v>
      </c>
      <c r="GH76" s="63">
        <v>0</v>
      </c>
      <c r="GI76" s="63">
        <v>0</v>
      </c>
      <c r="GJ76" s="63">
        <v>0</v>
      </c>
      <c r="GK76" s="63">
        <v>0</v>
      </c>
      <c r="GL76" s="63">
        <v>0</v>
      </c>
      <c r="GM76" s="63">
        <v>0</v>
      </c>
      <c r="GN76" s="63">
        <v>0</v>
      </c>
      <c r="GO76" s="63">
        <v>0</v>
      </c>
      <c r="GP76" s="63">
        <v>0</v>
      </c>
      <c r="GQ76" s="63">
        <v>0</v>
      </c>
      <c r="GR76" s="63">
        <v>0</v>
      </c>
      <c r="GS76" s="63">
        <v>0</v>
      </c>
      <c r="GT76" s="63">
        <v>0</v>
      </c>
      <c r="GU76" s="63">
        <v>0</v>
      </c>
      <c r="GV76" s="63">
        <v>0</v>
      </c>
      <c r="GW76" s="63">
        <v>0</v>
      </c>
      <c r="GX76" s="63">
        <v>0</v>
      </c>
      <c r="GY76" s="63">
        <v>0</v>
      </c>
      <c r="GZ76" s="63">
        <v>0</v>
      </c>
      <c r="HA76" s="63">
        <v>0</v>
      </c>
      <c r="HB76" s="63">
        <v>0</v>
      </c>
      <c r="HC76" s="63">
        <v>0</v>
      </c>
      <c r="HD76" s="63">
        <v>0</v>
      </c>
      <c r="HE76" s="63">
        <v>0</v>
      </c>
      <c r="HF76" s="63">
        <v>0</v>
      </c>
      <c r="HG76" s="63">
        <v>0</v>
      </c>
      <c r="HH76" s="63">
        <v>0</v>
      </c>
      <c r="HI76" s="63">
        <v>0</v>
      </c>
      <c r="HJ76" s="63">
        <v>0</v>
      </c>
      <c r="HK76" s="63">
        <v>0</v>
      </c>
      <c r="HL76" s="63">
        <v>0</v>
      </c>
      <c r="HM76" s="63">
        <v>0</v>
      </c>
      <c r="HN76" s="63">
        <v>0</v>
      </c>
      <c r="HO76" s="63">
        <v>0</v>
      </c>
      <c r="HP76" s="63">
        <v>0</v>
      </c>
      <c r="HQ76" s="63">
        <v>0</v>
      </c>
      <c r="HR76" s="63">
        <v>0</v>
      </c>
      <c r="HS76" s="63">
        <v>0</v>
      </c>
      <c r="HT76" s="63">
        <v>0</v>
      </c>
      <c r="HU76" s="63">
        <v>0</v>
      </c>
      <c r="HV76" s="63">
        <v>0</v>
      </c>
      <c r="HW76" s="63">
        <v>0</v>
      </c>
      <c r="HX76" s="63">
        <v>0</v>
      </c>
      <c r="HY76" s="63">
        <v>0</v>
      </c>
      <c r="HZ76" s="63">
        <v>0</v>
      </c>
      <c r="IA76" s="63">
        <v>0</v>
      </c>
      <c r="IB76" s="63">
        <v>0</v>
      </c>
      <c r="IC76" s="63">
        <v>0</v>
      </c>
      <c r="ID76" s="63">
        <v>0</v>
      </c>
      <c r="IE76" s="63">
        <v>0</v>
      </c>
      <c r="IF76" s="63">
        <v>0</v>
      </c>
      <c r="IG76" s="63">
        <v>0</v>
      </c>
      <c r="IH76" s="63">
        <v>0</v>
      </c>
      <c r="II76" s="63">
        <v>0</v>
      </c>
      <c r="IJ76" s="63">
        <v>0</v>
      </c>
      <c r="IK76" s="63">
        <v>0</v>
      </c>
      <c r="IL76" s="63">
        <v>0</v>
      </c>
      <c r="IM76" s="63">
        <v>0</v>
      </c>
      <c r="IN76" s="63">
        <v>0</v>
      </c>
      <c r="IO76" s="63">
        <v>0</v>
      </c>
      <c r="IP76" s="63">
        <v>0</v>
      </c>
      <c r="IQ76" s="63">
        <v>0</v>
      </c>
      <c r="IR76" s="63">
        <v>0</v>
      </c>
      <c r="IS76" s="63">
        <v>0</v>
      </c>
      <c r="IT76" s="63">
        <v>0</v>
      </c>
      <c r="IU76" s="63">
        <v>0</v>
      </c>
      <c r="IV76" s="63">
        <v>0</v>
      </c>
      <c r="IW76" s="63">
        <v>0</v>
      </c>
      <c r="IX76" s="63">
        <v>0</v>
      </c>
      <c r="IY76" s="63">
        <v>0</v>
      </c>
      <c r="IZ76" s="63">
        <v>0</v>
      </c>
      <c r="JA76" s="63">
        <v>0</v>
      </c>
      <c r="JB76" s="63">
        <v>0</v>
      </c>
      <c r="JC76" s="63">
        <v>0</v>
      </c>
      <c r="JD76" s="63">
        <v>0</v>
      </c>
      <c r="JE76" s="63">
        <v>0</v>
      </c>
      <c r="JF76" s="63">
        <v>0</v>
      </c>
      <c r="JG76" s="63">
        <v>0</v>
      </c>
      <c r="JH76" s="63">
        <v>0</v>
      </c>
      <c r="JI76" s="63">
        <v>0</v>
      </c>
      <c r="JJ76" s="63">
        <v>0</v>
      </c>
      <c r="JK76" s="63">
        <v>0</v>
      </c>
      <c r="JL76" s="63">
        <v>0</v>
      </c>
      <c r="JM76" s="63">
        <v>0</v>
      </c>
      <c r="JN76" s="63">
        <v>0</v>
      </c>
      <c r="JO76" s="63">
        <v>0</v>
      </c>
      <c r="JP76" s="63">
        <v>0</v>
      </c>
      <c r="JQ76" s="63">
        <v>0</v>
      </c>
      <c r="JR76" s="63">
        <v>0</v>
      </c>
      <c r="JS76" s="63">
        <v>0</v>
      </c>
      <c r="JT76" s="63">
        <v>0</v>
      </c>
      <c r="JU76" s="63">
        <v>0</v>
      </c>
      <c r="JV76" s="63">
        <v>0</v>
      </c>
      <c r="JW76" s="63">
        <v>0</v>
      </c>
      <c r="JX76" s="63">
        <v>0</v>
      </c>
      <c r="JY76" s="63">
        <v>0</v>
      </c>
      <c r="JZ76" s="63">
        <v>0</v>
      </c>
      <c r="KA76" s="63">
        <v>0</v>
      </c>
      <c r="KB76" s="63">
        <v>0</v>
      </c>
      <c r="KC76" s="63">
        <v>0</v>
      </c>
      <c r="KD76" s="63">
        <v>0</v>
      </c>
      <c r="KE76" s="63">
        <v>0</v>
      </c>
      <c r="KF76" s="63">
        <v>0</v>
      </c>
      <c r="KG76" s="63">
        <v>0</v>
      </c>
      <c r="KH76" s="63">
        <v>0</v>
      </c>
      <c r="KI76" s="63">
        <v>0</v>
      </c>
      <c r="KJ76" s="63">
        <v>0</v>
      </c>
      <c r="KK76" s="63">
        <v>0</v>
      </c>
      <c r="KL76" s="63">
        <v>0</v>
      </c>
      <c r="KM76" s="63">
        <v>0</v>
      </c>
      <c r="KN76" s="63">
        <v>0</v>
      </c>
      <c r="KO76" s="63">
        <v>0</v>
      </c>
      <c r="KP76" s="63">
        <v>0</v>
      </c>
      <c r="KQ76" s="63">
        <v>0</v>
      </c>
      <c r="KR76" s="63">
        <v>0</v>
      </c>
      <c r="KS76" s="63">
        <v>0</v>
      </c>
      <c r="KT76" s="63">
        <v>0</v>
      </c>
      <c r="KU76" s="63">
        <v>0</v>
      </c>
      <c r="KV76" s="63">
        <v>0</v>
      </c>
      <c r="KW76" s="63">
        <v>0</v>
      </c>
      <c r="KX76" s="63">
        <v>0</v>
      </c>
      <c r="KY76" s="63">
        <v>0</v>
      </c>
      <c r="KZ76" s="63">
        <v>0</v>
      </c>
      <c r="LA76" s="63">
        <v>0</v>
      </c>
      <c r="LB76" s="63">
        <v>0</v>
      </c>
      <c r="LC76" s="63">
        <v>0</v>
      </c>
      <c r="LD76" s="63">
        <v>0</v>
      </c>
      <c r="LE76" s="63">
        <v>0</v>
      </c>
      <c r="LF76" s="63">
        <v>0</v>
      </c>
      <c r="LG76" s="63">
        <v>0</v>
      </c>
      <c r="LH76" s="63">
        <v>0</v>
      </c>
      <c r="LI76" s="63">
        <v>0</v>
      </c>
      <c r="LJ76" s="63">
        <v>0</v>
      </c>
      <c r="LK76" s="63">
        <v>0</v>
      </c>
      <c r="LL76" s="63">
        <v>0</v>
      </c>
      <c r="LM76" s="63">
        <v>0</v>
      </c>
      <c r="LN76" s="63">
        <v>0</v>
      </c>
      <c r="LO76" s="63">
        <v>0</v>
      </c>
      <c r="LP76" s="63">
        <v>0</v>
      </c>
      <c r="LQ76" s="63">
        <v>0</v>
      </c>
      <c r="LR76" s="63">
        <v>0</v>
      </c>
      <c r="LS76" s="63">
        <v>0</v>
      </c>
      <c r="LT76" s="63">
        <v>0</v>
      </c>
      <c r="LU76" s="63">
        <v>0</v>
      </c>
      <c r="LV76" s="63">
        <v>0</v>
      </c>
      <c r="LW76" s="63">
        <v>0</v>
      </c>
      <c r="LX76" s="63">
        <v>0</v>
      </c>
      <c r="LY76" s="63">
        <v>0</v>
      </c>
      <c r="LZ76" s="63">
        <v>0</v>
      </c>
      <c r="MA76" s="63">
        <v>0</v>
      </c>
      <c r="MB76" s="63">
        <v>0</v>
      </c>
      <c r="MC76" s="63">
        <v>0</v>
      </c>
      <c r="MD76" s="63">
        <v>0</v>
      </c>
      <c r="ME76" s="63">
        <v>0</v>
      </c>
      <c r="MF76" s="63">
        <v>0</v>
      </c>
      <c r="MG76" s="63">
        <v>0</v>
      </c>
      <c r="MH76" s="63">
        <v>0</v>
      </c>
      <c r="MI76" s="63">
        <v>0</v>
      </c>
      <c r="MJ76" s="63">
        <v>0</v>
      </c>
      <c r="MK76" s="63">
        <v>0</v>
      </c>
      <c r="ML76" s="63">
        <v>0</v>
      </c>
      <c r="MM76" s="63">
        <v>0</v>
      </c>
      <c r="MN76" s="63">
        <v>0</v>
      </c>
      <c r="MO76" s="63">
        <v>0</v>
      </c>
      <c r="MP76" s="63">
        <v>0</v>
      </c>
      <c r="MQ76" s="63">
        <v>0</v>
      </c>
      <c r="MR76" s="63">
        <v>0</v>
      </c>
      <c r="MS76" s="63">
        <v>0</v>
      </c>
      <c r="MT76" s="63">
        <v>0</v>
      </c>
      <c r="MU76" s="63">
        <v>0</v>
      </c>
      <c r="MW76" s="63">
        <v>61</v>
      </c>
      <c r="MY76" s="63">
        <f t="shared" si="1"/>
        <v>0</v>
      </c>
      <c r="NC76" s="63">
        <f t="shared" si="2"/>
        <v>0</v>
      </c>
    </row>
    <row r="77" spans="1:367" x14ac:dyDescent="0.45">
      <c r="A77" s="63" t="s">
        <v>228</v>
      </c>
      <c r="B77" s="101">
        <v>3501000000</v>
      </c>
      <c r="C77" s="63">
        <v>0</v>
      </c>
      <c r="D77" s="63">
        <v>0</v>
      </c>
      <c r="E77" s="63">
        <v>0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63">
        <v>0</v>
      </c>
      <c r="L77" s="63">
        <v>0</v>
      </c>
      <c r="M77" s="63">
        <v>0</v>
      </c>
      <c r="N77" s="63">
        <v>0</v>
      </c>
      <c r="O77" s="63">
        <v>0</v>
      </c>
      <c r="P77" s="63">
        <v>0</v>
      </c>
      <c r="Q77" s="63">
        <v>0</v>
      </c>
      <c r="R77" s="63">
        <v>0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AZ77" s="63">
        <v>0</v>
      </c>
      <c r="BA77" s="63">
        <v>0</v>
      </c>
      <c r="BB77" s="63">
        <v>0</v>
      </c>
      <c r="BC77" s="63">
        <v>0</v>
      </c>
      <c r="BD77" s="63">
        <v>0</v>
      </c>
      <c r="BE77" s="63">
        <v>0</v>
      </c>
      <c r="BF77" s="63">
        <v>0</v>
      </c>
      <c r="BG77" s="63">
        <v>0</v>
      </c>
      <c r="BH77" s="63">
        <v>0</v>
      </c>
      <c r="BI77" s="63">
        <v>0</v>
      </c>
      <c r="BJ77" s="63">
        <v>0</v>
      </c>
      <c r="BK77" s="63">
        <v>0</v>
      </c>
      <c r="BL77" s="63">
        <v>0</v>
      </c>
      <c r="BM77" s="63">
        <v>0</v>
      </c>
      <c r="BN77" s="63">
        <v>0</v>
      </c>
      <c r="BO77" s="63">
        <v>0</v>
      </c>
      <c r="BP77" s="63">
        <v>0</v>
      </c>
      <c r="BQ77" s="63">
        <v>0</v>
      </c>
      <c r="BR77" s="63">
        <v>0</v>
      </c>
      <c r="BS77" s="63">
        <v>0</v>
      </c>
      <c r="BT77" s="63">
        <v>0</v>
      </c>
      <c r="BU77" s="63">
        <v>0</v>
      </c>
      <c r="BV77" s="63">
        <v>0</v>
      </c>
      <c r="BW77" s="63">
        <v>0</v>
      </c>
      <c r="BX77" s="63">
        <v>0</v>
      </c>
      <c r="BY77" s="63">
        <v>0</v>
      </c>
      <c r="BZ77" s="63">
        <v>0</v>
      </c>
      <c r="CA77" s="63">
        <v>0</v>
      </c>
      <c r="CB77" s="63">
        <v>0</v>
      </c>
      <c r="CC77" s="63">
        <v>0</v>
      </c>
      <c r="CD77" s="63">
        <v>0</v>
      </c>
      <c r="CE77" s="63">
        <v>0</v>
      </c>
      <c r="CF77" s="63">
        <v>0</v>
      </c>
      <c r="CG77" s="63">
        <v>0</v>
      </c>
      <c r="CH77" s="63">
        <v>0</v>
      </c>
      <c r="CI77" s="63">
        <v>0</v>
      </c>
      <c r="CJ77" s="63">
        <v>0</v>
      </c>
      <c r="CK77" s="63">
        <v>0</v>
      </c>
      <c r="CL77" s="63">
        <v>0</v>
      </c>
      <c r="CM77" s="63">
        <v>0</v>
      </c>
      <c r="CN77" s="63">
        <v>0</v>
      </c>
      <c r="CO77" s="63">
        <v>0</v>
      </c>
      <c r="CP77" s="63">
        <v>0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0</v>
      </c>
      <c r="CY77" s="63">
        <v>0</v>
      </c>
      <c r="CZ77" s="63">
        <v>0</v>
      </c>
      <c r="DA77" s="63">
        <v>0</v>
      </c>
      <c r="DB77" s="63">
        <v>0</v>
      </c>
      <c r="DC77" s="63">
        <v>0</v>
      </c>
      <c r="DD77" s="63">
        <v>0</v>
      </c>
      <c r="DE77" s="63">
        <v>0</v>
      </c>
      <c r="DF77" s="63">
        <v>0</v>
      </c>
      <c r="DG77" s="63">
        <v>0</v>
      </c>
      <c r="DH77" s="63">
        <v>0</v>
      </c>
      <c r="DI77" s="63">
        <v>0</v>
      </c>
      <c r="DJ77" s="63">
        <v>0</v>
      </c>
      <c r="DK77" s="63">
        <v>0</v>
      </c>
      <c r="DL77" s="63">
        <v>0</v>
      </c>
      <c r="DM77" s="63">
        <v>0</v>
      </c>
      <c r="DN77" s="63">
        <v>0</v>
      </c>
      <c r="DO77" s="63">
        <v>0</v>
      </c>
      <c r="DP77" s="63">
        <v>0</v>
      </c>
      <c r="DQ77" s="63">
        <v>0</v>
      </c>
      <c r="DR77" s="63">
        <v>0</v>
      </c>
      <c r="DS77" s="63">
        <v>0</v>
      </c>
      <c r="DT77" s="63">
        <v>0</v>
      </c>
      <c r="DU77" s="63">
        <v>0</v>
      </c>
      <c r="DV77" s="63">
        <v>0</v>
      </c>
      <c r="DW77" s="63">
        <v>0</v>
      </c>
      <c r="DX77" s="63">
        <v>0</v>
      </c>
      <c r="DY77" s="63">
        <v>0</v>
      </c>
      <c r="DZ77" s="63">
        <v>0</v>
      </c>
      <c r="EA77" s="63">
        <v>0</v>
      </c>
      <c r="EB77" s="63">
        <v>0</v>
      </c>
      <c r="EC77" s="63">
        <v>0</v>
      </c>
      <c r="ED77" s="63">
        <v>0</v>
      </c>
      <c r="EE77" s="63">
        <v>0</v>
      </c>
      <c r="EF77" s="63">
        <v>0</v>
      </c>
      <c r="EG77" s="63">
        <v>0</v>
      </c>
      <c r="EH77" s="63">
        <v>0</v>
      </c>
      <c r="EI77" s="63">
        <v>0</v>
      </c>
      <c r="EJ77" s="63">
        <v>0</v>
      </c>
      <c r="EK77" s="63">
        <v>0</v>
      </c>
      <c r="EL77" s="63">
        <v>0</v>
      </c>
      <c r="EM77" s="63">
        <v>0</v>
      </c>
      <c r="EN77" s="63">
        <v>0</v>
      </c>
      <c r="EO77" s="63">
        <v>0</v>
      </c>
      <c r="EP77" s="63">
        <v>0</v>
      </c>
      <c r="EQ77" s="63">
        <v>0</v>
      </c>
      <c r="ER77" s="63">
        <v>0</v>
      </c>
      <c r="ES77" s="63">
        <v>0</v>
      </c>
      <c r="ET77" s="63">
        <v>0</v>
      </c>
      <c r="EU77" s="63">
        <v>0</v>
      </c>
      <c r="EV77" s="63">
        <v>0</v>
      </c>
      <c r="EW77" s="63">
        <v>0</v>
      </c>
      <c r="EX77" s="63">
        <v>0</v>
      </c>
      <c r="EY77" s="63">
        <v>0</v>
      </c>
      <c r="EZ77" s="63">
        <v>0</v>
      </c>
      <c r="FA77" s="63">
        <v>0</v>
      </c>
      <c r="FB77" s="63">
        <v>0</v>
      </c>
      <c r="FC77" s="63">
        <v>0</v>
      </c>
      <c r="FD77" s="63">
        <v>0</v>
      </c>
      <c r="FE77" s="63">
        <v>0</v>
      </c>
      <c r="FF77" s="63">
        <v>0</v>
      </c>
      <c r="FG77" s="63">
        <v>0</v>
      </c>
      <c r="FH77" s="63">
        <v>0</v>
      </c>
      <c r="FI77" s="63">
        <v>0</v>
      </c>
      <c r="FJ77" s="63">
        <v>0</v>
      </c>
      <c r="FK77" s="63">
        <v>0</v>
      </c>
      <c r="FL77" s="63">
        <v>0</v>
      </c>
      <c r="FM77" s="63">
        <v>0</v>
      </c>
      <c r="FN77" s="63">
        <v>0</v>
      </c>
      <c r="FO77" s="63">
        <v>0</v>
      </c>
      <c r="FP77" s="63">
        <v>0</v>
      </c>
      <c r="FQ77" s="63">
        <v>0</v>
      </c>
      <c r="FR77" s="63">
        <v>0</v>
      </c>
      <c r="FS77" s="63">
        <v>0</v>
      </c>
      <c r="FT77" s="63">
        <v>0</v>
      </c>
      <c r="FU77" s="63">
        <v>0</v>
      </c>
      <c r="FV77" s="63">
        <v>0</v>
      </c>
      <c r="FW77" s="63">
        <v>0</v>
      </c>
      <c r="FX77" s="63">
        <v>0</v>
      </c>
      <c r="FY77" s="63">
        <v>0</v>
      </c>
      <c r="FZ77" s="63">
        <v>0</v>
      </c>
      <c r="GA77" s="82">
        <v>0</v>
      </c>
      <c r="GB77" s="82">
        <v>0</v>
      </c>
      <c r="GC77" s="63">
        <v>0</v>
      </c>
      <c r="GD77" s="63">
        <v>0</v>
      </c>
      <c r="GE77" s="63">
        <v>0</v>
      </c>
      <c r="GF77" s="63">
        <v>0</v>
      </c>
      <c r="GG77" s="63">
        <v>0</v>
      </c>
      <c r="GH77" s="63">
        <v>0</v>
      </c>
      <c r="GI77" s="63">
        <v>0</v>
      </c>
      <c r="GJ77" s="63">
        <v>0</v>
      </c>
      <c r="GK77" s="63">
        <v>0</v>
      </c>
      <c r="GL77" s="63">
        <v>0</v>
      </c>
      <c r="GM77" s="63">
        <v>0</v>
      </c>
      <c r="GN77" s="63">
        <v>0</v>
      </c>
      <c r="GO77" s="63">
        <v>0</v>
      </c>
      <c r="GP77" s="63">
        <v>0</v>
      </c>
      <c r="GQ77" s="63">
        <v>0</v>
      </c>
      <c r="GR77" s="63">
        <v>0</v>
      </c>
      <c r="GS77" s="63">
        <v>0</v>
      </c>
      <c r="GT77" s="63">
        <v>0</v>
      </c>
      <c r="GU77" s="63">
        <v>0</v>
      </c>
      <c r="GV77" s="82">
        <v>0</v>
      </c>
      <c r="GW77" s="82">
        <v>0</v>
      </c>
      <c r="GX77" s="82">
        <v>0</v>
      </c>
      <c r="GY77" s="63">
        <v>0</v>
      </c>
      <c r="GZ77" s="82">
        <v>0</v>
      </c>
      <c r="HA77" s="82">
        <v>0</v>
      </c>
      <c r="HB77" s="82">
        <v>0</v>
      </c>
      <c r="HC77" s="82">
        <v>0</v>
      </c>
      <c r="HD77" s="63">
        <v>0</v>
      </c>
      <c r="HE77" s="63">
        <v>0</v>
      </c>
      <c r="HF77" s="63">
        <v>0</v>
      </c>
      <c r="HG77" s="63">
        <v>0</v>
      </c>
      <c r="HH77" s="63">
        <v>0</v>
      </c>
      <c r="HI77" s="63">
        <v>0</v>
      </c>
      <c r="HJ77" s="63">
        <v>0</v>
      </c>
      <c r="HK77" s="63">
        <v>0</v>
      </c>
      <c r="HL77" s="63">
        <v>0</v>
      </c>
      <c r="HM77" s="63">
        <v>0</v>
      </c>
      <c r="HN77" s="63">
        <v>0</v>
      </c>
      <c r="HO77" s="63">
        <v>0</v>
      </c>
      <c r="HP77" s="63">
        <v>0</v>
      </c>
      <c r="HQ77" s="63">
        <v>0</v>
      </c>
      <c r="HR77" s="63">
        <v>0</v>
      </c>
      <c r="HS77" s="63">
        <v>0</v>
      </c>
      <c r="HT77" s="63">
        <v>0</v>
      </c>
      <c r="HU77" s="63">
        <v>0</v>
      </c>
      <c r="HV77" s="63">
        <v>0</v>
      </c>
      <c r="HW77" s="63">
        <v>0</v>
      </c>
      <c r="HX77" s="63">
        <v>0</v>
      </c>
      <c r="HY77" s="63">
        <v>0</v>
      </c>
      <c r="HZ77" s="63">
        <v>0</v>
      </c>
      <c r="IA77" s="63">
        <v>0</v>
      </c>
      <c r="IB77" s="63">
        <v>0</v>
      </c>
      <c r="IC77" s="63">
        <v>0</v>
      </c>
      <c r="ID77" s="63">
        <v>0</v>
      </c>
      <c r="IE77" s="63">
        <v>0</v>
      </c>
      <c r="IF77" s="63">
        <v>0</v>
      </c>
      <c r="IG77" s="63">
        <v>0</v>
      </c>
      <c r="IH77" s="63">
        <v>0</v>
      </c>
      <c r="II77" s="63">
        <v>0</v>
      </c>
      <c r="IJ77" s="63">
        <v>0</v>
      </c>
      <c r="IK77" s="63">
        <v>0</v>
      </c>
      <c r="IL77" s="63">
        <v>0</v>
      </c>
      <c r="IM77" s="63">
        <v>0</v>
      </c>
      <c r="IN77" s="63">
        <v>0</v>
      </c>
      <c r="IO77" s="63">
        <v>0</v>
      </c>
      <c r="IP77" s="63">
        <v>0</v>
      </c>
      <c r="IQ77" s="63">
        <v>0</v>
      </c>
      <c r="IR77" s="63">
        <v>0</v>
      </c>
      <c r="IS77" s="63">
        <v>0</v>
      </c>
      <c r="IT77" s="63">
        <v>0</v>
      </c>
      <c r="IU77" s="63">
        <v>0</v>
      </c>
      <c r="IV77" s="63">
        <v>0</v>
      </c>
      <c r="IW77" s="63">
        <v>0</v>
      </c>
      <c r="IX77" s="63">
        <v>0</v>
      </c>
      <c r="IY77" s="63">
        <v>0</v>
      </c>
      <c r="IZ77" s="63">
        <v>0</v>
      </c>
      <c r="JA77" s="63">
        <v>0</v>
      </c>
      <c r="JB77" s="63">
        <v>0</v>
      </c>
      <c r="JC77" s="63">
        <v>0</v>
      </c>
      <c r="JD77" s="63">
        <v>0</v>
      </c>
      <c r="JE77" s="63">
        <v>0</v>
      </c>
      <c r="JF77" s="63">
        <v>0</v>
      </c>
      <c r="JG77" s="63">
        <v>0</v>
      </c>
      <c r="JH77" s="63">
        <v>0</v>
      </c>
      <c r="JI77" s="63">
        <v>0</v>
      </c>
      <c r="JJ77" s="63">
        <v>0</v>
      </c>
      <c r="JK77" s="63">
        <v>0</v>
      </c>
      <c r="JL77" s="63">
        <v>0</v>
      </c>
      <c r="JM77" s="63">
        <v>0</v>
      </c>
      <c r="JN77" s="63">
        <v>0</v>
      </c>
      <c r="JO77" s="63">
        <v>0</v>
      </c>
      <c r="JP77" s="63">
        <v>0</v>
      </c>
      <c r="JQ77" s="63">
        <v>0</v>
      </c>
      <c r="JR77" s="63">
        <v>0</v>
      </c>
      <c r="JS77" s="63">
        <v>0</v>
      </c>
      <c r="JT77" s="63">
        <v>0</v>
      </c>
      <c r="JU77" s="63">
        <v>0</v>
      </c>
      <c r="JV77" s="63">
        <v>0</v>
      </c>
      <c r="JW77" s="63">
        <v>0</v>
      </c>
      <c r="JX77" s="63">
        <v>0</v>
      </c>
      <c r="JY77" s="63">
        <v>0</v>
      </c>
      <c r="JZ77" s="63">
        <v>0</v>
      </c>
      <c r="KA77" s="63">
        <v>0</v>
      </c>
      <c r="KB77" s="63">
        <v>0</v>
      </c>
      <c r="KC77" s="63">
        <v>0</v>
      </c>
      <c r="KD77" s="63">
        <v>0</v>
      </c>
      <c r="KE77" s="63">
        <v>0</v>
      </c>
      <c r="KF77" s="63">
        <v>0</v>
      </c>
      <c r="KG77" s="63">
        <v>0</v>
      </c>
      <c r="KH77" s="63">
        <v>0</v>
      </c>
      <c r="KI77" s="63">
        <v>0</v>
      </c>
      <c r="KJ77" s="63">
        <v>0</v>
      </c>
      <c r="KK77" s="63">
        <v>0</v>
      </c>
      <c r="KL77" s="63">
        <v>0</v>
      </c>
      <c r="KM77" s="63">
        <v>0</v>
      </c>
      <c r="KN77" s="63">
        <v>0</v>
      </c>
      <c r="KO77" s="63">
        <v>0</v>
      </c>
      <c r="KP77" s="63">
        <v>0</v>
      </c>
      <c r="KQ77" s="63">
        <v>0</v>
      </c>
      <c r="KR77" s="63">
        <v>0</v>
      </c>
      <c r="KS77" s="63">
        <v>0</v>
      </c>
      <c r="KT77" s="63">
        <v>0</v>
      </c>
      <c r="KU77" s="63">
        <v>0</v>
      </c>
      <c r="KV77" s="63">
        <v>0</v>
      </c>
      <c r="KW77" s="63">
        <v>0</v>
      </c>
      <c r="KX77" s="63">
        <v>0</v>
      </c>
      <c r="KY77" s="63">
        <v>0</v>
      </c>
      <c r="KZ77" s="63">
        <v>0</v>
      </c>
      <c r="LA77" s="63">
        <v>0</v>
      </c>
      <c r="LB77" s="63">
        <v>0</v>
      </c>
      <c r="LC77" s="63">
        <v>0</v>
      </c>
      <c r="LD77" s="63">
        <v>0</v>
      </c>
      <c r="LE77" s="63">
        <v>0</v>
      </c>
      <c r="LF77" s="63">
        <v>0</v>
      </c>
      <c r="LG77" s="63">
        <v>0</v>
      </c>
      <c r="LH77" s="63">
        <v>0</v>
      </c>
      <c r="LI77" s="63">
        <v>0</v>
      </c>
      <c r="LJ77" s="63">
        <v>0</v>
      </c>
      <c r="LK77" s="63">
        <v>0</v>
      </c>
      <c r="LL77" s="63">
        <v>0</v>
      </c>
      <c r="LM77" s="63">
        <v>0</v>
      </c>
      <c r="LN77" s="63">
        <v>0</v>
      </c>
      <c r="LO77" s="63">
        <v>0</v>
      </c>
      <c r="LP77" s="63">
        <v>0</v>
      </c>
      <c r="LQ77" s="63">
        <v>0</v>
      </c>
      <c r="LR77" s="63">
        <v>0</v>
      </c>
      <c r="LS77" s="63">
        <v>0</v>
      </c>
      <c r="LT77" s="63">
        <v>0</v>
      </c>
      <c r="LU77" s="63">
        <v>0</v>
      </c>
      <c r="LV77" s="63">
        <v>0</v>
      </c>
      <c r="LW77" s="63">
        <v>0</v>
      </c>
      <c r="LX77" s="63">
        <v>0</v>
      </c>
      <c r="LY77" s="63">
        <v>0</v>
      </c>
      <c r="LZ77" s="63">
        <v>0</v>
      </c>
      <c r="MA77" s="63">
        <v>0</v>
      </c>
      <c r="MB77" s="63">
        <v>0</v>
      </c>
      <c r="MC77" s="63">
        <v>0</v>
      </c>
      <c r="MD77" s="63">
        <v>0</v>
      </c>
      <c r="ME77" s="63">
        <v>0</v>
      </c>
      <c r="MF77" s="63">
        <v>0</v>
      </c>
      <c r="MG77" s="63">
        <v>0</v>
      </c>
      <c r="MH77" s="63">
        <v>0</v>
      </c>
      <c r="MI77" s="63">
        <v>0</v>
      </c>
      <c r="MJ77" s="63">
        <v>0</v>
      </c>
      <c r="MK77" s="63">
        <v>0</v>
      </c>
      <c r="ML77" s="63">
        <v>0</v>
      </c>
      <c r="MM77" s="63">
        <v>0</v>
      </c>
      <c r="MN77" s="63">
        <v>0</v>
      </c>
      <c r="MO77" s="63">
        <v>0</v>
      </c>
      <c r="MP77" s="63">
        <v>0</v>
      </c>
      <c r="MQ77" s="63">
        <v>0</v>
      </c>
      <c r="MR77" s="63">
        <v>0</v>
      </c>
      <c r="MS77" s="63">
        <v>0</v>
      </c>
      <c r="MT77" s="63">
        <v>0</v>
      </c>
      <c r="MU77" s="63">
        <v>0</v>
      </c>
      <c r="MW77" s="63">
        <v>62</v>
      </c>
      <c r="MY77" s="63">
        <f t="shared" si="1"/>
        <v>0</v>
      </c>
      <c r="NC77" s="63">
        <f t="shared" si="2"/>
        <v>0</v>
      </c>
    </row>
    <row r="78" spans="1:367" x14ac:dyDescent="0.45">
      <c r="A78" s="63" t="s">
        <v>432</v>
      </c>
      <c r="B78" s="84">
        <v>0</v>
      </c>
      <c r="C78" s="63">
        <v>0</v>
      </c>
      <c r="D78" s="63">
        <v>0</v>
      </c>
      <c r="E78" s="63">
        <v>0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63">
        <v>0</v>
      </c>
      <c r="L78" s="63">
        <v>0</v>
      </c>
      <c r="M78" s="63">
        <v>0</v>
      </c>
      <c r="N78" s="63">
        <v>0</v>
      </c>
      <c r="O78" s="63">
        <v>0</v>
      </c>
      <c r="P78" s="63">
        <v>0</v>
      </c>
      <c r="Q78" s="63">
        <v>0</v>
      </c>
      <c r="R78" s="63">
        <v>0</v>
      </c>
      <c r="S78" s="63">
        <v>0</v>
      </c>
      <c r="T78" s="63">
        <v>0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AZ78" s="63">
        <v>0</v>
      </c>
      <c r="BA78" s="63">
        <v>0</v>
      </c>
      <c r="BB78" s="63">
        <v>0</v>
      </c>
      <c r="BC78" s="63">
        <v>0</v>
      </c>
      <c r="BD78" s="63">
        <v>0</v>
      </c>
      <c r="BE78" s="63">
        <v>0</v>
      </c>
      <c r="BF78" s="63">
        <v>0</v>
      </c>
      <c r="BG78" s="63">
        <v>0</v>
      </c>
      <c r="BH78" s="63">
        <v>0</v>
      </c>
      <c r="BI78" s="63">
        <v>0</v>
      </c>
      <c r="BJ78" s="63">
        <v>0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0</v>
      </c>
      <c r="CA78" s="63">
        <v>0</v>
      </c>
      <c r="CB78" s="63">
        <v>0</v>
      </c>
      <c r="CC78" s="63">
        <v>0</v>
      </c>
      <c r="CD78" s="63">
        <v>0</v>
      </c>
      <c r="CE78" s="63">
        <v>0</v>
      </c>
      <c r="CF78" s="63">
        <v>0</v>
      </c>
      <c r="CG78" s="63">
        <v>0</v>
      </c>
      <c r="CH78" s="63">
        <v>0</v>
      </c>
      <c r="CI78" s="63">
        <v>0</v>
      </c>
      <c r="CJ78" s="63">
        <v>0</v>
      </c>
      <c r="CK78" s="63">
        <v>0</v>
      </c>
      <c r="CL78" s="63">
        <v>0</v>
      </c>
      <c r="CM78" s="63">
        <v>0</v>
      </c>
      <c r="CN78" s="63">
        <v>0</v>
      </c>
      <c r="CO78" s="63">
        <v>0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3">
        <v>0</v>
      </c>
      <c r="CZ78" s="63">
        <v>0</v>
      </c>
      <c r="DA78" s="63">
        <v>0</v>
      </c>
      <c r="DB78" s="63">
        <v>0</v>
      </c>
      <c r="DC78" s="63">
        <v>0</v>
      </c>
      <c r="DD78" s="63">
        <v>0</v>
      </c>
      <c r="DE78" s="63">
        <v>0</v>
      </c>
      <c r="DF78" s="63">
        <v>0</v>
      </c>
      <c r="DG78" s="63">
        <v>0</v>
      </c>
      <c r="DH78" s="63">
        <v>0</v>
      </c>
      <c r="DI78" s="63">
        <v>0</v>
      </c>
      <c r="DJ78" s="63">
        <v>0</v>
      </c>
      <c r="DK78" s="63">
        <v>0</v>
      </c>
      <c r="DL78" s="63">
        <v>0</v>
      </c>
      <c r="DM78" s="63">
        <v>0</v>
      </c>
      <c r="DN78" s="63">
        <v>0</v>
      </c>
      <c r="DO78" s="63">
        <v>0</v>
      </c>
      <c r="DP78" s="63">
        <v>0</v>
      </c>
      <c r="DQ78" s="63">
        <v>0</v>
      </c>
      <c r="DR78" s="63">
        <v>0</v>
      </c>
      <c r="DS78" s="63">
        <v>0</v>
      </c>
      <c r="DT78" s="63">
        <v>0</v>
      </c>
      <c r="DU78" s="63">
        <v>0</v>
      </c>
      <c r="DV78" s="63">
        <v>0</v>
      </c>
      <c r="DW78" s="63">
        <v>0</v>
      </c>
      <c r="DX78" s="63">
        <v>0</v>
      </c>
      <c r="DY78" s="63">
        <v>0</v>
      </c>
      <c r="DZ78" s="63">
        <v>0</v>
      </c>
      <c r="EA78" s="63">
        <v>0</v>
      </c>
      <c r="EB78" s="63">
        <v>0</v>
      </c>
      <c r="EC78" s="63">
        <v>0</v>
      </c>
      <c r="ED78" s="63">
        <v>0</v>
      </c>
      <c r="EE78" s="63">
        <v>0</v>
      </c>
      <c r="EF78" s="63">
        <v>0</v>
      </c>
      <c r="EG78" s="63">
        <v>0</v>
      </c>
      <c r="EH78" s="63">
        <v>0</v>
      </c>
      <c r="EI78" s="63">
        <v>0</v>
      </c>
      <c r="EJ78" s="63">
        <v>0</v>
      </c>
      <c r="EK78" s="63">
        <v>0</v>
      </c>
      <c r="EL78" s="63">
        <v>0</v>
      </c>
      <c r="EM78" s="63">
        <v>0</v>
      </c>
      <c r="EN78" s="63">
        <v>0</v>
      </c>
      <c r="EO78" s="63">
        <v>0</v>
      </c>
      <c r="EP78" s="63">
        <v>0</v>
      </c>
      <c r="EQ78" s="63">
        <v>0</v>
      </c>
      <c r="ER78" s="63">
        <v>0</v>
      </c>
      <c r="ES78" s="63">
        <v>0</v>
      </c>
      <c r="ET78" s="63">
        <v>0</v>
      </c>
      <c r="EU78" s="63">
        <v>0</v>
      </c>
      <c r="EV78" s="63">
        <v>0</v>
      </c>
      <c r="EW78" s="63">
        <v>0</v>
      </c>
      <c r="EX78" s="63">
        <v>0</v>
      </c>
      <c r="EY78" s="63">
        <v>0</v>
      </c>
      <c r="EZ78" s="63">
        <v>0</v>
      </c>
      <c r="FA78" s="63">
        <v>0</v>
      </c>
      <c r="FB78" s="63">
        <v>0</v>
      </c>
      <c r="FC78" s="63">
        <v>0</v>
      </c>
      <c r="FD78" s="63">
        <v>0</v>
      </c>
      <c r="FE78" s="63">
        <v>0</v>
      </c>
      <c r="FF78" s="63">
        <v>0</v>
      </c>
      <c r="FG78" s="63">
        <v>0</v>
      </c>
      <c r="FH78" s="63">
        <v>0</v>
      </c>
      <c r="FI78" s="63">
        <v>0</v>
      </c>
      <c r="FJ78" s="63">
        <v>0</v>
      </c>
      <c r="FK78" s="63">
        <v>0</v>
      </c>
      <c r="FL78" s="63">
        <v>0</v>
      </c>
      <c r="FM78" s="63">
        <v>0</v>
      </c>
      <c r="FN78" s="63">
        <v>0</v>
      </c>
      <c r="FO78" s="63">
        <v>0</v>
      </c>
      <c r="FP78" s="63">
        <v>0</v>
      </c>
      <c r="FQ78" s="63">
        <v>0</v>
      </c>
      <c r="FR78" s="63">
        <v>0</v>
      </c>
      <c r="FS78" s="63">
        <v>0</v>
      </c>
      <c r="FT78" s="63">
        <v>0</v>
      </c>
      <c r="FU78" s="63">
        <v>0</v>
      </c>
      <c r="FV78" s="63">
        <v>0</v>
      </c>
      <c r="FW78" s="63">
        <v>0</v>
      </c>
      <c r="FX78" s="63">
        <v>0</v>
      </c>
      <c r="FY78" s="63">
        <v>0</v>
      </c>
      <c r="FZ78" s="63">
        <v>0</v>
      </c>
      <c r="GA78" s="63">
        <v>0</v>
      </c>
      <c r="GB78" s="63">
        <v>0</v>
      </c>
      <c r="GC78" s="63">
        <v>0</v>
      </c>
      <c r="GD78" s="63">
        <v>0</v>
      </c>
      <c r="GE78" s="63">
        <v>0</v>
      </c>
      <c r="GF78" s="63">
        <v>0</v>
      </c>
      <c r="GG78" s="63">
        <v>0</v>
      </c>
      <c r="GH78" s="63">
        <v>0</v>
      </c>
      <c r="GI78" s="63">
        <v>0</v>
      </c>
      <c r="GJ78" s="63">
        <v>0</v>
      </c>
      <c r="GK78" s="63">
        <v>0</v>
      </c>
      <c r="GL78" s="63">
        <v>0</v>
      </c>
      <c r="GM78" s="63">
        <v>0</v>
      </c>
      <c r="GN78" s="63">
        <v>0</v>
      </c>
      <c r="GO78" s="63">
        <v>0</v>
      </c>
      <c r="GP78" s="63">
        <v>0</v>
      </c>
      <c r="GQ78" s="63">
        <v>0</v>
      </c>
      <c r="GR78" s="63">
        <v>0</v>
      </c>
      <c r="GS78" s="63">
        <v>0</v>
      </c>
      <c r="GT78" s="63">
        <v>0</v>
      </c>
      <c r="GU78" s="63">
        <v>0</v>
      </c>
      <c r="GV78" s="63">
        <v>0</v>
      </c>
      <c r="GW78" s="63">
        <v>0</v>
      </c>
      <c r="GX78" s="63">
        <v>0</v>
      </c>
      <c r="GY78" s="63">
        <v>0</v>
      </c>
      <c r="GZ78" s="63">
        <v>0</v>
      </c>
      <c r="HA78" s="63">
        <v>0</v>
      </c>
      <c r="HB78" s="63">
        <v>0</v>
      </c>
      <c r="HC78" s="63">
        <v>0</v>
      </c>
      <c r="HD78" s="63">
        <v>0</v>
      </c>
      <c r="HE78" s="63">
        <v>0</v>
      </c>
      <c r="HF78" s="63">
        <v>0</v>
      </c>
      <c r="HG78" s="63">
        <v>0</v>
      </c>
      <c r="HH78" s="63">
        <v>0</v>
      </c>
      <c r="HI78" s="63">
        <v>0</v>
      </c>
      <c r="HJ78" s="63">
        <v>0</v>
      </c>
      <c r="HK78" s="63">
        <v>0</v>
      </c>
      <c r="HL78" s="63">
        <v>0</v>
      </c>
      <c r="HM78" s="63">
        <v>0</v>
      </c>
      <c r="HN78" s="63">
        <v>0</v>
      </c>
      <c r="HO78" s="63">
        <v>0</v>
      </c>
      <c r="HP78" s="63">
        <v>0</v>
      </c>
      <c r="HQ78" s="63">
        <v>0</v>
      </c>
      <c r="HR78" s="63">
        <v>0</v>
      </c>
      <c r="HS78" s="63">
        <v>0</v>
      </c>
      <c r="HT78" s="63">
        <v>0</v>
      </c>
      <c r="HU78" s="63">
        <v>0</v>
      </c>
      <c r="HV78" s="63">
        <v>0</v>
      </c>
      <c r="HW78" s="63">
        <v>0</v>
      </c>
      <c r="HX78" s="63">
        <v>0</v>
      </c>
      <c r="HY78" s="63">
        <v>0</v>
      </c>
      <c r="HZ78" s="63">
        <v>0</v>
      </c>
      <c r="IA78" s="63">
        <v>0</v>
      </c>
      <c r="IB78" s="63">
        <v>0</v>
      </c>
      <c r="IC78" s="63">
        <v>0</v>
      </c>
      <c r="ID78" s="63">
        <v>0</v>
      </c>
      <c r="IE78" s="63">
        <v>0</v>
      </c>
      <c r="IF78" s="63">
        <v>0</v>
      </c>
      <c r="IG78" s="63">
        <v>0</v>
      </c>
      <c r="IH78" s="63">
        <v>0</v>
      </c>
      <c r="II78" s="63">
        <v>0</v>
      </c>
      <c r="IJ78" s="63">
        <v>0</v>
      </c>
      <c r="IK78" s="63">
        <v>0</v>
      </c>
      <c r="IL78" s="63">
        <v>0</v>
      </c>
      <c r="IM78" s="63">
        <v>0</v>
      </c>
      <c r="IN78" s="63">
        <v>0</v>
      </c>
      <c r="IO78" s="63">
        <v>0</v>
      </c>
      <c r="IP78" s="63">
        <v>0</v>
      </c>
      <c r="IQ78" s="63">
        <v>0</v>
      </c>
      <c r="IR78" s="63">
        <v>0</v>
      </c>
      <c r="IS78" s="63">
        <v>0</v>
      </c>
      <c r="IT78" s="63">
        <v>0</v>
      </c>
      <c r="IU78" s="63">
        <v>0</v>
      </c>
      <c r="IV78" s="63">
        <v>0</v>
      </c>
      <c r="IW78" s="63">
        <v>0</v>
      </c>
      <c r="IX78" s="63">
        <v>0</v>
      </c>
      <c r="IY78" s="63">
        <v>0</v>
      </c>
      <c r="IZ78" s="63">
        <v>0</v>
      </c>
      <c r="JA78" s="63">
        <v>0</v>
      </c>
      <c r="JB78" s="63">
        <v>0</v>
      </c>
      <c r="JC78" s="63">
        <v>0</v>
      </c>
      <c r="JD78" s="63">
        <v>0</v>
      </c>
      <c r="JE78" s="63">
        <v>0</v>
      </c>
      <c r="JF78" s="63">
        <v>0</v>
      </c>
      <c r="JG78" s="63">
        <v>0</v>
      </c>
      <c r="JH78" s="63">
        <v>0</v>
      </c>
      <c r="JI78" s="63">
        <v>0</v>
      </c>
      <c r="JJ78" s="63">
        <v>0</v>
      </c>
      <c r="JK78" s="63">
        <v>0</v>
      </c>
      <c r="JL78" s="63">
        <v>0</v>
      </c>
      <c r="JM78" s="63">
        <v>0</v>
      </c>
      <c r="JN78" s="63">
        <v>0</v>
      </c>
      <c r="JO78" s="63">
        <v>0</v>
      </c>
      <c r="JP78" s="63">
        <v>0</v>
      </c>
      <c r="JQ78" s="63">
        <v>0</v>
      </c>
      <c r="JR78" s="63">
        <v>0</v>
      </c>
      <c r="JS78" s="63">
        <v>0</v>
      </c>
      <c r="JT78" s="63">
        <v>0</v>
      </c>
      <c r="JU78" s="63">
        <v>0</v>
      </c>
      <c r="JV78" s="63">
        <v>0</v>
      </c>
      <c r="JW78" s="63">
        <v>0</v>
      </c>
      <c r="JX78" s="63">
        <v>0</v>
      </c>
      <c r="JY78" s="63">
        <v>0</v>
      </c>
      <c r="JZ78" s="63">
        <v>0</v>
      </c>
      <c r="KA78" s="63">
        <v>0</v>
      </c>
      <c r="KB78" s="63">
        <v>0</v>
      </c>
      <c r="KC78" s="63">
        <v>0</v>
      </c>
      <c r="KD78" s="63">
        <v>0</v>
      </c>
      <c r="KE78" s="63">
        <v>0</v>
      </c>
      <c r="KF78" s="63">
        <v>0</v>
      </c>
      <c r="KG78" s="63">
        <v>0</v>
      </c>
      <c r="KH78" s="63">
        <v>0</v>
      </c>
      <c r="KI78" s="63">
        <v>0</v>
      </c>
      <c r="KJ78" s="63">
        <v>0</v>
      </c>
      <c r="KK78" s="63">
        <v>0</v>
      </c>
      <c r="KL78" s="63">
        <v>0</v>
      </c>
      <c r="KM78" s="63">
        <v>0</v>
      </c>
      <c r="KN78" s="63">
        <v>0</v>
      </c>
      <c r="KO78" s="63">
        <v>0</v>
      </c>
      <c r="KP78" s="63">
        <v>0</v>
      </c>
      <c r="KQ78" s="63">
        <v>0</v>
      </c>
      <c r="KR78" s="63">
        <v>0</v>
      </c>
      <c r="KS78" s="63">
        <v>0</v>
      </c>
      <c r="KT78" s="63">
        <v>0</v>
      </c>
      <c r="KU78" s="63">
        <v>0</v>
      </c>
      <c r="KV78" s="63">
        <v>0</v>
      </c>
      <c r="KW78" s="63">
        <v>0</v>
      </c>
      <c r="KX78" s="63">
        <v>0</v>
      </c>
      <c r="KY78" s="63">
        <v>0</v>
      </c>
      <c r="KZ78" s="63">
        <v>0</v>
      </c>
      <c r="LA78" s="63">
        <v>0</v>
      </c>
      <c r="LB78" s="63">
        <v>0</v>
      </c>
      <c r="LC78" s="63">
        <v>0</v>
      </c>
      <c r="LD78" s="63">
        <v>0</v>
      </c>
      <c r="LE78" s="63">
        <v>0</v>
      </c>
      <c r="LF78" s="63">
        <v>0</v>
      </c>
      <c r="LG78" s="63">
        <v>0</v>
      </c>
      <c r="LH78" s="63">
        <v>0</v>
      </c>
      <c r="LI78" s="63">
        <v>0</v>
      </c>
      <c r="LJ78" s="63">
        <v>0</v>
      </c>
      <c r="LK78" s="63">
        <v>0</v>
      </c>
      <c r="LL78" s="63">
        <v>0</v>
      </c>
      <c r="LM78" s="63">
        <v>0</v>
      </c>
      <c r="LN78" s="63">
        <v>0</v>
      </c>
      <c r="LO78" s="63">
        <v>0</v>
      </c>
      <c r="LP78" s="63">
        <v>0</v>
      </c>
      <c r="LQ78" s="63">
        <v>0</v>
      </c>
      <c r="LR78" s="63">
        <v>0</v>
      </c>
      <c r="LS78" s="63">
        <v>0</v>
      </c>
      <c r="LT78" s="63">
        <v>0</v>
      </c>
      <c r="LU78" s="63">
        <v>0</v>
      </c>
      <c r="LV78" s="63">
        <v>0</v>
      </c>
      <c r="LW78" s="63">
        <v>0</v>
      </c>
      <c r="LX78" s="63">
        <v>0</v>
      </c>
      <c r="LY78" s="63">
        <v>0</v>
      </c>
      <c r="LZ78" s="63">
        <v>0</v>
      </c>
      <c r="MA78" s="63">
        <v>0</v>
      </c>
      <c r="MB78" s="63">
        <v>0</v>
      </c>
      <c r="MC78" s="63">
        <v>0</v>
      </c>
      <c r="MD78" s="63">
        <v>0</v>
      </c>
      <c r="ME78" s="63">
        <v>0</v>
      </c>
      <c r="MF78" s="63">
        <v>0</v>
      </c>
      <c r="MG78" s="63">
        <v>0</v>
      </c>
      <c r="MH78" s="63">
        <v>0</v>
      </c>
      <c r="MI78" s="63">
        <v>0</v>
      </c>
      <c r="MJ78" s="63">
        <v>0</v>
      </c>
      <c r="MK78" s="63">
        <v>0</v>
      </c>
      <c r="ML78" s="63">
        <v>0</v>
      </c>
      <c r="MM78" s="63">
        <v>0</v>
      </c>
      <c r="MN78" s="63">
        <v>0</v>
      </c>
      <c r="MO78" s="63">
        <v>0</v>
      </c>
      <c r="MP78" s="63">
        <v>0</v>
      </c>
      <c r="MQ78" s="63">
        <v>0</v>
      </c>
      <c r="MR78" s="63">
        <v>0</v>
      </c>
      <c r="MS78" s="63">
        <v>0</v>
      </c>
      <c r="MT78" s="63">
        <v>0</v>
      </c>
      <c r="MU78" s="63">
        <v>0</v>
      </c>
      <c r="MW78" s="63">
        <v>63</v>
      </c>
      <c r="MY78" s="63">
        <f t="shared" si="1"/>
        <v>0</v>
      </c>
      <c r="NC78" s="63">
        <f t="shared" si="2"/>
        <v>0</v>
      </c>
    </row>
    <row r="79" spans="1:367" x14ac:dyDescent="0.45">
      <c r="A79" s="63" t="s">
        <v>1</v>
      </c>
      <c r="B79" s="84">
        <v>0</v>
      </c>
      <c r="C79" s="63">
        <v>0</v>
      </c>
      <c r="D79" s="63">
        <v>0</v>
      </c>
      <c r="E79" s="63">
        <v>0</v>
      </c>
      <c r="F79" s="63">
        <v>0</v>
      </c>
      <c r="G79" s="63">
        <v>0</v>
      </c>
      <c r="H79" s="63">
        <v>0</v>
      </c>
      <c r="I79" s="63">
        <v>0</v>
      </c>
      <c r="J79" s="63">
        <v>0</v>
      </c>
      <c r="K79" s="63">
        <v>0</v>
      </c>
      <c r="L79" s="63">
        <v>0</v>
      </c>
      <c r="M79" s="63">
        <v>0</v>
      </c>
      <c r="N79" s="63">
        <v>0</v>
      </c>
      <c r="O79" s="63">
        <v>0</v>
      </c>
      <c r="P79" s="63">
        <v>0</v>
      </c>
      <c r="Q79" s="63">
        <v>0</v>
      </c>
      <c r="R79" s="63">
        <v>0</v>
      </c>
      <c r="S79" s="63">
        <v>0</v>
      </c>
      <c r="T79" s="63">
        <v>0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AZ79" s="63">
        <v>0</v>
      </c>
      <c r="BA79" s="63">
        <v>0</v>
      </c>
      <c r="BB79" s="63">
        <v>0</v>
      </c>
      <c r="BC79" s="63">
        <v>0</v>
      </c>
      <c r="BD79" s="63">
        <v>0</v>
      </c>
      <c r="BE79" s="63">
        <v>0</v>
      </c>
      <c r="BF79" s="63">
        <v>0</v>
      </c>
      <c r="BG79" s="63">
        <v>0</v>
      </c>
      <c r="BH79" s="63">
        <v>0</v>
      </c>
      <c r="BI79" s="63">
        <v>0</v>
      </c>
      <c r="BJ79" s="63">
        <v>0</v>
      </c>
      <c r="BK79" s="63">
        <v>0</v>
      </c>
      <c r="BL79" s="63">
        <v>0</v>
      </c>
      <c r="BM79" s="63">
        <v>0</v>
      </c>
      <c r="BN79" s="63">
        <v>0</v>
      </c>
      <c r="BO79" s="63">
        <v>0</v>
      </c>
      <c r="BP79" s="63">
        <v>0</v>
      </c>
      <c r="BQ79" s="63">
        <v>0</v>
      </c>
      <c r="BR79" s="63">
        <v>0</v>
      </c>
      <c r="BS79" s="63">
        <v>0</v>
      </c>
      <c r="BT79" s="63">
        <v>0</v>
      </c>
      <c r="BU79" s="63">
        <v>0</v>
      </c>
      <c r="BV79" s="63">
        <v>0</v>
      </c>
      <c r="BW79" s="63">
        <v>0</v>
      </c>
      <c r="BX79" s="63">
        <v>0</v>
      </c>
      <c r="BY79" s="63">
        <v>0</v>
      </c>
      <c r="BZ79" s="63">
        <v>0</v>
      </c>
      <c r="CA79" s="63">
        <v>0</v>
      </c>
      <c r="CB79" s="63">
        <v>0</v>
      </c>
      <c r="CC79" s="63">
        <v>0</v>
      </c>
      <c r="CD79" s="63">
        <v>0</v>
      </c>
      <c r="CE79" s="63">
        <v>0</v>
      </c>
      <c r="CF79" s="63">
        <v>0</v>
      </c>
      <c r="CG79" s="63">
        <v>0</v>
      </c>
      <c r="CH79" s="63">
        <v>0</v>
      </c>
      <c r="CI79" s="63">
        <v>0</v>
      </c>
      <c r="CJ79" s="63">
        <v>0</v>
      </c>
      <c r="CK79" s="63">
        <v>0</v>
      </c>
      <c r="CL79" s="63">
        <v>0</v>
      </c>
      <c r="CM79" s="63">
        <v>0</v>
      </c>
      <c r="CN79" s="63">
        <v>0</v>
      </c>
      <c r="CO79" s="63">
        <v>0</v>
      </c>
      <c r="CP79" s="63">
        <v>0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3">
        <v>0</v>
      </c>
      <c r="CZ79" s="63">
        <v>0</v>
      </c>
      <c r="DA79" s="63">
        <v>0</v>
      </c>
      <c r="DB79" s="63">
        <v>0</v>
      </c>
      <c r="DC79" s="63">
        <v>0</v>
      </c>
      <c r="DD79" s="63">
        <v>0</v>
      </c>
      <c r="DE79" s="63">
        <v>0</v>
      </c>
      <c r="DF79" s="63">
        <v>0</v>
      </c>
      <c r="DG79" s="63">
        <v>0</v>
      </c>
      <c r="DH79" s="63">
        <v>0</v>
      </c>
      <c r="DI79" s="63">
        <v>0</v>
      </c>
      <c r="DJ79" s="63">
        <v>0</v>
      </c>
      <c r="DK79" s="63">
        <v>0</v>
      </c>
      <c r="DL79" s="63">
        <v>0</v>
      </c>
      <c r="DM79" s="63">
        <v>0</v>
      </c>
      <c r="DN79" s="63">
        <v>0</v>
      </c>
      <c r="DO79" s="63">
        <v>0</v>
      </c>
      <c r="DP79" s="63">
        <v>0</v>
      </c>
      <c r="DQ79" s="63">
        <v>0</v>
      </c>
      <c r="DR79" s="63">
        <v>0</v>
      </c>
      <c r="DS79" s="63">
        <v>0</v>
      </c>
      <c r="DT79" s="63">
        <v>0</v>
      </c>
      <c r="DU79" s="63">
        <v>0</v>
      </c>
      <c r="DV79" s="63">
        <v>0</v>
      </c>
      <c r="DW79" s="63">
        <v>0</v>
      </c>
      <c r="DX79" s="63">
        <v>0</v>
      </c>
      <c r="DY79" s="63">
        <v>0</v>
      </c>
      <c r="DZ79" s="63">
        <v>0</v>
      </c>
      <c r="EA79" s="63">
        <v>0</v>
      </c>
      <c r="EB79" s="63">
        <v>0</v>
      </c>
      <c r="EC79" s="63">
        <v>0</v>
      </c>
      <c r="ED79" s="63">
        <v>0</v>
      </c>
      <c r="EE79" s="63">
        <v>0</v>
      </c>
      <c r="EF79" s="63">
        <v>0</v>
      </c>
      <c r="EG79" s="63">
        <v>0</v>
      </c>
      <c r="EH79" s="63">
        <v>0</v>
      </c>
      <c r="EI79" s="63">
        <v>0</v>
      </c>
      <c r="EJ79" s="63">
        <v>0</v>
      </c>
      <c r="EK79" s="63">
        <v>0</v>
      </c>
      <c r="EL79" s="63">
        <v>0</v>
      </c>
      <c r="EM79" s="63">
        <v>0</v>
      </c>
      <c r="EN79" s="63">
        <v>0</v>
      </c>
      <c r="EO79" s="63">
        <v>0</v>
      </c>
      <c r="EP79" s="63">
        <v>0</v>
      </c>
      <c r="EQ79" s="63">
        <v>0</v>
      </c>
      <c r="ER79" s="63">
        <v>0</v>
      </c>
      <c r="ES79" s="63">
        <v>0</v>
      </c>
      <c r="ET79" s="63">
        <v>0</v>
      </c>
      <c r="EU79" s="63">
        <v>0</v>
      </c>
      <c r="EV79" s="63">
        <v>0</v>
      </c>
      <c r="EW79" s="63">
        <v>0</v>
      </c>
      <c r="EX79" s="63">
        <v>0</v>
      </c>
      <c r="EY79" s="63">
        <v>0</v>
      </c>
      <c r="EZ79" s="63">
        <v>0</v>
      </c>
      <c r="FA79" s="63">
        <v>0</v>
      </c>
      <c r="FB79" s="63">
        <v>0</v>
      </c>
      <c r="FC79" s="63">
        <v>0</v>
      </c>
      <c r="FD79" s="63">
        <v>0</v>
      </c>
      <c r="FE79" s="63">
        <v>0</v>
      </c>
      <c r="FF79" s="63">
        <v>0</v>
      </c>
      <c r="FG79" s="63">
        <v>0</v>
      </c>
      <c r="FH79" s="63">
        <v>0</v>
      </c>
      <c r="FI79" s="63">
        <v>0</v>
      </c>
      <c r="FJ79" s="63">
        <v>0</v>
      </c>
      <c r="FK79" s="63">
        <v>0</v>
      </c>
      <c r="FL79" s="63">
        <v>0</v>
      </c>
      <c r="FM79" s="63">
        <v>0</v>
      </c>
      <c r="FN79" s="63">
        <v>0</v>
      </c>
      <c r="FO79" s="63">
        <v>0</v>
      </c>
      <c r="FP79" s="63">
        <v>0</v>
      </c>
      <c r="FQ79" s="63">
        <v>0</v>
      </c>
      <c r="FR79" s="63">
        <v>0</v>
      </c>
      <c r="FS79" s="63">
        <v>0</v>
      </c>
      <c r="FT79" s="63">
        <v>0</v>
      </c>
      <c r="FU79" s="63">
        <v>0</v>
      </c>
      <c r="FV79" s="63">
        <v>0</v>
      </c>
      <c r="FW79" s="63">
        <v>0</v>
      </c>
      <c r="FX79" s="63">
        <v>0</v>
      </c>
      <c r="FY79" s="63">
        <v>0</v>
      </c>
      <c r="FZ79" s="63">
        <v>0</v>
      </c>
      <c r="GA79" s="63">
        <v>0</v>
      </c>
      <c r="GB79" s="63">
        <v>0</v>
      </c>
      <c r="GC79" s="63">
        <v>0</v>
      </c>
      <c r="GD79" s="63">
        <v>0</v>
      </c>
      <c r="GE79" s="63">
        <v>0</v>
      </c>
      <c r="GF79" s="63">
        <v>0</v>
      </c>
      <c r="GG79" s="63">
        <v>0</v>
      </c>
      <c r="GH79" s="63">
        <v>0</v>
      </c>
      <c r="GI79" s="63">
        <v>0</v>
      </c>
      <c r="GJ79" s="63">
        <v>0</v>
      </c>
      <c r="GK79" s="63">
        <v>0</v>
      </c>
      <c r="GL79" s="63">
        <v>0</v>
      </c>
      <c r="GM79" s="63">
        <v>0</v>
      </c>
      <c r="GN79" s="63">
        <v>0</v>
      </c>
      <c r="GO79" s="63">
        <v>0</v>
      </c>
      <c r="GP79" s="63">
        <v>0</v>
      </c>
      <c r="GQ79" s="63">
        <v>0</v>
      </c>
      <c r="GR79" s="63">
        <v>0</v>
      </c>
      <c r="GS79" s="63">
        <v>0</v>
      </c>
      <c r="GT79" s="63">
        <v>0</v>
      </c>
      <c r="GU79" s="63">
        <v>0</v>
      </c>
      <c r="GV79" s="63">
        <v>0</v>
      </c>
      <c r="GW79" s="63">
        <v>0</v>
      </c>
      <c r="GX79" s="63">
        <v>0</v>
      </c>
      <c r="GY79" s="63">
        <v>0</v>
      </c>
      <c r="GZ79" s="63">
        <v>0</v>
      </c>
      <c r="HA79" s="63">
        <v>0</v>
      </c>
      <c r="HB79" s="63">
        <v>0</v>
      </c>
      <c r="HC79" s="63">
        <v>0</v>
      </c>
      <c r="HD79" s="63">
        <v>0</v>
      </c>
      <c r="HE79" s="63">
        <v>0</v>
      </c>
      <c r="HF79" s="63">
        <v>0</v>
      </c>
      <c r="HG79" s="63">
        <v>0</v>
      </c>
      <c r="HH79" s="63">
        <v>0</v>
      </c>
      <c r="HI79" s="63">
        <v>0</v>
      </c>
      <c r="HJ79" s="63">
        <v>0</v>
      </c>
      <c r="HK79" s="63">
        <v>0</v>
      </c>
      <c r="HL79" s="63">
        <v>0</v>
      </c>
      <c r="HM79" s="63">
        <v>0</v>
      </c>
      <c r="HN79" s="63">
        <v>0</v>
      </c>
      <c r="HO79" s="63">
        <v>0</v>
      </c>
      <c r="HP79" s="63">
        <v>0</v>
      </c>
      <c r="HQ79" s="63">
        <v>0</v>
      </c>
      <c r="HR79" s="63">
        <v>0</v>
      </c>
      <c r="HS79" s="63">
        <v>0</v>
      </c>
      <c r="HT79" s="63">
        <v>0</v>
      </c>
      <c r="HU79" s="63">
        <v>0</v>
      </c>
      <c r="HV79" s="63">
        <v>0</v>
      </c>
      <c r="HW79" s="63">
        <v>0</v>
      </c>
      <c r="HX79" s="63">
        <v>0</v>
      </c>
      <c r="HY79" s="63">
        <v>0</v>
      </c>
      <c r="HZ79" s="63">
        <v>0</v>
      </c>
      <c r="IA79" s="63">
        <v>0</v>
      </c>
      <c r="IB79" s="63">
        <v>0</v>
      </c>
      <c r="IC79" s="63">
        <v>0</v>
      </c>
      <c r="ID79" s="63">
        <v>0</v>
      </c>
      <c r="IE79" s="63">
        <v>0</v>
      </c>
      <c r="IF79" s="63">
        <v>0</v>
      </c>
      <c r="IG79" s="63">
        <v>0</v>
      </c>
      <c r="IH79" s="63">
        <v>0</v>
      </c>
      <c r="II79" s="63">
        <v>0</v>
      </c>
      <c r="IJ79" s="63">
        <v>0</v>
      </c>
      <c r="IK79" s="63">
        <v>0</v>
      </c>
      <c r="IL79" s="63">
        <v>0</v>
      </c>
      <c r="IM79" s="63">
        <v>0</v>
      </c>
      <c r="IN79" s="63">
        <v>0</v>
      </c>
      <c r="IO79" s="63">
        <v>0</v>
      </c>
      <c r="IP79" s="63">
        <v>0</v>
      </c>
      <c r="IQ79" s="63">
        <v>0</v>
      </c>
      <c r="IR79" s="63">
        <v>0</v>
      </c>
      <c r="IS79" s="63">
        <v>0</v>
      </c>
      <c r="IT79" s="63">
        <v>0</v>
      </c>
      <c r="IU79" s="63">
        <v>0</v>
      </c>
      <c r="IV79" s="63">
        <v>0</v>
      </c>
      <c r="IW79" s="63">
        <v>0</v>
      </c>
      <c r="IX79" s="63">
        <v>0</v>
      </c>
      <c r="IY79" s="63">
        <v>0</v>
      </c>
      <c r="IZ79" s="63">
        <v>0</v>
      </c>
      <c r="JA79" s="63">
        <v>0</v>
      </c>
      <c r="JB79" s="63">
        <v>0</v>
      </c>
      <c r="JC79" s="63">
        <v>0</v>
      </c>
      <c r="JD79" s="63">
        <v>0</v>
      </c>
      <c r="JE79" s="63">
        <v>0</v>
      </c>
      <c r="JF79" s="63">
        <v>0</v>
      </c>
      <c r="JG79" s="63">
        <v>0</v>
      </c>
      <c r="JH79" s="63">
        <v>0</v>
      </c>
      <c r="JI79" s="63">
        <v>0</v>
      </c>
      <c r="JJ79" s="63">
        <v>0</v>
      </c>
      <c r="JK79" s="63">
        <v>0</v>
      </c>
      <c r="JL79" s="63">
        <v>0</v>
      </c>
      <c r="JM79" s="63">
        <v>0</v>
      </c>
      <c r="JN79" s="63">
        <v>0</v>
      </c>
      <c r="JO79" s="63">
        <v>0</v>
      </c>
      <c r="JP79" s="63">
        <v>0</v>
      </c>
      <c r="JQ79" s="63">
        <v>0</v>
      </c>
      <c r="JR79" s="63">
        <v>0</v>
      </c>
      <c r="JS79" s="63">
        <v>0</v>
      </c>
      <c r="JT79" s="63">
        <v>0</v>
      </c>
      <c r="JU79" s="63">
        <v>0</v>
      </c>
      <c r="JV79" s="63">
        <v>0</v>
      </c>
      <c r="JW79" s="63">
        <v>0</v>
      </c>
      <c r="JX79" s="63">
        <v>0</v>
      </c>
      <c r="JY79" s="63">
        <v>0</v>
      </c>
      <c r="JZ79" s="63">
        <v>0</v>
      </c>
      <c r="KA79" s="63">
        <v>0</v>
      </c>
      <c r="KB79" s="63">
        <v>0</v>
      </c>
      <c r="KC79" s="63">
        <v>0</v>
      </c>
      <c r="KD79" s="63">
        <v>0</v>
      </c>
      <c r="KE79" s="63">
        <v>0</v>
      </c>
      <c r="KF79" s="63">
        <v>0</v>
      </c>
      <c r="KG79" s="63">
        <v>0</v>
      </c>
      <c r="KH79" s="63">
        <v>0</v>
      </c>
      <c r="KI79" s="63">
        <v>0</v>
      </c>
      <c r="KJ79" s="63">
        <v>0</v>
      </c>
      <c r="KK79" s="63">
        <v>0</v>
      </c>
      <c r="KL79" s="63">
        <v>0</v>
      </c>
      <c r="KM79" s="63">
        <v>0</v>
      </c>
      <c r="KN79" s="63">
        <v>0</v>
      </c>
      <c r="KO79" s="63">
        <v>0</v>
      </c>
      <c r="KP79" s="63">
        <v>0</v>
      </c>
      <c r="KQ79" s="63">
        <v>0</v>
      </c>
      <c r="KR79" s="63">
        <v>0</v>
      </c>
      <c r="KS79" s="63">
        <v>0</v>
      </c>
      <c r="KT79" s="63">
        <v>0</v>
      </c>
      <c r="KU79" s="63">
        <v>0</v>
      </c>
      <c r="KV79" s="63">
        <v>0</v>
      </c>
      <c r="KW79" s="63">
        <v>0</v>
      </c>
      <c r="KX79" s="63">
        <v>0</v>
      </c>
      <c r="KY79" s="63">
        <v>0</v>
      </c>
      <c r="KZ79" s="63">
        <v>0</v>
      </c>
      <c r="LA79" s="63">
        <v>0</v>
      </c>
      <c r="LB79" s="63">
        <v>0</v>
      </c>
      <c r="LC79" s="63">
        <v>0</v>
      </c>
      <c r="LD79" s="63">
        <v>0</v>
      </c>
      <c r="LE79" s="63">
        <v>0</v>
      </c>
      <c r="LF79" s="63">
        <v>0</v>
      </c>
      <c r="LG79" s="63">
        <v>0</v>
      </c>
      <c r="LH79" s="63">
        <v>0</v>
      </c>
      <c r="LI79" s="63">
        <v>0</v>
      </c>
      <c r="LJ79" s="63">
        <v>0</v>
      </c>
      <c r="LK79" s="63">
        <v>0</v>
      </c>
      <c r="LL79" s="63">
        <v>0</v>
      </c>
      <c r="LM79" s="63">
        <v>0</v>
      </c>
      <c r="LN79" s="63">
        <v>0</v>
      </c>
      <c r="LO79" s="63">
        <v>0</v>
      </c>
      <c r="LP79" s="63">
        <v>0</v>
      </c>
      <c r="LQ79" s="63">
        <v>0</v>
      </c>
      <c r="LR79" s="63">
        <v>0</v>
      </c>
      <c r="LS79" s="63">
        <v>0</v>
      </c>
      <c r="LT79" s="63">
        <v>0</v>
      </c>
      <c r="LU79" s="63">
        <v>0</v>
      </c>
      <c r="LV79" s="63">
        <v>0</v>
      </c>
      <c r="LW79" s="63">
        <v>0</v>
      </c>
      <c r="LX79" s="63">
        <v>0</v>
      </c>
      <c r="LY79" s="63">
        <v>0</v>
      </c>
      <c r="LZ79" s="63">
        <v>0</v>
      </c>
      <c r="MA79" s="63">
        <v>0</v>
      </c>
      <c r="MB79" s="63">
        <v>0</v>
      </c>
      <c r="MC79" s="63">
        <v>0</v>
      </c>
      <c r="MD79" s="63">
        <v>0</v>
      </c>
      <c r="ME79" s="63">
        <v>0</v>
      </c>
      <c r="MF79" s="63">
        <v>0</v>
      </c>
      <c r="MG79" s="63">
        <v>0</v>
      </c>
      <c r="MH79" s="63">
        <v>0</v>
      </c>
      <c r="MI79" s="63">
        <v>0</v>
      </c>
      <c r="MJ79" s="63">
        <v>0</v>
      </c>
      <c r="MK79" s="63">
        <v>0</v>
      </c>
      <c r="ML79" s="63">
        <v>0</v>
      </c>
      <c r="MM79" s="63">
        <v>0</v>
      </c>
      <c r="MN79" s="63">
        <v>0</v>
      </c>
      <c r="MO79" s="63">
        <v>0</v>
      </c>
      <c r="MP79" s="63">
        <v>0</v>
      </c>
      <c r="MQ79" s="2">
        <v>0</v>
      </c>
      <c r="MR79" s="63">
        <v>0</v>
      </c>
      <c r="MS79" s="63">
        <v>0</v>
      </c>
      <c r="MT79" s="63">
        <v>0</v>
      </c>
      <c r="MU79" s="63">
        <v>0</v>
      </c>
      <c r="MW79" s="63">
        <v>64</v>
      </c>
      <c r="MY79" s="63">
        <f t="shared" si="1"/>
        <v>0</v>
      </c>
      <c r="NC79" s="63">
        <f t="shared" si="2"/>
        <v>0</v>
      </c>
    </row>
    <row r="80" spans="1:367" x14ac:dyDescent="0.45">
      <c r="A80" s="63" t="s">
        <v>2</v>
      </c>
      <c r="B80" s="84">
        <v>0</v>
      </c>
      <c r="C80" s="63">
        <v>0</v>
      </c>
      <c r="D80" s="63">
        <v>0</v>
      </c>
      <c r="E80" s="63">
        <v>0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63">
        <v>0</v>
      </c>
      <c r="L80" s="63">
        <v>0</v>
      </c>
      <c r="M80" s="63">
        <v>0</v>
      </c>
      <c r="N80" s="63">
        <v>0</v>
      </c>
      <c r="O80" s="63">
        <v>0</v>
      </c>
      <c r="P80" s="63">
        <v>0</v>
      </c>
      <c r="Q80" s="63">
        <v>0</v>
      </c>
      <c r="R80" s="63">
        <v>0</v>
      </c>
      <c r="S80" s="63">
        <v>0</v>
      </c>
      <c r="T80" s="63">
        <v>0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AZ80" s="63">
        <v>0</v>
      </c>
      <c r="BA80" s="63">
        <v>0</v>
      </c>
      <c r="BB80" s="63">
        <v>0</v>
      </c>
      <c r="BC80" s="63">
        <v>0</v>
      </c>
      <c r="BD80" s="63">
        <v>0</v>
      </c>
      <c r="BE80" s="63">
        <v>0</v>
      </c>
      <c r="BF80" s="63">
        <v>0</v>
      </c>
      <c r="BG80" s="63">
        <v>0</v>
      </c>
      <c r="BH80" s="63">
        <v>0</v>
      </c>
      <c r="BI80" s="63">
        <v>0</v>
      </c>
      <c r="BJ80" s="63">
        <v>0</v>
      </c>
      <c r="BK80" s="63">
        <v>0</v>
      </c>
      <c r="BL80" s="63">
        <v>0</v>
      </c>
      <c r="BM80" s="63">
        <v>0</v>
      </c>
      <c r="BN80" s="63">
        <v>0</v>
      </c>
      <c r="BO80" s="63">
        <v>0</v>
      </c>
      <c r="BP80" s="63">
        <v>0</v>
      </c>
      <c r="BQ80" s="63">
        <v>0</v>
      </c>
      <c r="BR80" s="63">
        <v>0</v>
      </c>
      <c r="BS80" s="63">
        <v>0</v>
      </c>
      <c r="BT80" s="63">
        <v>0</v>
      </c>
      <c r="BU80" s="63">
        <v>0</v>
      </c>
      <c r="BV80" s="63">
        <v>0</v>
      </c>
      <c r="BW80" s="63">
        <v>0</v>
      </c>
      <c r="BX80" s="63">
        <v>0</v>
      </c>
      <c r="BY80" s="63">
        <v>0</v>
      </c>
      <c r="BZ80" s="63">
        <v>0</v>
      </c>
      <c r="CA80" s="63">
        <v>0</v>
      </c>
      <c r="CB80" s="63">
        <v>0</v>
      </c>
      <c r="CC80" s="63">
        <v>0</v>
      </c>
      <c r="CD80" s="63">
        <v>0</v>
      </c>
      <c r="CE80" s="63">
        <v>0</v>
      </c>
      <c r="CF80" s="63">
        <v>0</v>
      </c>
      <c r="CG80" s="63">
        <v>0</v>
      </c>
      <c r="CH80" s="63">
        <v>0</v>
      </c>
      <c r="CI80" s="63">
        <v>0</v>
      </c>
      <c r="CJ80" s="63">
        <v>0</v>
      </c>
      <c r="CK80" s="63">
        <v>0</v>
      </c>
      <c r="CL80" s="63">
        <v>0</v>
      </c>
      <c r="CM80" s="63">
        <v>0</v>
      </c>
      <c r="CN80" s="63">
        <v>0</v>
      </c>
      <c r="CO80" s="63">
        <v>0</v>
      </c>
      <c r="CP80" s="63">
        <v>0</v>
      </c>
      <c r="CQ80" s="63">
        <v>0</v>
      </c>
      <c r="CR80" s="63">
        <v>0</v>
      </c>
      <c r="CS80" s="63">
        <v>0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3">
        <v>0</v>
      </c>
      <c r="CZ80" s="63">
        <v>0</v>
      </c>
      <c r="DA80" s="63">
        <v>0</v>
      </c>
      <c r="DB80" s="63">
        <v>0</v>
      </c>
      <c r="DC80" s="63">
        <v>0</v>
      </c>
      <c r="DD80" s="63">
        <v>0</v>
      </c>
      <c r="DE80" s="63">
        <v>0</v>
      </c>
      <c r="DF80" s="63">
        <v>0</v>
      </c>
      <c r="DG80" s="63">
        <v>0</v>
      </c>
      <c r="DH80" s="63">
        <v>0</v>
      </c>
      <c r="DI80" s="63">
        <v>0</v>
      </c>
      <c r="DJ80" s="63">
        <v>0</v>
      </c>
      <c r="DK80" s="63">
        <v>0</v>
      </c>
      <c r="DL80" s="63">
        <v>0</v>
      </c>
      <c r="DM80" s="63">
        <v>0</v>
      </c>
      <c r="DN80" s="63">
        <v>0</v>
      </c>
      <c r="DO80" s="63">
        <v>0</v>
      </c>
      <c r="DP80" s="63">
        <v>0</v>
      </c>
      <c r="DQ80" s="63">
        <v>0</v>
      </c>
      <c r="DR80" s="63">
        <v>0</v>
      </c>
      <c r="DS80" s="63">
        <v>0</v>
      </c>
      <c r="DT80" s="63">
        <v>0</v>
      </c>
      <c r="DU80" s="63">
        <v>0</v>
      </c>
      <c r="DV80" s="63">
        <v>0</v>
      </c>
      <c r="DW80" s="63">
        <v>0</v>
      </c>
      <c r="DX80" s="63">
        <v>0</v>
      </c>
      <c r="DY80" s="63">
        <v>0</v>
      </c>
      <c r="DZ80" s="63">
        <v>0</v>
      </c>
      <c r="EA80" s="63">
        <v>0</v>
      </c>
      <c r="EB80" s="63">
        <v>0</v>
      </c>
      <c r="EC80" s="63">
        <v>0</v>
      </c>
      <c r="ED80" s="63">
        <v>0</v>
      </c>
      <c r="EE80" s="63">
        <v>0</v>
      </c>
      <c r="EF80" s="63">
        <v>0</v>
      </c>
      <c r="EG80" s="63">
        <v>0</v>
      </c>
      <c r="EH80" s="63">
        <v>0</v>
      </c>
      <c r="EI80" s="63">
        <v>0</v>
      </c>
      <c r="EJ80" s="63">
        <v>0</v>
      </c>
      <c r="EK80" s="63">
        <v>0</v>
      </c>
      <c r="EL80" s="63">
        <v>0</v>
      </c>
      <c r="EM80" s="63">
        <v>0</v>
      </c>
      <c r="EN80" s="63">
        <v>0</v>
      </c>
      <c r="EO80" s="63">
        <v>0</v>
      </c>
      <c r="EP80" s="63">
        <v>0</v>
      </c>
      <c r="EQ80" s="63">
        <v>0</v>
      </c>
      <c r="ER80" s="63">
        <v>0</v>
      </c>
      <c r="ES80" s="63">
        <v>0</v>
      </c>
      <c r="ET80" s="63">
        <v>0</v>
      </c>
      <c r="EU80" s="63">
        <v>0</v>
      </c>
      <c r="EV80" s="63">
        <v>0</v>
      </c>
      <c r="EW80" s="63">
        <v>0</v>
      </c>
      <c r="EX80" s="63">
        <v>0</v>
      </c>
      <c r="EY80" s="63">
        <v>0</v>
      </c>
      <c r="EZ80" s="63">
        <v>0</v>
      </c>
      <c r="FA80" s="63">
        <v>0</v>
      </c>
      <c r="FB80" s="63">
        <v>0</v>
      </c>
      <c r="FC80" s="63">
        <v>0</v>
      </c>
      <c r="FD80" s="63">
        <v>0</v>
      </c>
      <c r="FE80" s="63">
        <v>0</v>
      </c>
      <c r="FF80" s="63">
        <v>0</v>
      </c>
      <c r="FG80" s="63">
        <v>0</v>
      </c>
      <c r="FH80" s="63">
        <v>0</v>
      </c>
      <c r="FI80" s="63">
        <v>0</v>
      </c>
      <c r="FJ80" s="63">
        <v>0</v>
      </c>
      <c r="FK80" s="63">
        <v>0</v>
      </c>
      <c r="FL80" s="63">
        <v>0</v>
      </c>
      <c r="FM80" s="63">
        <v>0</v>
      </c>
      <c r="FN80" s="63">
        <v>0</v>
      </c>
      <c r="FO80" s="63">
        <v>0</v>
      </c>
      <c r="FP80" s="63">
        <v>0</v>
      </c>
      <c r="FQ80" s="63">
        <v>-13824269737.891001</v>
      </c>
      <c r="FR80" s="63">
        <v>0</v>
      </c>
      <c r="FS80" s="63">
        <v>0</v>
      </c>
      <c r="FT80" s="63">
        <v>0</v>
      </c>
      <c r="FU80" s="63">
        <v>0</v>
      </c>
      <c r="FV80" s="63">
        <v>0</v>
      </c>
      <c r="FW80" s="63">
        <v>0</v>
      </c>
      <c r="FX80" s="63">
        <v>0</v>
      </c>
      <c r="FY80" s="63">
        <v>0</v>
      </c>
      <c r="FZ80" s="63">
        <v>0</v>
      </c>
      <c r="GA80" s="63">
        <v>0</v>
      </c>
      <c r="GB80" s="63">
        <v>0</v>
      </c>
      <c r="GC80" s="63">
        <v>0</v>
      </c>
      <c r="GD80" s="63">
        <v>0</v>
      </c>
      <c r="GE80" s="63">
        <v>0</v>
      </c>
      <c r="GF80" s="63">
        <v>0</v>
      </c>
      <c r="GG80" s="63">
        <v>0</v>
      </c>
      <c r="GH80" s="63">
        <v>0</v>
      </c>
      <c r="GI80" s="63">
        <v>0</v>
      </c>
      <c r="GJ80" s="63">
        <v>0</v>
      </c>
      <c r="GK80" s="63">
        <v>0</v>
      </c>
      <c r="GL80" s="63">
        <v>0</v>
      </c>
      <c r="GM80" s="63">
        <v>0</v>
      </c>
      <c r="GN80" s="63">
        <v>0</v>
      </c>
      <c r="GO80" s="63">
        <v>0</v>
      </c>
      <c r="GP80" s="63">
        <v>0</v>
      </c>
      <c r="GQ80" s="63">
        <v>0</v>
      </c>
      <c r="GR80" s="63">
        <v>0</v>
      </c>
      <c r="GS80" s="63">
        <v>0</v>
      </c>
      <c r="GT80" s="63">
        <v>0</v>
      </c>
      <c r="GU80" s="63">
        <v>0</v>
      </c>
      <c r="GV80" s="63">
        <v>0</v>
      </c>
      <c r="GW80" s="63">
        <v>0</v>
      </c>
      <c r="GX80" s="63">
        <v>0</v>
      </c>
      <c r="GY80" s="63">
        <v>0</v>
      </c>
      <c r="GZ80" s="63">
        <v>0</v>
      </c>
      <c r="HA80" s="63">
        <v>0</v>
      </c>
      <c r="HB80" s="63">
        <v>0</v>
      </c>
      <c r="HC80" s="63">
        <v>0</v>
      </c>
      <c r="HD80" s="63">
        <v>0</v>
      </c>
      <c r="HE80" s="63">
        <v>0</v>
      </c>
      <c r="HF80" s="63">
        <v>0</v>
      </c>
      <c r="HG80" s="63">
        <v>0</v>
      </c>
      <c r="HH80" s="63">
        <v>0</v>
      </c>
      <c r="HI80" s="63">
        <v>0</v>
      </c>
      <c r="HJ80" s="63">
        <v>0</v>
      </c>
      <c r="HK80" s="63">
        <v>0</v>
      </c>
      <c r="HL80" s="63">
        <v>0</v>
      </c>
      <c r="HM80" s="63">
        <v>0</v>
      </c>
      <c r="HN80" s="63">
        <v>0</v>
      </c>
      <c r="HO80" s="63">
        <v>0</v>
      </c>
      <c r="HP80" s="63">
        <v>0</v>
      </c>
      <c r="HQ80" s="63">
        <v>0</v>
      </c>
      <c r="HR80" s="63">
        <v>0</v>
      </c>
      <c r="HS80" s="63">
        <v>0</v>
      </c>
      <c r="HT80" s="63">
        <v>0</v>
      </c>
      <c r="HU80" s="63">
        <v>0</v>
      </c>
      <c r="HV80" s="63">
        <v>0</v>
      </c>
      <c r="HW80" s="63">
        <v>0</v>
      </c>
      <c r="HX80" s="63">
        <v>0</v>
      </c>
      <c r="HY80" s="63">
        <v>0</v>
      </c>
      <c r="HZ80" s="63">
        <v>0</v>
      </c>
      <c r="IA80" s="63">
        <v>0</v>
      </c>
      <c r="IB80" s="63">
        <v>0</v>
      </c>
      <c r="IC80" s="63">
        <v>0</v>
      </c>
      <c r="ID80" s="63">
        <v>0</v>
      </c>
      <c r="IE80" s="63">
        <v>0</v>
      </c>
      <c r="IF80" s="63">
        <v>0</v>
      </c>
      <c r="IG80" s="63">
        <v>0</v>
      </c>
      <c r="IH80" s="63">
        <v>0</v>
      </c>
      <c r="II80" s="63">
        <v>0</v>
      </c>
      <c r="IJ80" s="63">
        <v>0</v>
      </c>
      <c r="IK80" s="63">
        <v>0</v>
      </c>
      <c r="IL80" s="63">
        <v>0</v>
      </c>
      <c r="IM80" s="63">
        <v>0</v>
      </c>
      <c r="IN80" s="63">
        <v>0</v>
      </c>
      <c r="IO80" s="63">
        <v>0</v>
      </c>
      <c r="IP80" s="63">
        <v>0</v>
      </c>
      <c r="IQ80" s="63">
        <v>0</v>
      </c>
      <c r="IR80" s="63">
        <v>0</v>
      </c>
      <c r="IS80" s="63">
        <v>0</v>
      </c>
      <c r="IT80" s="63">
        <v>0</v>
      </c>
      <c r="IU80" s="63">
        <v>0</v>
      </c>
      <c r="IV80" s="63">
        <v>0</v>
      </c>
      <c r="IW80" s="63">
        <v>0</v>
      </c>
      <c r="IX80" s="63">
        <v>0</v>
      </c>
      <c r="IY80" s="63">
        <v>0</v>
      </c>
      <c r="IZ80" s="63">
        <v>0</v>
      </c>
      <c r="JA80" s="63">
        <v>0</v>
      </c>
      <c r="JB80" s="63">
        <v>0</v>
      </c>
      <c r="JC80" s="63">
        <v>0</v>
      </c>
      <c r="JD80" s="63">
        <v>0</v>
      </c>
      <c r="JE80" s="63">
        <v>0</v>
      </c>
      <c r="JF80" s="63">
        <v>0</v>
      </c>
      <c r="JG80" s="63">
        <v>0</v>
      </c>
      <c r="JH80" s="63">
        <v>0</v>
      </c>
      <c r="JI80" s="63">
        <v>0</v>
      </c>
      <c r="JJ80" s="63">
        <v>0</v>
      </c>
      <c r="JK80" s="63">
        <v>0</v>
      </c>
      <c r="JL80" s="63">
        <v>0</v>
      </c>
      <c r="JM80" s="63">
        <v>0</v>
      </c>
      <c r="JN80" s="63">
        <v>0</v>
      </c>
      <c r="JO80" s="63">
        <v>0</v>
      </c>
      <c r="JP80" s="63">
        <v>0</v>
      </c>
      <c r="JQ80" s="63">
        <v>0</v>
      </c>
      <c r="JR80" s="63">
        <v>0</v>
      </c>
      <c r="JS80" s="63">
        <v>0</v>
      </c>
      <c r="JT80" s="63">
        <v>0</v>
      </c>
      <c r="JU80" s="63">
        <v>0</v>
      </c>
      <c r="JV80" s="63">
        <v>0</v>
      </c>
      <c r="JW80" s="63">
        <v>0</v>
      </c>
      <c r="JX80" s="63">
        <v>0</v>
      </c>
      <c r="JY80" s="63">
        <v>0</v>
      </c>
      <c r="JZ80" s="63">
        <v>0</v>
      </c>
      <c r="KA80" s="63">
        <v>0</v>
      </c>
      <c r="KB80" s="63">
        <v>0</v>
      </c>
      <c r="KC80" s="63">
        <v>0</v>
      </c>
      <c r="KD80" s="63">
        <v>0</v>
      </c>
      <c r="KE80" s="63">
        <v>0</v>
      </c>
      <c r="KF80" s="63">
        <v>0</v>
      </c>
      <c r="KG80" s="63">
        <v>0</v>
      </c>
      <c r="KH80" s="63">
        <v>0</v>
      </c>
      <c r="KI80" s="63">
        <v>0</v>
      </c>
      <c r="KJ80" s="63">
        <v>0</v>
      </c>
      <c r="KK80" s="63">
        <v>0</v>
      </c>
      <c r="KL80" s="63">
        <v>0</v>
      </c>
      <c r="KM80" s="63">
        <v>0</v>
      </c>
      <c r="KN80" s="63">
        <v>0</v>
      </c>
      <c r="KO80" s="63">
        <v>0</v>
      </c>
      <c r="KP80" s="63">
        <v>0</v>
      </c>
      <c r="KQ80" s="63">
        <v>0</v>
      </c>
      <c r="KR80" s="63">
        <v>0</v>
      </c>
      <c r="KS80" s="63">
        <v>0</v>
      </c>
      <c r="KT80" s="63">
        <v>0</v>
      </c>
      <c r="KU80" s="63">
        <v>0</v>
      </c>
      <c r="KV80" s="63">
        <v>0</v>
      </c>
      <c r="KW80" s="63">
        <v>0</v>
      </c>
      <c r="KX80" s="63">
        <v>0</v>
      </c>
      <c r="KY80" s="63">
        <v>0</v>
      </c>
      <c r="KZ80" s="63">
        <v>0</v>
      </c>
      <c r="LA80" s="63">
        <v>0</v>
      </c>
      <c r="LB80" s="63">
        <v>0</v>
      </c>
      <c r="LC80" s="63">
        <v>0</v>
      </c>
      <c r="LD80" s="63">
        <v>0</v>
      </c>
      <c r="LE80" s="63">
        <v>0</v>
      </c>
      <c r="LF80" s="63">
        <v>0</v>
      </c>
      <c r="LG80" s="63">
        <v>0</v>
      </c>
      <c r="LH80" s="63">
        <v>0</v>
      </c>
      <c r="LI80" s="63">
        <v>0</v>
      </c>
      <c r="LJ80" s="63">
        <v>0</v>
      </c>
      <c r="LK80" s="63">
        <v>0</v>
      </c>
      <c r="LL80" s="63">
        <v>0</v>
      </c>
      <c r="LM80" s="63">
        <v>0</v>
      </c>
      <c r="LN80" s="63">
        <v>0</v>
      </c>
      <c r="LO80" s="63">
        <v>0</v>
      </c>
      <c r="LP80" s="63">
        <v>0</v>
      </c>
      <c r="LQ80" s="63">
        <v>0</v>
      </c>
      <c r="LR80" s="63">
        <v>0</v>
      </c>
      <c r="LS80" s="63">
        <v>0</v>
      </c>
      <c r="LT80" s="63">
        <v>0</v>
      </c>
      <c r="LU80" s="63">
        <v>0</v>
      </c>
      <c r="LV80" s="63">
        <v>0</v>
      </c>
      <c r="LW80" s="63">
        <v>0</v>
      </c>
      <c r="LX80" s="63">
        <v>0</v>
      </c>
      <c r="LY80" s="63">
        <v>0</v>
      </c>
      <c r="LZ80" s="63">
        <v>0</v>
      </c>
      <c r="MA80" s="63">
        <v>0</v>
      </c>
      <c r="MB80" s="63">
        <v>0</v>
      </c>
      <c r="MC80" s="63">
        <v>0</v>
      </c>
      <c r="MD80" s="63">
        <v>0</v>
      </c>
      <c r="ME80" s="63">
        <v>0</v>
      </c>
      <c r="MF80" s="63">
        <v>0</v>
      </c>
      <c r="MG80" s="63">
        <v>0</v>
      </c>
      <c r="MH80" s="63">
        <v>0</v>
      </c>
      <c r="MI80" s="63">
        <v>0</v>
      </c>
      <c r="MJ80" s="63">
        <v>0</v>
      </c>
      <c r="MK80" s="63">
        <v>0</v>
      </c>
      <c r="ML80" s="63">
        <v>0</v>
      </c>
      <c r="MM80" s="63">
        <v>0</v>
      </c>
      <c r="MN80" s="63">
        <v>0</v>
      </c>
      <c r="MO80" s="63">
        <v>0</v>
      </c>
      <c r="MP80" s="63">
        <v>0</v>
      </c>
      <c r="MQ80" s="2">
        <v>0</v>
      </c>
      <c r="MR80" s="63">
        <v>0</v>
      </c>
      <c r="MS80" s="63">
        <v>0</v>
      </c>
      <c r="MT80" s="63">
        <v>0</v>
      </c>
      <c r="MU80" s="63">
        <v>0</v>
      </c>
      <c r="MW80" s="63">
        <v>65</v>
      </c>
      <c r="MY80" s="63">
        <f t="shared" si="1"/>
        <v>-13824269737.891001</v>
      </c>
      <c r="NC80" s="63">
        <f t="shared" si="2"/>
        <v>0</v>
      </c>
    </row>
    <row r="81" spans="1:367" x14ac:dyDescent="0.45">
      <c r="A81" s="63" t="s">
        <v>19</v>
      </c>
      <c r="B81" s="84">
        <v>0</v>
      </c>
      <c r="C81" s="63">
        <v>0</v>
      </c>
      <c r="D81" s="63">
        <v>0</v>
      </c>
      <c r="E81" s="63">
        <v>0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63">
        <v>0</v>
      </c>
      <c r="L81" s="63">
        <v>0</v>
      </c>
      <c r="M81" s="63">
        <v>0</v>
      </c>
      <c r="N81" s="63">
        <v>0</v>
      </c>
      <c r="O81" s="63">
        <v>0</v>
      </c>
      <c r="P81" s="63">
        <v>0</v>
      </c>
      <c r="Q81" s="63">
        <v>0</v>
      </c>
      <c r="R81" s="63">
        <v>0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AZ81" s="63">
        <v>0</v>
      </c>
      <c r="BA81" s="63">
        <v>0</v>
      </c>
      <c r="BB81" s="63">
        <v>0</v>
      </c>
      <c r="BC81" s="63">
        <v>0</v>
      </c>
      <c r="BD81" s="63">
        <v>0</v>
      </c>
      <c r="BE81" s="63">
        <v>0</v>
      </c>
      <c r="BF81" s="63">
        <v>0</v>
      </c>
      <c r="BG81" s="63">
        <v>0</v>
      </c>
      <c r="BH81" s="63">
        <v>0</v>
      </c>
      <c r="BI81" s="63">
        <v>0</v>
      </c>
      <c r="BJ81" s="63">
        <v>0</v>
      </c>
      <c r="BK81" s="63">
        <v>0</v>
      </c>
      <c r="BL81" s="63">
        <v>0</v>
      </c>
      <c r="BM81" s="63">
        <v>0</v>
      </c>
      <c r="BN81" s="63">
        <v>0</v>
      </c>
      <c r="BO81" s="63">
        <v>0</v>
      </c>
      <c r="BP81" s="63">
        <v>0</v>
      </c>
      <c r="BQ81" s="63">
        <v>0</v>
      </c>
      <c r="BR81" s="63">
        <v>0</v>
      </c>
      <c r="BS81" s="63">
        <v>0</v>
      </c>
      <c r="BT81" s="63">
        <v>0</v>
      </c>
      <c r="BU81" s="63">
        <v>0</v>
      </c>
      <c r="BV81" s="63">
        <v>0</v>
      </c>
      <c r="BW81" s="63">
        <v>0</v>
      </c>
      <c r="BX81" s="63">
        <v>0</v>
      </c>
      <c r="BY81" s="63">
        <v>0</v>
      </c>
      <c r="BZ81" s="63">
        <v>0</v>
      </c>
      <c r="CA81" s="63">
        <v>0</v>
      </c>
      <c r="CB81" s="63">
        <v>0</v>
      </c>
      <c r="CC81" s="63">
        <v>0</v>
      </c>
      <c r="CD81" s="63">
        <v>0</v>
      </c>
      <c r="CE81" s="63">
        <v>0</v>
      </c>
      <c r="CF81" s="63">
        <v>0</v>
      </c>
      <c r="CG81" s="63">
        <v>0</v>
      </c>
      <c r="CH81" s="63">
        <v>0</v>
      </c>
      <c r="CI81" s="63">
        <v>0</v>
      </c>
      <c r="CJ81" s="63">
        <v>0</v>
      </c>
      <c r="CK81" s="63">
        <v>0</v>
      </c>
      <c r="CL81" s="63">
        <v>0</v>
      </c>
      <c r="CM81" s="63">
        <v>0</v>
      </c>
      <c r="CN81" s="63">
        <v>0</v>
      </c>
      <c r="CO81" s="63">
        <v>0</v>
      </c>
      <c r="CP81" s="63">
        <v>0</v>
      </c>
      <c r="CQ81" s="63">
        <v>0</v>
      </c>
      <c r="CR81" s="63">
        <v>0</v>
      </c>
      <c r="CS81" s="63">
        <v>0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3">
        <v>0</v>
      </c>
      <c r="CZ81" s="63">
        <v>0</v>
      </c>
      <c r="DA81" s="63">
        <v>0</v>
      </c>
      <c r="DB81" s="63">
        <v>0</v>
      </c>
      <c r="DC81" s="63">
        <v>0</v>
      </c>
      <c r="DD81" s="63">
        <v>0</v>
      </c>
      <c r="DE81" s="63">
        <v>0</v>
      </c>
      <c r="DF81" s="63">
        <v>0</v>
      </c>
      <c r="DG81" s="63">
        <v>0</v>
      </c>
      <c r="DH81" s="63">
        <v>0</v>
      </c>
      <c r="DI81" s="63">
        <v>0</v>
      </c>
      <c r="DJ81" s="63">
        <v>0</v>
      </c>
      <c r="DK81" s="63">
        <v>0</v>
      </c>
      <c r="DL81" s="63">
        <v>0</v>
      </c>
      <c r="DM81" s="63">
        <v>0</v>
      </c>
      <c r="DN81" s="63">
        <v>0</v>
      </c>
      <c r="DO81" s="63">
        <v>0</v>
      </c>
      <c r="DP81" s="63">
        <v>0</v>
      </c>
      <c r="DQ81" s="63">
        <v>0</v>
      </c>
      <c r="DR81" s="63">
        <v>0</v>
      </c>
      <c r="DS81" s="63">
        <v>0</v>
      </c>
      <c r="DT81" s="63">
        <v>0</v>
      </c>
      <c r="DU81" s="63">
        <v>0</v>
      </c>
      <c r="DV81" s="63">
        <v>0</v>
      </c>
      <c r="DW81" s="63">
        <v>0</v>
      </c>
      <c r="DX81" s="63">
        <v>0</v>
      </c>
      <c r="DY81" s="63">
        <v>0</v>
      </c>
      <c r="DZ81" s="63">
        <v>0</v>
      </c>
      <c r="EA81" s="63">
        <v>0</v>
      </c>
      <c r="EB81" s="63">
        <v>0</v>
      </c>
      <c r="EC81" s="63">
        <v>0</v>
      </c>
      <c r="ED81" s="63">
        <v>0</v>
      </c>
      <c r="EE81" s="63">
        <v>0</v>
      </c>
      <c r="EF81" s="63">
        <v>0</v>
      </c>
      <c r="EG81" s="63">
        <v>0</v>
      </c>
      <c r="EH81" s="63">
        <v>0</v>
      </c>
      <c r="EI81" s="63">
        <v>0</v>
      </c>
      <c r="EJ81" s="63">
        <v>0</v>
      </c>
      <c r="EK81" s="63">
        <v>0</v>
      </c>
      <c r="EL81" s="63">
        <v>0</v>
      </c>
      <c r="EM81" s="63">
        <v>0</v>
      </c>
      <c r="EN81" s="63">
        <v>0</v>
      </c>
      <c r="EO81" s="63">
        <v>0</v>
      </c>
      <c r="EP81" s="63">
        <v>0</v>
      </c>
      <c r="EQ81" s="63">
        <v>0</v>
      </c>
      <c r="ER81" s="63">
        <v>0</v>
      </c>
      <c r="ES81" s="63">
        <v>0</v>
      </c>
      <c r="ET81" s="63">
        <v>0</v>
      </c>
      <c r="EU81" s="63">
        <v>0</v>
      </c>
      <c r="EV81" s="63">
        <v>0</v>
      </c>
      <c r="EW81" s="63">
        <v>0</v>
      </c>
      <c r="EX81" s="63">
        <v>0</v>
      </c>
      <c r="EY81" s="63">
        <v>0</v>
      </c>
      <c r="EZ81" s="63">
        <v>0</v>
      </c>
      <c r="FA81" s="63">
        <v>0</v>
      </c>
      <c r="FB81" s="63">
        <v>0</v>
      </c>
      <c r="FC81" s="63">
        <v>0</v>
      </c>
      <c r="FD81" s="63">
        <v>0</v>
      </c>
      <c r="FE81" s="63">
        <v>0</v>
      </c>
      <c r="FF81" s="63">
        <v>0</v>
      </c>
      <c r="FG81" s="63">
        <v>0</v>
      </c>
      <c r="FH81" s="63">
        <v>0</v>
      </c>
      <c r="FI81" s="63">
        <v>0</v>
      </c>
      <c r="FJ81" s="63">
        <v>0</v>
      </c>
      <c r="FK81" s="63">
        <v>0</v>
      </c>
      <c r="FL81" s="63">
        <v>0</v>
      </c>
      <c r="FM81" s="63">
        <v>0</v>
      </c>
      <c r="FN81" s="63">
        <v>0</v>
      </c>
      <c r="FO81" s="63">
        <v>0</v>
      </c>
      <c r="FP81" s="63">
        <v>0</v>
      </c>
      <c r="FQ81" s="63">
        <v>0</v>
      </c>
      <c r="FR81" s="63">
        <v>0</v>
      </c>
      <c r="FS81" s="63">
        <v>0</v>
      </c>
      <c r="FT81" s="63">
        <v>0</v>
      </c>
      <c r="FU81" s="63">
        <v>0</v>
      </c>
      <c r="FV81" s="63">
        <v>0</v>
      </c>
      <c r="FW81" s="63">
        <v>0</v>
      </c>
      <c r="FX81" s="63">
        <v>0</v>
      </c>
      <c r="FY81" s="63">
        <v>0</v>
      </c>
      <c r="FZ81" s="63">
        <v>0</v>
      </c>
      <c r="GA81" s="63">
        <v>0</v>
      </c>
      <c r="GB81" s="63">
        <v>0</v>
      </c>
      <c r="GC81" s="63">
        <v>0</v>
      </c>
      <c r="GD81" s="63">
        <v>0</v>
      </c>
      <c r="GE81" s="63">
        <v>0</v>
      </c>
      <c r="GF81" s="63">
        <v>0</v>
      </c>
      <c r="GG81" s="63">
        <v>0</v>
      </c>
      <c r="GH81" s="63">
        <v>0</v>
      </c>
      <c r="GI81" s="63">
        <v>0</v>
      </c>
      <c r="GJ81" s="63">
        <v>0</v>
      </c>
      <c r="GK81" s="63">
        <v>0</v>
      </c>
      <c r="GL81" s="63">
        <v>0</v>
      </c>
      <c r="GM81" s="63">
        <v>0</v>
      </c>
      <c r="GN81" s="63">
        <v>0</v>
      </c>
      <c r="GO81" s="63">
        <v>0</v>
      </c>
      <c r="GP81" s="63">
        <v>0</v>
      </c>
      <c r="GQ81" s="63">
        <v>0</v>
      </c>
      <c r="GR81" s="63">
        <v>0</v>
      </c>
      <c r="GS81" s="63">
        <v>0</v>
      </c>
      <c r="GT81" s="63">
        <v>0</v>
      </c>
      <c r="GU81" s="63">
        <v>0</v>
      </c>
      <c r="GV81" s="63">
        <v>0</v>
      </c>
      <c r="GW81" s="63">
        <v>0</v>
      </c>
      <c r="GX81" s="63">
        <v>0</v>
      </c>
      <c r="GY81" s="63">
        <v>0</v>
      </c>
      <c r="GZ81" s="63">
        <v>0</v>
      </c>
      <c r="HA81" s="63">
        <v>0</v>
      </c>
      <c r="HB81" s="63">
        <v>0</v>
      </c>
      <c r="HC81" s="63">
        <v>0</v>
      </c>
      <c r="HD81" s="63">
        <v>0</v>
      </c>
      <c r="HE81" s="63">
        <v>0</v>
      </c>
      <c r="HF81" s="63">
        <v>0</v>
      </c>
      <c r="HG81" s="63">
        <v>0</v>
      </c>
      <c r="HH81" s="63">
        <v>0</v>
      </c>
      <c r="HI81" s="63">
        <v>0</v>
      </c>
      <c r="HJ81" s="63">
        <v>0</v>
      </c>
      <c r="HK81" s="63">
        <v>0</v>
      </c>
      <c r="HL81" s="63">
        <v>0</v>
      </c>
      <c r="HM81" s="63">
        <v>0</v>
      </c>
      <c r="HN81" s="63">
        <v>0</v>
      </c>
      <c r="HO81" s="63">
        <v>0</v>
      </c>
      <c r="HP81" s="63">
        <v>0</v>
      </c>
      <c r="HQ81" s="63">
        <v>0</v>
      </c>
      <c r="HR81" s="63">
        <v>0</v>
      </c>
      <c r="HS81" s="63">
        <v>0</v>
      </c>
      <c r="HT81" s="63">
        <v>0</v>
      </c>
      <c r="HU81" s="63">
        <v>0</v>
      </c>
      <c r="HV81" s="63">
        <v>0</v>
      </c>
      <c r="HW81" s="63">
        <v>0</v>
      </c>
      <c r="HX81" s="63">
        <v>0</v>
      </c>
      <c r="HY81" s="63">
        <v>0</v>
      </c>
      <c r="HZ81" s="63">
        <v>0</v>
      </c>
      <c r="IA81" s="63">
        <v>0</v>
      </c>
      <c r="IB81" s="63">
        <v>0</v>
      </c>
      <c r="IC81" s="63">
        <v>0</v>
      </c>
      <c r="ID81" s="63">
        <v>0</v>
      </c>
      <c r="IE81" s="63">
        <v>0</v>
      </c>
      <c r="IF81" s="63">
        <v>0</v>
      </c>
      <c r="IG81" s="63">
        <v>0</v>
      </c>
      <c r="IH81" s="63">
        <v>0</v>
      </c>
      <c r="II81" s="63">
        <v>0</v>
      </c>
      <c r="IJ81" s="63">
        <v>0</v>
      </c>
      <c r="IK81" s="63">
        <v>0</v>
      </c>
      <c r="IL81" s="63">
        <v>0</v>
      </c>
      <c r="IM81" s="63">
        <v>0</v>
      </c>
      <c r="IN81" s="63">
        <v>0</v>
      </c>
      <c r="IO81" s="63">
        <v>0</v>
      </c>
      <c r="IP81" s="63">
        <v>0</v>
      </c>
      <c r="IQ81" s="63">
        <v>0</v>
      </c>
      <c r="IR81" s="63">
        <v>0</v>
      </c>
      <c r="IS81" s="63">
        <v>0</v>
      </c>
      <c r="IT81" s="63">
        <v>0</v>
      </c>
      <c r="IU81" s="63">
        <v>0</v>
      </c>
      <c r="IV81" s="63">
        <v>0</v>
      </c>
      <c r="IW81" s="63">
        <v>0</v>
      </c>
      <c r="IX81" s="63">
        <v>0</v>
      </c>
      <c r="IY81" s="63">
        <v>0</v>
      </c>
      <c r="IZ81" s="63">
        <v>0</v>
      </c>
      <c r="JA81" s="63">
        <v>0</v>
      </c>
      <c r="JB81" s="63">
        <v>0</v>
      </c>
      <c r="JC81" s="63">
        <v>0</v>
      </c>
      <c r="JD81" s="63">
        <v>0</v>
      </c>
      <c r="JE81" s="63">
        <v>0</v>
      </c>
      <c r="JF81" s="63">
        <v>0</v>
      </c>
      <c r="JG81" s="63">
        <v>0</v>
      </c>
      <c r="JH81" s="63">
        <v>0</v>
      </c>
      <c r="JI81" s="63">
        <v>0</v>
      </c>
      <c r="JJ81" s="63">
        <v>0</v>
      </c>
      <c r="JK81" s="63">
        <v>0</v>
      </c>
      <c r="JL81" s="63">
        <v>0</v>
      </c>
      <c r="JM81" s="63">
        <v>0</v>
      </c>
      <c r="JN81" s="63">
        <v>0</v>
      </c>
      <c r="JO81" s="63">
        <v>0</v>
      </c>
      <c r="JP81" s="63">
        <v>0</v>
      </c>
      <c r="JQ81" s="63">
        <v>0</v>
      </c>
      <c r="JR81" s="63">
        <v>0</v>
      </c>
      <c r="JS81" s="63">
        <v>0</v>
      </c>
      <c r="JT81" s="63">
        <v>0</v>
      </c>
      <c r="JU81" s="63">
        <v>0</v>
      </c>
      <c r="JV81" s="63">
        <v>0</v>
      </c>
      <c r="JW81" s="63">
        <v>0</v>
      </c>
      <c r="JX81" s="63">
        <v>0</v>
      </c>
      <c r="JY81" s="63">
        <v>0</v>
      </c>
      <c r="JZ81" s="63">
        <v>0</v>
      </c>
      <c r="KA81" s="63">
        <v>0</v>
      </c>
      <c r="KB81" s="63">
        <v>0</v>
      </c>
      <c r="KC81" s="63">
        <v>0</v>
      </c>
      <c r="KD81" s="63">
        <v>0</v>
      </c>
      <c r="KE81" s="63">
        <v>0</v>
      </c>
      <c r="KF81" s="63">
        <v>0</v>
      </c>
      <c r="KG81" s="63">
        <v>0</v>
      </c>
      <c r="KH81" s="63">
        <v>0</v>
      </c>
      <c r="KI81" s="63">
        <v>0</v>
      </c>
      <c r="KJ81" s="63">
        <v>0</v>
      </c>
      <c r="KK81" s="63">
        <v>0</v>
      </c>
      <c r="KL81" s="63">
        <v>0</v>
      </c>
      <c r="KM81" s="63">
        <v>0</v>
      </c>
      <c r="KN81" s="63">
        <v>0</v>
      </c>
      <c r="KO81" s="63">
        <v>0</v>
      </c>
      <c r="KP81" s="63">
        <v>0</v>
      </c>
      <c r="KQ81" s="63">
        <v>0</v>
      </c>
      <c r="KR81" s="63">
        <v>0</v>
      </c>
      <c r="KS81" s="63">
        <v>0</v>
      </c>
      <c r="KT81" s="63">
        <v>0</v>
      </c>
      <c r="KU81" s="63">
        <v>0</v>
      </c>
      <c r="KV81" s="63">
        <v>0</v>
      </c>
      <c r="KW81" s="63">
        <v>0</v>
      </c>
      <c r="KX81" s="63">
        <v>0</v>
      </c>
      <c r="KY81" s="63">
        <v>0</v>
      </c>
      <c r="KZ81" s="63">
        <v>0</v>
      </c>
      <c r="LA81" s="63">
        <v>0</v>
      </c>
      <c r="LB81" s="63">
        <v>0</v>
      </c>
      <c r="LC81" s="63">
        <v>0</v>
      </c>
      <c r="LD81" s="63">
        <v>0</v>
      </c>
      <c r="LE81" s="63">
        <v>0</v>
      </c>
      <c r="LF81" s="63">
        <v>0</v>
      </c>
      <c r="LG81" s="63">
        <v>0</v>
      </c>
      <c r="LH81" s="63">
        <v>0</v>
      </c>
      <c r="LI81" s="63">
        <v>0</v>
      </c>
      <c r="LJ81" s="63">
        <v>0</v>
      </c>
      <c r="LK81" s="63">
        <v>0</v>
      </c>
      <c r="LL81" s="63">
        <v>0</v>
      </c>
      <c r="LM81" s="63">
        <v>0</v>
      </c>
      <c r="LN81" s="63">
        <v>0</v>
      </c>
      <c r="LO81" s="63">
        <v>0</v>
      </c>
      <c r="LP81" s="63">
        <v>0</v>
      </c>
      <c r="LQ81" s="63">
        <v>0</v>
      </c>
      <c r="LR81" s="63">
        <v>0</v>
      </c>
      <c r="LS81" s="63">
        <v>0</v>
      </c>
      <c r="LT81" s="63">
        <v>0</v>
      </c>
      <c r="LU81" s="63">
        <v>0</v>
      </c>
      <c r="LV81" s="63">
        <v>0</v>
      </c>
      <c r="LW81" s="63">
        <v>0</v>
      </c>
      <c r="LX81" s="63">
        <v>0</v>
      </c>
      <c r="LY81" s="63">
        <v>0</v>
      </c>
      <c r="LZ81" s="63">
        <v>0</v>
      </c>
      <c r="MA81" s="63">
        <v>0</v>
      </c>
      <c r="MB81" s="63">
        <v>0</v>
      </c>
      <c r="MC81" s="63">
        <v>0</v>
      </c>
      <c r="MD81" s="63">
        <v>0</v>
      </c>
      <c r="ME81" s="63">
        <v>0</v>
      </c>
      <c r="MF81" s="63">
        <v>0</v>
      </c>
      <c r="MG81" s="63">
        <v>0</v>
      </c>
      <c r="MH81" s="63">
        <v>0</v>
      </c>
      <c r="MI81" s="63">
        <v>0</v>
      </c>
      <c r="MJ81" s="63">
        <v>0</v>
      </c>
      <c r="MK81" s="63">
        <v>0</v>
      </c>
      <c r="ML81" s="63">
        <v>0</v>
      </c>
      <c r="MM81" s="63">
        <v>0</v>
      </c>
      <c r="MN81" s="63">
        <v>0</v>
      </c>
      <c r="MO81" s="63">
        <v>0</v>
      </c>
      <c r="MP81" s="63">
        <v>0</v>
      </c>
      <c r="MQ81" s="2">
        <v>0</v>
      </c>
      <c r="MR81" s="63">
        <v>0</v>
      </c>
      <c r="MS81" s="63">
        <v>0</v>
      </c>
      <c r="MT81" s="63">
        <v>0</v>
      </c>
      <c r="MU81" s="63">
        <v>0</v>
      </c>
      <c r="MW81" s="63">
        <v>66</v>
      </c>
      <c r="MY81" s="63">
        <f t="shared" ref="MY81:MY137" si="3">SUM(C81:MU81)</f>
        <v>0</v>
      </c>
      <c r="NC81" s="63">
        <f t="shared" si="2"/>
        <v>0</v>
      </c>
    </row>
    <row r="82" spans="1:367" x14ac:dyDescent="0.45">
      <c r="A82" s="63" t="s">
        <v>499</v>
      </c>
      <c r="B82" s="85">
        <v>0</v>
      </c>
      <c r="C82" s="63">
        <v>0</v>
      </c>
      <c r="D82" s="63">
        <v>0</v>
      </c>
      <c r="E82" s="63">
        <v>0</v>
      </c>
      <c r="F82" s="63">
        <v>0</v>
      </c>
      <c r="G82" s="63">
        <v>0</v>
      </c>
      <c r="H82" s="63">
        <v>0</v>
      </c>
      <c r="I82" s="63">
        <v>0</v>
      </c>
      <c r="J82" s="63">
        <v>0</v>
      </c>
      <c r="K82" s="63">
        <v>0</v>
      </c>
      <c r="L82" s="63">
        <v>0</v>
      </c>
      <c r="M82" s="63">
        <v>0</v>
      </c>
      <c r="N82" s="63">
        <v>0</v>
      </c>
      <c r="O82" s="63">
        <v>0</v>
      </c>
      <c r="P82" s="63">
        <v>0</v>
      </c>
      <c r="Q82" s="63">
        <v>0</v>
      </c>
      <c r="R82" s="63">
        <v>0</v>
      </c>
      <c r="S82" s="63">
        <v>0</v>
      </c>
      <c r="T82" s="63">
        <v>0</v>
      </c>
      <c r="U82" s="12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AZ82" s="63">
        <v>0</v>
      </c>
      <c r="BA82" s="63">
        <v>0</v>
      </c>
      <c r="BB82" s="63">
        <v>0</v>
      </c>
      <c r="BC82" s="63">
        <v>0</v>
      </c>
      <c r="BD82" s="63">
        <v>0</v>
      </c>
      <c r="BE82" s="63">
        <v>0</v>
      </c>
      <c r="BF82" s="63">
        <v>0</v>
      </c>
      <c r="BG82" s="63">
        <v>0</v>
      </c>
      <c r="BH82" s="63">
        <v>0</v>
      </c>
      <c r="BI82" s="63">
        <v>0</v>
      </c>
      <c r="BJ82" s="63">
        <v>0</v>
      </c>
      <c r="BK82" s="63">
        <v>0</v>
      </c>
      <c r="BL82" s="63">
        <v>0</v>
      </c>
      <c r="BM82" s="63">
        <v>0</v>
      </c>
      <c r="BN82" s="63">
        <v>0</v>
      </c>
      <c r="BO82" s="63">
        <v>0</v>
      </c>
      <c r="BP82" s="63">
        <v>0</v>
      </c>
      <c r="BQ82" s="63">
        <v>0</v>
      </c>
      <c r="BR82" s="63">
        <v>0</v>
      </c>
      <c r="BS82" s="63">
        <v>0</v>
      </c>
      <c r="BT82" s="63">
        <v>0</v>
      </c>
      <c r="BU82" s="63">
        <v>0</v>
      </c>
      <c r="BV82" s="63">
        <v>0</v>
      </c>
      <c r="BW82" s="63">
        <v>0</v>
      </c>
      <c r="BX82" s="63">
        <v>0</v>
      </c>
      <c r="BY82" s="63">
        <v>0</v>
      </c>
      <c r="BZ82" s="63">
        <v>0</v>
      </c>
      <c r="CA82" s="63">
        <v>0</v>
      </c>
      <c r="CB82" s="63">
        <v>0</v>
      </c>
      <c r="CC82" s="63">
        <v>0</v>
      </c>
      <c r="CD82" s="63">
        <v>0</v>
      </c>
      <c r="CE82" s="63">
        <v>0</v>
      </c>
      <c r="CF82" s="63">
        <v>0</v>
      </c>
      <c r="CG82" s="63">
        <v>0</v>
      </c>
      <c r="CH82" s="63">
        <v>0</v>
      </c>
      <c r="CI82" s="63">
        <v>0</v>
      </c>
      <c r="CJ82" s="63">
        <v>0</v>
      </c>
      <c r="CK82" s="63">
        <v>0</v>
      </c>
      <c r="CL82" s="63">
        <v>0</v>
      </c>
      <c r="CM82" s="63">
        <v>0</v>
      </c>
      <c r="CN82" s="63">
        <v>0</v>
      </c>
      <c r="CO82" s="63">
        <v>0</v>
      </c>
      <c r="CP82" s="63">
        <v>0</v>
      </c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3">
        <v>0</v>
      </c>
      <c r="CZ82" s="63">
        <v>0</v>
      </c>
      <c r="DA82" s="63">
        <v>0</v>
      </c>
      <c r="DB82" s="63">
        <v>0</v>
      </c>
      <c r="DC82" s="63">
        <v>0</v>
      </c>
      <c r="DD82" s="63">
        <v>0</v>
      </c>
      <c r="DE82" s="63">
        <v>0</v>
      </c>
      <c r="DF82" s="63">
        <v>0</v>
      </c>
      <c r="DG82" s="63">
        <v>0</v>
      </c>
      <c r="DH82" s="63">
        <v>0</v>
      </c>
      <c r="DI82" s="63">
        <v>0</v>
      </c>
      <c r="DJ82" s="63">
        <v>0</v>
      </c>
      <c r="DK82" s="63">
        <v>0</v>
      </c>
      <c r="DL82" s="63">
        <v>0</v>
      </c>
      <c r="DM82" s="63">
        <v>0</v>
      </c>
      <c r="DN82" s="63">
        <v>0</v>
      </c>
      <c r="DO82" s="63">
        <v>0</v>
      </c>
      <c r="DP82" s="63">
        <v>0</v>
      </c>
      <c r="DQ82" s="63">
        <v>0</v>
      </c>
      <c r="DR82" s="63">
        <v>0</v>
      </c>
      <c r="DS82" s="63">
        <v>0</v>
      </c>
      <c r="DT82" s="63">
        <v>0</v>
      </c>
      <c r="DU82" s="63">
        <v>0</v>
      </c>
      <c r="DV82" s="63">
        <v>0</v>
      </c>
      <c r="DW82" s="63">
        <v>0</v>
      </c>
      <c r="DX82" s="63">
        <v>0</v>
      </c>
      <c r="DY82" s="63">
        <v>0</v>
      </c>
      <c r="DZ82" s="63">
        <v>0</v>
      </c>
      <c r="EA82" s="63">
        <v>0</v>
      </c>
      <c r="EB82" s="63">
        <v>0</v>
      </c>
      <c r="EC82" s="63">
        <v>0</v>
      </c>
      <c r="ED82" s="63">
        <v>0</v>
      </c>
      <c r="EE82" s="63">
        <v>0</v>
      </c>
      <c r="EF82" s="63">
        <v>0</v>
      </c>
      <c r="EG82" s="63">
        <v>0</v>
      </c>
      <c r="EH82" s="63">
        <v>0</v>
      </c>
      <c r="EI82" s="63">
        <v>0</v>
      </c>
      <c r="EJ82" s="63">
        <v>0</v>
      </c>
      <c r="EK82" s="63">
        <v>0</v>
      </c>
      <c r="EL82" s="63">
        <v>0</v>
      </c>
      <c r="EM82" s="63">
        <v>0</v>
      </c>
      <c r="EN82" s="63">
        <v>0</v>
      </c>
      <c r="EO82" s="63">
        <v>0</v>
      </c>
      <c r="EP82" s="63">
        <v>0</v>
      </c>
      <c r="EQ82" s="63">
        <v>0</v>
      </c>
      <c r="ER82" s="63">
        <v>0</v>
      </c>
      <c r="ES82" s="63">
        <v>0</v>
      </c>
      <c r="ET82" s="63">
        <v>0</v>
      </c>
      <c r="EU82" s="63">
        <v>0</v>
      </c>
      <c r="EV82" s="63">
        <v>0</v>
      </c>
      <c r="EW82" s="63">
        <v>0</v>
      </c>
      <c r="EX82" s="63">
        <v>0</v>
      </c>
      <c r="EY82" s="63">
        <v>0</v>
      </c>
      <c r="EZ82" s="63">
        <v>0</v>
      </c>
      <c r="FA82" s="63">
        <v>0</v>
      </c>
      <c r="FB82" s="63">
        <v>0</v>
      </c>
      <c r="FC82" s="63">
        <v>0</v>
      </c>
      <c r="FD82" s="63">
        <v>0</v>
      </c>
      <c r="FE82" s="63">
        <v>0</v>
      </c>
      <c r="FF82" s="63">
        <v>0</v>
      </c>
      <c r="FG82" s="63">
        <v>0</v>
      </c>
      <c r="FH82" s="63">
        <v>0</v>
      </c>
      <c r="FI82" s="63">
        <v>0</v>
      </c>
      <c r="FJ82" s="63">
        <v>0</v>
      </c>
      <c r="FK82" s="63">
        <v>0</v>
      </c>
      <c r="FL82" s="63">
        <v>0</v>
      </c>
      <c r="FM82" s="63">
        <v>0</v>
      </c>
      <c r="FN82" s="63">
        <v>0</v>
      </c>
      <c r="FO82" s="63">
        <v>0</v>
      </c>
      <c r="FP82" s="63">
        <v>0</v>
      </c>
      <c r="FQ82" s="63">
        <v>0</v>
      </c>
      <c r="FR82" s="63">
        <v>0</v>
      </c>
      <c r="FS82" s="63">
        <v>0</v>
      </c>
      <c r="FT82" s="63">
        <v>0</v>
      </c>
      <c r="FU82" s="63">
        <v>0</v>
      </c>
      <c r="FV82" s="63">
        <v>0</v>
      </c>
      <c r="FW82" s="63">
        <v>0</v>
      </c>
      <c r="FX82" s="63">
        <v>0</v>
      </c>
      <c r="FY82" s="63">
        <v>0</v>
      </c>
      <c r="FZ82" s="63">
        <v>0</v>
      </c>
      <c r="GA82" s="63">
        <v>0</v>
      </c>
      <c r="GB82" s="63">
        <v>0</v>
      </c>
      <c r="GC82" s="63">
        <v>0</v>
      </c>
      <c r="GD82" s="63">
        <v>0</v>
      </c>
      <c r="GE82" s="63">
        <v>0</v>
      </c>
      <c r="GF82" s="63">
        <v>0</v>
      </c>
      <c r="GG82" s="63">
        <v>0</v>
      </c>
      <c r="GH82" s="63">
        <v>0</v>
      </c>
      <c r="GI82" s="63">
        <v>0</v>
      </c>
      <c r="GJ82" s="63">
        <v>0</v>
      </c>
      <c r="GK82" s="63">
        <v>0</v>
      </c>
      <c r="GL82" s="63">
        <v>0</v>
      </c>
      <c r="GM82" s="63">
        <v>0</v>
      </c>
      <c r="GN82" s="63">
        <v>0</v>
      </c>
      <c r="GO82" s="63">
        <v>0</v>
      </c>
      <c r="GP82" s="63">
        <v>0</v>
      </c>
      <c r="GQ82" s="63">
        <v>0</v>
      </c>
      <c r="GR82" s="63">
        <v>0</v>
      </c>
      <c r="GS82" s="63">
        <v>0</v>
      </c>
      <c r="GT82" s="63">
        <v>0</v>
      </c>
      <c r="GU82" s="63">
        <v>0</v>
      </c>
      <c r="GV82" s="63">
        <v>0</v>
      </c>
      <c r="GW82" s="63">
        <v>0</v>
      </c>
      <c r="GX82" s="63">
        <v>0</v>
      </c>
      <c r="GY82" s="63">
        <v>0</v>
      </c>
      <c r="GZ82" s="63">
        <v>0</v>
      </c>
      <c r="HA82" s="63">
        <v>0</v>
      </c>
      <c r="HB82" s="63">
        <v>0</v>
      </c>
      <c r="HC82" s="63">
        <v>0</v>
      </c>
      <c r="HD82" s="63">
        <v>0</v>
      </c>
      <c r="HE82" s="63">
        <v>0</v>
      </c>
      <c r="HF82" s="63">
        <v>0</v>
      </c>
      <c r="HG82" s="63">
        <v>0</v>
      </c>
      <c r="HH82" s="63">
        <v>0</v>
      </c>
      <c r="HI82" s="63">
        <v>0</v>
      </c>
      <c r="HJ82" s="63">
        <v>0</v>
      </c>
      <c r="HK82" s="63">
        <v>0</v>
      </c>
      <c r="HL82" s="63">
        <v>0</v>
      </c>
      <c r="HM82" s="63">
        <v>0</v>
      </c>
      <c r="HN82" s="63">
        <v>0</v>
      </c>
      <c r="HO82" s="63">
        <v>0</v>
      </c>
      <c r="HP82" s="63">
        <v>0</v>
      </c>
      <c r="HQ82" s="63">
        <v>0</v>
      </c>
      <c r="HR82" s="63">
        <v>0</v>
      </c>
      <c r="HS82" s="63">
        <v>0</v>
      </c>
      <c r="HT82" s="63">
        <v>0</v>
      </c>
      <c r="HU82" s="63">
        <v>0</v>
      </c>
      <c r="HV82" s="63">
        <v>0</v>
      </c>
      <c r="HW82" s="63">
        <v>0</v>
      </c>
      <c r="HX82" s="63">
        <v>0</v>
      </c>
      <c r="HY82" s="63">
        <v>0</v>
      </c>
      <c r="HZ82" s="63">
        <v>0</v>
      </c>
      <c r="IA82" s="63">
        <v>0</v>
      </c>
      <c r="IB82" s="63">
        <v>0</v>
      </c>
      <c r="IC82" s="63">
        <v>0</v>
      </c>
      <c r="ID82" s="63">
        <v>0</v>
      </c>
      <c r="IE82" s="63">
        <v>0</v>
      </c>
      <c r="IF82" s="63">
        <v>0</v>
      </c>
      <c r="IG82" s="63">
        <v>0</v>
      </c>
      <c r="IH82" s="63">
        <v>0</v>
      </c>
      <c r="II82" s="63">
        <v>0</v>
      </c>
      <c r="IJ82" s="63">
        <v>0</v>
      </c>
      <c r="IK82" s="63">
        <v>0</v>
      </c>
      <c r="IL82" s="63">
        <v>0</v>
      </c>
      <c r="IM82" s="63">
        <v>0</v>
      </c>
      <c r="IN82" s="63">
        <v>0</v>
      </c>
      <c r="IO82" s="63">
        <v>0</v>
      </c>
      <c r="IP82" s="63">
        <v>0</v>
      </c>
      <c r="IQ82" s="63">
        <v>0</v>
      </c>
      <c r="IR82" s="63">
        <v>0</v>
      </c>
      <c r="IS82" s="63">
        <v>0</v>
      </c>
      <c r="IT82" s="63">
        <v>0</v>
      </c>
      <c r="IU82" s="63">
        <v>0</v>
      </c>
      <c r="IV82" s="63">
        <v>0</v>
      </c>
      <c r="IW82" s="63">
        <v>0</v>
      </c>
      <c r="IX82" s="63">
        <v>0</v>
      </c>
      <c r="IY82" s="63">
        <v>0</v>
      </c>
      <c r="IZ82" s="63">
        <v>0</v>
      </c>
      <c r="JA82" s="63">
        <v>0</v>
      </c>
      <c r="JB82" s="63">
        <v>0</v>
      </c>
      <c r="JC82" s="63">
        <v>0</v>
      </c>
      <c r="JD82" s="63">
        <v>0</v>
      </c>
      <c r="JE82" s="63">
        <v>0</v>
      </c>
      <c r="JF82" s="63">
        <v>0</v>
      </c>
      <c r="JG82" s="63">
        <v>0</v>
      </c>
      <c r="JH82" s="63">
        <v>0</v>
      </c>
      <c r="JI82" s="63">
        <v>0</v>
      </c>
      <c r="JJ82" s="63">
        <v>0</v>
      </c>
      <c r="JK82" s="63">
        <v>0</v>
      </c>
      <c r="JL82" s="63">
        <v>0</v>
      </c>
      <c r="JM82" s="63">
        <v>0</v>
      </c>
      <c r="JN82" s="63">
        <v>0</v>
      </c>
      <c r="JO82" s="63">
        <v>0</v>
      </c>
      <c r="JP82" s="63">
        <v>0</v>
      </c>
      <c r="JQ82" s="63">
        <v>0</v>
      </c>
      <c r="JR82" s="63">
        <v>0</v>
      </c>
      <c r="JS82" s="63">
        <v>0</v>
      </c>
      <c r="JT82" s="63">
        <v>0</v>
      </c>
      <c r="JU82" s="63">
        <v>0</v>
      </c>
      <c r="JV82" s="63">
        <v>0</v>
      </c>
      <c r="JW82" s="63">
        <v>0</v>
      </c>
      <c r="JX82" s="63">
        <v>0</v>
      </c>
      <c r="JY82" s="63">
        <v>0</v>
      </c>
      <c r="JZ82" s="63">
        <v>0</v>
      </c>
      <c r="KA82" s="63">
        <v>0</v>
      </c>
      <c r="KB82" s="63">
        <v>0</v>
      </c>
      <c r="KC82" s="63">
        <v>0</v>
      </c>
      <c r="KD82" s="63">
        <v>0</v>
      </c>
      <c r="KE82" s="63">
        <v>0</v>
      </c>
      <c r="KF82" s="63">
        <v>0</v>
      </c>
      <c r="KG82" s="63">
        <v>0</v>
      </c>
      <c r="KH82" s="63">
        <v>0</v>
      </c>
      <c r="KI82" s="63">
        <v>0</v>
      </c>
      <c r="KJ82" s="63">
        <v>0</v>
      </c>
      <c r="KK82" s="63">
        <v>0</v>
      </c>
      <c r="KL82" s="63">
        <v>0</v>
      </c>
      <c r="KM82" s="63">
        <v>0</v>
      </c>
      <c r="KN82" s="63">
        <v>0</v>
      </c>
      <c r="KO82" s="63">
        <v>0</v>
      </c>
      <c r="KP82" s="63">
        <v>0</v>
      </c>
      <c r="KQ82" s="63">
        <v>0</v>
      </c>
      <c r="KR82" s="63">
        <v>0</v>
      </c>
      <c r="KS82" s="63">
        <v>0</v>
      </c>
      <c r="KT82" s="63">
        <v>0</v>
      </c>
      <c r="KU82" s="63">
        <v>0</v>
      </c>
      <c r="KV82" s="63">
        <v>-321918618421.24402</v>
      </c>
      <c r="KW82" s="63">
        <v>0</v>
      </c>
      <c r="KX82" s="63">
        <v>0</v>
      </c>
      <c r="KY82" s="63">
        <v>0</v>
      </c>
      <c r="KZ82" s="63">
        <v>0</v>
      </c>
      <c r="LA82" s="63">
        <v>0</v>
      </c>
      <c r="LB82" s="63">
        <v>0</v>
      </c>
      <c r="LC82" s="63">
        <v>0</v>
      </c>
      <c r="LD82" s="63">
        <v>0</v>
      </c>
      <c r="LE82" s="63">
        <v>0</v>
      </c>
      <c r="LF82" s="63">
        <v>0</v>
      </c>
      <c r="LG82" s="63">
        <v>0</v>
      </c>
      <c r="LH82" s="63">
        <v>0</v>
      </c>
      <c r="LI82" s="63">
        <v>0</v>
      </c>
      <c r="LJ82" s="63">
        <v>0</v>
      </c>
      <c r="LK82" s="63">
        <v>0</v>
      </c>
      <c r="LL82" s="63">
        <v>0</v>
      </c>
      <c r="LM82" s="63">
        <v>0</v>
      </c>
      <c r="LN82" s="63">
        <v>0</v>
      </c>
      <c r="LO82" s="63">
        <v>0</v>
      </c>
      <c r="LP82" s="63">
        <v>0</v>
      </c>
      <c r="LQ82" s="63">
        <v>0</v>
      </c>
      <c r="LR82" s="63">
        <v>0</v>
      </c>
      <c r="LS82" s="63">
        <v>0</v>
      </c>
      <c r="LT82" s="63">
        <v>0</v>
      </c>
      <c r="LU82" s="63">
        <v>0</v>
      </c>
      <c r="LV82" s="63">
        <v>0</v>
      </c>
      <c r="LW82" s="63">
        <v>336717948953.29303</v>
      </c>
      <c r="LX82" s="63">
        <v>0</v>
      </c>
      <c r="LY82" s="63">
        <v>0</v>
      </c>
      <c r="LZ82" s="63">
        <v>148763078.62170401</v>
      </c>
      <c r="MA82" s="63">
        <v>0</v>
      </c>
      <c r="MB82" s="63">
        <v>0</v>
      </c>
      <c r="MC82" s="63">
        <v>0</v>
      </c>
      <c r="MD82" s="63">
        <v>0</v>
      </c>
      <c r="ME82" s="63">
        <v>0</v>
      </c>
      <c r="MF82" s="63">
        <v>0</v>
      </c>
      <c r="MG82" s="63">
        <v>0</v>
      </c>
      <c r="MH82" s="63">
        <v>0</v>
      </c>
      <c r="MI82" s="63">
        <v>0</v>
      </c>
      <c r="MJ82" s="63">
        <v>0</v>
      </c>
      <c r="MK82" s="63">
        <v>0</v>
      </c>
      <c r="ML82" s="63">
        <v>0</v>
      </c>
      <c r="MM82" s="63">
        <v>0</v>
      </c>
      <c r="MN82" s="63">
        <v>0</v>
      </c>
      <c r="MO82" s="63">
        <v>0</v>
      </c>
      <c r="MP82" s="63">
        <v>0</v>
      </c>
      <c r="MQ82" s="2">
        <v>0</v>
      </c>
      <c r="MR82" s="63">
        <v>0</v>
      </c>
      <c r="MS82" s="63">
        <v>0</v>
      </c>
      <c r="MT82" s="63">
        <v>0</v>
      </c>
      <c r="MU82" s="63">
        <v>-5840000</v>
      </c>
      <c r="MW82" s="63">
        <v>67</v>
      </c>
      <c r="MY82" s="63">
        <f t="shared" si="3"/>
        <v>14942253610.670715</v>
      </c>
      <c r="NC82" s="63">
        <f t="shared" si="2"/>
        <v>0</v>
      </c>
    </row>
    <row r="83" spans="1:367" x14ac:dyDescent="0.45">
      <c r="A83" s="63" t="s">
        <v>500</v>
      </c>
      <c r="B83" s="84">
        <v>0</v>
      </c>
      <c r="C83" s="63">
        <v>0</v>
      </c>
      <c r="D83" s="63">
        <v>0</v>
      </c>
      <c r="E83" s="63">
        <v>0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63">
        <v>0</v>
      </c>
      <c r="L83" s="63">
        <v>0</v>
      </c>
      <c r="M83" s="63">
        <v>0</v>
      </c>
      <c r="N83" s="63">
        <v>0</v>
      </c>
      <c r="O83" s="63">
        <v>0</v>
      </c>
      <c r="P83" s="63">
        <v>0</v>
      </c>
      <c r="Q83" s="63">
        <v>0</v>
      </c>
      <c r="R83" s="63">
        <v>0</v>
      </c>
      <c r="S83" s="63">
        <v>0</v>
      </c>
      <c r="T83" s="63">
        <v>0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AZ83" s="63">
        <v>0</v>
      </c>
      <c r="BA83" s="63">
        <v>0</v>
      </c>
      <c r="BB83" s="63">
        <v>0</v>
      </c>
      <c r="BC83" s="63">
        <v>0</v>
      </c>
      <c r="BD83" s="63">
        <v>0</v>
      </c>
      <c r="BE83" s="63">
        <v>0</v>
      </c>
      <c r="BF83" s="63">
        <v>0</v>
      </c>
      <c r="BG83" s="63">
        <v>0</v>
      </c>
      <c r="BH83" s="63">
        <v>0</v>
      </c>
      <c r="BI83" s="63">
        <v>0</v>
      </c>
      <c r="BJ83" s="63">
        <v>0</v>
      </c>
      <c r="BK83" s="63">
        <v>0</v>
      </c>
      <c r="BL83" s="63">
        <v>0</v>
      </c>
      <c r="BM83" s="63">
        <v>0</v>
      </c>
      <c r="BN83" s="63">
        <v>0</v>
      </c>
      <c r="BO83" s="63">
        <v>0</v>
      </c>
      <c r="BP83" s="63">
        <v>0</v>
      </c>
      <c r="BQ83" s="63">
        <v>0</v>
      </c>
      <c r="BR83" s="63">
        <v>0</v>
      </c>
      <c r="BS83" s="63">
        <v>0</v>
      </c>
      <c r="BT83" s="63">
        <v>0</v>
      </c>
      <c r="BU83" s="63">
        <v>0</v>
      </c>
      <c r="BV83" s="63">
        <v>0</v>
      </c>
      <c r="BW83" s="63">
        <v>0</v>
      </c>
      <c r="BX83" s="63">
        <v>0</v>
      </c>
      <c r="BY83" s="63">
        <v>0</v>
      </c>
      <c r="BZ83" s="63">
        <v>0</v>
      </c>
      <c r="CA83" s="63">
        <v>0</v>
      </c>
      <c r="CB83" s="63">
        <v>0</v>
      </c>
      <c r="CC83" s="63">
        <v>0</v>
      </c>
      <c r="CD83" s="63">
        <v>0</v>
      </c>
      <c r="CE83" s="63">
        <v>0</v>
      </c>
      <c r="CF83" s="63">
        <v>0</v>
      </c>
      <c r="CG83" s="63">
        <v>0</v>
      </c>
      <c r="CH83" s="63">
        <v>0</v>
      </c>
      <c r="CI83" s="63">
        <v>0</v>
      </c>
      <c r="CJ83" s="63">
        <v>0</v>
      </c>
      <c r="CK83" s="63">
        <v>0</v>
      </c>
      <c r="CL83" s="63">
        <v>0</v>
      </c>
      <c r="CM83" s="63">
        <v>0</v>
      </c>
      <c r="CN83" s="63">
        <v>0</v>
      </c>
      <c r="CO83" s="63">
        <v>0</v>
      </c>
      <c r="CP83" s="63">
        <v>0</v>
      </c>
      <c r="CQ83" s="63">
        <v>0</v>
      </c>
      <c r="CR83" s="63">
        <v>0</v>
      </c>
      <c r="CS83" s="63">
        <v>0</v>
      </c>
      <c r="CT83" s="63">
        <v>0</v>
      </c>
      <c r="CU83" s="63">
        <v>0</v>
      </c>
      <c r="CV83" s="63">
        <v>0</v>
      </c>
      <c r="CW83" s="63">
        <v>0</v>
      </c>
      <c r="CX83" s="63">
        <v>0</v>
      </c>
      <c r="CY83" s="63">
        <v>0</v>
      </c>
      <c r="CZ83" s="63">
        <v>0</v>
      </c>
      <c r="DA83" s="63">
        <v>0</v>
      </c>
      <c r="DB83" s="63">
        <v>0</v>
      </c>
      <c r="DC83" s="63">
        <v>0</v>
      </c>
      <c r="DD83" s="63">
        <v>0</v>
      </c>
      <c r="DE83" s="63">
        <v>0</v>
      </c>
      <c r="DF83" s="63">
        <v>0</v>
      </c>
      <c r="DG83" s="63">
        <v>0</v>
      </c>
      <c r="DH83" s="63">
        <v>0</v>
      </c>
      <c r="DI83" s="63">
        <v>0</v>
      </c>
      <c r="DJ83" s="63">
        <v>0</v>
      </c>
      <c r="DK83" s="63">
        <v>0</v>
      </c>
      <c r="DL83" s="63">
        <v>0</v>
      </c>
      <c r="DM83" s="63">
        <v>0</v>
      </c>
      <c r="DN83" s="63">
        <v>0</v>
      </c>
      <c r="DO83" s="63">
        <v>0</v>
      </c>
      <c r="DP83" s="63">
        <v>0</v>
      </c>
      <c r="DQ83" s="63">
        <v>0</v>
      </c>
      <c r="DR83" s="63">
        <v>0</v>
      </c>
      <c r="DS83" s="63">
        <v>0</v>
      </c>
      <c r="DT83" s="63">
        <v>0</v>
      </c>
      <c r="DU83" s="63">
        <v>0</v>
      </c>
      <c r="DV83" s="63">
        <v>0</v>
      </c>
      <c r="DW83" s="63">
        <v>0</v>
      </c>
      <c r="DX83" s="63">
        <v>0</v>
      </c>
      <c r="DY83" s="63">
        <v>0</v>
      </c>
      <c r="DZ83" s="63">
        <v>0</v>
      </c>
      <c r="EA83" s="63">
        <v>0</v>
      </c>
      <c r="EB83" s="63">
        <v>0</v>
      </c>
      <c r="EC83" s="63">
        <v>0</v>
      </c>
      <c r="ED83" s="63">
        <v>0</v>
      </c>
      <c r="EE83" s="63">
        <v>0</v>
      </c>
      <c r="EF83" s="63">
        <v>0</v>
      </c>
      <c r="EG83" s="63">
        <v>0</v>
      </c>
      <c r="EH83" s="63">
        <v>0</v>
      </c>
      <c r="EI83" s="63">
        <v>0</v>
      </c>
      <c r="EJ83" s="63">
        <v>0</v>
      </c>
      <c r="EK83" s="63">
        <v>0</v>
      </c>
      <c r="EL83" s="63">
        <v>0</v>
      </c>
      <c r="EM83" s="63">
        <v>0</v>
      </c>
      <c r="EN83" s="63">
        <v>0</v>
      </c>
      <c r="EO83" s="63">
        <v>0</v>
      </c>
      <c r="EP83" s="63">
        <v>0</v>
      </c>
      <c r="EQ83" s="63">
        <v>0</v>
      </c>
      <c r="ER83" s="63">
        <v>0</v>
      </c>
      <c r="ES83" s="63">
        <v>0</v>
      </c>
      <c r="ET83" s="63">
        <v>0</v>
      </c>
      <c r="EU83" s="63">
        <v>0</v>
      </c>
      <c r="EV83" s="63">
        <v>0</v>
      </c>
      <c r="EW83" s="63">
        <v>0</v>
      </c>
      <c r="EX83" s="63">
        <v>0</v>
      </c>
      <c r="EY83" s="63">
        <v>0</v>
      </c>
      <c r="EZ83" s="63">
        <v>0</v>
      </c>
      <c r="FA83" s="63">
        <v>0</v>
      </c>
      <c r="FB83" s="63">
        <v>0</v>
      </c>
      <c r="FC83" s="63">
        <v>0</v>
      </c>
      <c r="FD83" s="63">
        <v>0</v>
      </c>
      <c r="FE83" s="63">
        <v>0</v>
      </c>
      <c r="FF83" s="63">
        <v>0</v>
      </c>
      <c r="FG83" s="63">
        <v>0</v>
      </c>
      <c r="FH83" s="63">
        <v>0</v>
      </c>
      <c r="FI83" s="63">
        <v>0</v>
      </c>
      <c r="FJ83" s="63">
        <v>0</v>
      </c>
      <c r="FK83" s="63">
        <v>0</v>
      </c>
      <c r="FL83" s="63">
        <v>0</v>
      </c>
      <c r="FM83" s="63">
        <v>0</v>
      </c>
      <c r="FN83" s="63">
        <v>0</v>
      </c>
      <c r="FO83" s="63">
        <v>0</v>
      </c>
      <c r="FP83" s="63">
        <v>0</v>
      </c>
      <c r="FQ83" s="63">
        <v>0</v>
      </c>
      <c r="FR83" s="63">
        <v>0</v>
      </c>
      <c r="FS83" s="63">
        <v>0</v>
      </c>
      <c r="FT83" s="63">
        <v>0</v>
      </c>
      <c r="FU83" s="63">
        <v>0</v>
      </c>
      <c r="FV83" s="63">
        <v>0</v>
      </c>
      <c r="FW83" s="63">
        <v>0</v>
      </c>
      <c r="FX83" s="63">
        <v>0</v>
      </c>
      <c r="FY83" s="63">
        <v>0</v>
      </c>
      <c r="FZ83" s="63">
        <v>0</v>
      </c>
      <c r="GA83" s="63">
        <v>0</v>
      </c>
      <c r="GB83" s="63">
        <v>0</v>
      </c>
      <c r="GC83" s="63">
        <v>0</v>
      </c>
      <c r="GD83" s="63">
        <v>0</v>
      </c>
      <c r="GE83" s="63">
        <v>0</v>
      </c>
      <c r="GF83" s="63">
        <v>0</v>
      </c>
      <c r="GG83" s="63">
        <v>0</v>
      </c>
      <c r="GH83" s="63">
        <v>0</v>
      </c>
      <c r="GI83" s="63">
        <v>0</v>
      </c>
      <c r="GJ83" s="63">
        <v>0</v>
      </c>
      <c r="GK83" s="63">
        <v>0</v>
      </c>
      <c r="GL83" s="63">
        <v>0</v>
      </c>
      <c r="GM83" s="63">
        <v>0</v>
      </c>
      <c r="GN83" s="63">
        <v>0</v>
      </c>
      <c r="GO83" s="63">
        <v>0</v>
      </c>
      <c r="GP83" s="63">
        <v>0</v>
      </c>
      <c r="GQ83" s="63">
        <v>0</v>
      </c>
      <c r="GR83" s="63">
        <v>0</v>
      </c>
      <c r="GS83" s="63">
        <v>0</v>
      </c>
      <c r="GT83" s="63">
        <v>0</v>
      </c>
      <c r="GU83" s="63">
        <v>0</v>
      </c>
      <c r="GV83" s="63">
        <v>0</v>
      </c>
      <c r="GW83" s="63">
        <v>0</v>
      </c>
      <c r="GX83" s="63">
        <v>0</v>
      </c>
      <c r="GY83" s="63">
        <v>0</v>
      </c>
      <c r="GZ83" s="63">
        <v>0</v>
      </c>
      <c r="HA83" s="63">
        <v>0</v>
      </c>
      <c r="HB83" s="63">
        <v>0</v>
      </c>
      <c r="HC83" s="63">
        <v>0</v>
      </c>
      <c r="HD83" s="63">
        <v>0</v>
      </c>
      <c r="HE83" s="63">
        <v>0</v>
      </c>
      <c r="HF83" s="63">
        <v>0</v>
      </c>
      <c r="HG83" s="63">
        <v>0</v>
      </c>
      <c r="HH83" s="63">
        <v>0</v>
      </c>
      <c r="HI83" s="63">
        <v>0</v>
      </c>
      <c r="HJ83" s="63">
        <v>0</v>
      </c>
      <c r="HK83" s="63">
        <v>0</v>
      </c>
      <c r="HL83" s="63">
        <v>0</v>
      </c>
      <c r="HM83" s="63">
        <v>0</v>
      </c>
      <c r="HN83" s="63">
        <v>0</v>
      </c>
      <c r="HO83" s="63">
        <v>0</v>
      </c>
      <c r="HP83" s="63">
        <v>0</v>
      </c>
      <c r="HQ83" s="63">
        <v>0</v>
      </c>
      <c r="HR83" s="63">
        <v>0</v>
      </c>
      <c r="HS83" s="63">
        <v>0</v>
      </c>
      <c r="HT83" s="63">
        <v>0</v>
      </c>
      <c r="HU83" s="63">
        <v>0</v>
      </c>
      <c r="HV83" s="63">
        <v>0</v>
      </c>
      <c r="HW83" s="63">
        <v>0</v>
      </c>
      <c r="HX83" s="63">
        <v>0</v>
      </c>
      <c r="HY83" s="63">
        <v>0</v>
      </c>
      <c r="HZ83" s="63">
        <v>0</v>
      </c>
      <c r="IA83" s="63">
        <v>0</v>
      </c>
      <c r="IB83" s="63">
        <v>0</v>
      </c>
      <c r="IC83" s="63">
        <v>0</v>
      </c>
      <c r="ID83" s="63">
        <v>0</v>
      </c>
      <c r="IE83" s="63">
        <v>0</v>
      </c>
      <c r="IF83" s="63">
        <v>0</v>
      </c>
      <c r="IG83" s="63">
        <v>0</v>
      </c>
      <c r="IH83" s="63">
        <v>0</v>
      </c>
      <c r="II83" s="63">
        <v>0</v>
      </c>
      <c r="IJ83" s="63">
        <v>0</v>
      </c>
      <c r="IK83" s="63">
        <v>0</v>
      </c>
      <c r="IL83" s="63">
        <v>0</v>
      </c>
      <c r="IM83" s="63">
        <v>0</v>
      </c>
      <c r="IN83" s="63">
        <v>0</v>
      </c>
      <c r="IO83" s="63">
        <v>0</v>
      </c>
      <c r="IP83" s="63">
        <v>0</v>
      </c>
      <c r="IQ83" s="63">
        <v>0</v>
      </c>
      <c r="IR83" s="63">
        <v>0</v>
      </c>
      <c r="IS83" s="63">
        <v>0</v>
      </c>
      <c r="IT83" s="63">
        <v>0</v>
      </c>
      <c r="IU83" s="63">
        <v>0</v>
      </c>
      <c r="IV83" s="63">
        <v>0</v>
      </c>
      <c r="IW83" s="63">
        <v>0</v>
      </c>
      <c r="IX83" s="63">
        <v>0</v>
      </c>
      <c r="IY83" s="63">
        <v>0</v>
      </c>
      <c r="IZ83" s="63">
        <v>0</v>
      </c>
      <c r="JA83" s="63">
        <v>0</v>
      </c>
      <c r="JB83" s="63">
        <v>0</v>
      </c>
      <c r="JC83" s="63">
        <v>0</v>
      </c>
      <c r="JD83" s="63">
        <v>0</v>
      </c>
      <c r="JE83" s="63">
        <v>0</v>
      </c>
      <c r="JF83" s="63">
        <v>0</v>
      </c>
      <c r="JG83" s="63">
        <v>0</v>
      </c>
      <c r="JH83" s="63">
        <v>0</v>
      </c>
      <c r="JI83" s="63">
        <v>0</v>
      </c>
      <c r="JJ83" s="63">
        <v>0</v>
      </c>
      <c r="JK83" s="63">
        <v>0</v>
      </c>
      <c r="JL83" s="63">
        <v>0</v>
      </c>
      <c r="JM83" s="63">
        <v>0</v>
      </c>
      <c r="JN83" s="63">
        <v>0</v>
      </c>
      <c r="JO83" s="63">
        <v>0</v>
      </c>
      <c r="JP83" s="63">
        <v>0</v>
      </c>
      <c r="JQ83" s="63">
        <v>0</v>
      </c>
      <c r="JR83" s="63">
        <v>0</v>
      </c>
      <c r="JS83" s="63">
        <v>0</v>
      </c>
      <c r="JT83" s="63">
        <v>0</v>
      </c>
      <c r="JU83" s="63">
        <v>0</v>
      </c>
      <c r="JV83" s="63">
        <v>0</v>
      </c>
      <c r="JW83" s="63">
        <v>0</v>
      </c>
      <c r="JX83" s="63">
        <v>0</v>
      </c>
      <c r="JY83" s="63">
        <v>0</v>
      </c>
      <c r="JZ83" s="63">
        <v>0</v>
      </c>
      <c r="KA83" s="63">
        <v>0</v>
      </c>
      <c r="KB83" s="63">
        <v>0</v>
      </c>
      <c r="KC83" s="63">
        <v>0</v>
      </c>
      <c r="KD83" s="63">
        <v>0</v>
      </c>
      <c r="KE83" s="63">
        <v>0</v>
      </c>
      <c r="KF83" s="63">
        <v>0</v>
      </c>
      <c r="KG83" s="63">
        <v>0</v>
      </c>
      <c r="KH83" s="63">
        <v>0</v>
      </c>
      <c r="KI83" s="63">
        <v>0</v>
      </c>
      <c r="KJ83" s="63">
        <v>0</v>
      </c>
      <c r="KK83" s="63">
        <v>0</v>
      </c>
      <c r="KL83" s="63">
        <v>0</v>
      </c>
      <c r="KM83" s="63">
        <v>0</v>
      </c>
      <c r="KN83" s="63">
        <v>0</v>
      </c>
      <c r="KO83" s="63">
        <v>0</v>
      </c>
      <c r="KP83" s="63">
        <v>0</v>
      </c>
      <c r="KQ83" s="63">
        <v>0</v>
      </c>
      <c r="KR83" s="63">
        <v>0</v>
      </c>
      <c r="KS83" s="63">
        <v>0</v>
      </c>
      <c r="KT83" s="63">
        <v>0</v>
      </c>
      <c r="KU83" s="63">
        <v>0</v>
      </c>
      <c r="KV83" s="63">
        <v>0</v>
      </c>
      <c r="KW83" s="63">
        <v>0</v>
      </c>
      <c r="KX83" s="63">
        <v>0</v>
      </c>
      <c r="KY83" s="63">
        <v>0</v>
      </c>
      <c r="KZ83" s="63">
        <v>0</v>
      </c>
      <c r="LA83" s="63">
        <v>0</v>
      </c>
      <c r="LB83" s="63">
        <v>0</v>
      </c>
      <c r="LC83" s="63">
        <v>0</v>
      </c>
      <c r="LD83" s="63">
        <v>0</v>
      </c>
      <c r="LE83" s="63">
        <v>0</v>
      </c>
      <c r="LF83" s="63">
        <v>0</v>
      </c>
      <c r="LG83" s="63">
        <v>0</v>
      </c>
      <c r="LH83" s="63">
        <v>0</v>
      </c>
      <c r="LI83" s="63">
        <v>0</v>
      </c>
      <c r="LJ83" s="63">
        <v>0</v>
      </c>
      <c r="LK83" s="63">
        <v>0</v>
      </c>
      <c r="LL83" s="63">
        <v>0</v>
      </c>
      <c r="LM83" s="63">
        <v>0</v>
      </c>
      <c r="LN83" s="63">
        <v>0</v>
      </c>
      <c r="LO83" s="63">
        <v>0</v>
      </c>
      <c r="LP83" s="63">
        <v>0</v>
      </c>
      <c r="LQ83" s="63">
        <v>0</v>
      </c>
      <c r="LR83" s="63">
        <v>0</v>
      </c>
      <c r="LS83" s="63">
        <v>0</v>
      </c>
      <c r="LT83" s="63">
        <v>0</v>
      </c>
      <c r="LU83" s="63">
        <v>0</v>
      </c>
      <c r="LV83" s="63">
        <v>0</v>
      </c>
      <c r="LW83" s="63">
        <v>0</v>
      </c>
      <c r="LX83" s="63">
        <v>0</v>
      </c>
      <c r="LY83" s="63">
        <v>0</v>
      </c>
      <c r="LZ83" s="63">
        <v>0</v>
      </c>
      <c r="MA83" s="63">
        <v>0</v>
      </c>
      <c r="MB83" s="63">
        <v>0</v>
      </c>
      <c r="MC83" s="63">
        <v>0</v>
      </c>
      <c r="MD83" s="63">
        <v>0</v>
      </c>
      <c r="ME83" s="63">
        <v>0</v>
      </c>
      <c r="MF83" s="63">
        <v>0</v>
      </c>
      <c r="MG83" s="63">
        <v>0</v>
      </c>
      <c r="MH83" s="63">
        <v>0</v>
      </c>
      <c r="MI83" s="63">
        <v>0</v>
      </c>
      <c r="MJ83" s="63">
        <v>0</v>
      </c>
      <c r="MK83" s="63">
        <v>0</v>
      </c>
      <c r="ML83" s="63">
        <v>0</v>
      </c>
      <c r="MM83" s="63">
        <v>0</v>
      </c>
      <c r="MN83" s="63">
        <v>0</v>
      </c>
      <c r="MO83" s="63">
        <v>0</v>
      </c>
      <c r="MP83" s="63">
        <v>0</v>
      </c>
      <c r="MQ83" s="2">
        <v>0</v>
      </c>
      <c r="MR83" s="2">
        <v>0</v>
      </c>
      <c r="MS83" s="63">
        <v>0</v>
      </c>
      <c r="MT83" s="63">
        <v>0</v>
      </c>
      <c r="MU83" s="63">
        <v>-280677915.59333801</v>
      </c>
      <c r="MW83" s="63">
        <v>68</v>
      </c>
      <c r="MY83" s="63">
        <f t="shared" si="3"/>
        <v>-280677915.59333801</v>
      </c>
      <c r="NC83" s="63">
        <f t="shared" si="2"/>
        <v>0</v>
      </c>
    </row>
    <row r="84" spans="1:367" x14ac:dyDescent="0.45">
      <c r="A84" s="63" t="s">
        <v>437</v>
      </c>
      <c r="B84" s="84">
        <v>0</v>
      </c>
      <c r="C84" s="63">
        <v>0</v>
      </c>
      <c r="D84" s="63">
        <v>0</v>
      </c>
      <c r="E84" s="63">
        <v>0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63">
        <v>0</v>
      </c>
      <c r="L84" s="63">
        <v>0</v>
      </c>
      <c r="M84" s="63">
        <v>0</v>
      </c>
      <c r="N84" s="63">
        <v>0</v>
      </c>
      <c r="O84" s="63">
        <v>0</v>
      </c>
      <c r="P84" s="63">
        <v>0</v>
      </c>
      <c r="Q84" s="63">
        <v>0</v>
      </c>
      <c r="R84" s="63">
        <v>0</v>
      </c>
      <c r="S84" s="63">
        <v>0</v>
      </c>
      <c r="T84" s="63">
        <v>0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AZ84" s="63">
        <v>0</v>
      </c>
      <c r="BA84" s="63">
        <v>0</v>
      </c>
      <c r="BB84" s="63">
        <v>0</v>
      </c>
      <c r="BC84" s="63">
        <v>0</v>
      </c>
      <c r="BD84" s="63">
        <v>0</v>
      </c>
      <c r="BE84" s="63">
        <v>0</v>
      </c>
      <c r="BF84" s="63">
        <v>0</v>
      </c>
      <c r="BG84" s="63">
        <v>0</v>
      </c>
      <c r="BH84" s="63">
        <v>0</v>
      </c>
      <c r="BI84" s="63">
        <v>0</v>
      </c>
      <c r="BJ84" s="63">
        <v>0</v>
      </c>
      <c r="BK84" s="63">
        <v>0</v>
      </c>
      <c r="BL84" s="63">
        <v>0</v>
      </c>
      <c r="BM84" s="63">
        <v>0</v>
      </c>
      <c r="BN84" s="63">
        <v>0</v>
      </c>
      <c r="BO84" s="63">
        <v>0</v>
      </c>
      <c r="BP84" s="63">
        <v>0</v>
      </c>
      <c r="BQ84" s="63">
        <v>0</v>
      </c>
      <c r="BR84" s="63">
        <v>0</v>
      </c>
      <c r="BS84" s="63">
        <v>0</v>
      </c>
      <c r="BT84" s="63">
        <v>0</v>
      </c>
      <c r="BU84" s="63">
        <v>0</v>
      </c>
      <c r="BV84" s="63">
        <v>0</v>
      </c>
      <c r="BW84" s="63">
        <v>0</v>
      </c>
      <c r="BX84" s="63">
        <v>0</v>
      </c>
      <c r="BY84" s="63">
        <v>0</v>
      </c>
      <c r="BZ84" s="63">
        <v>0</v>
      </c>
      <c r="CA84" s="63">
        <v>0</v>
      </c>
      <c r="CB84" s="63">
        <v>0</v>
      </c>
      <c r="CC84" s="63">
        <v>0</v>
      </c>
      <c r="CD84" s="63">
        <v>0</v>
      </c>
      <c r="CE84" s="63">
        <v>0</v>
      </c>
      <c r="CF84" s="63">
        <v>0</v>
      </c>
      <c r="CG84" s="63">
        <v>0</v>
      </c>
      <c r="CH84" s="63">
        <v>0</v>
      </c>
      <c r="CI84" s="63">
        <v>0</v>
      </c>
      <c r="CJ84" s="63">
        <v>0</v>
      </c>
      <c r="CK84" s="63">
        <v>0</v>
      </c>
      <c r="CL84" s="63">
        <v>0</v>
      </c>
      <c r="CM84" s="63">
        <v>0</v>
      </c>
      <c r="CN84" s="63">
        <v>0</v>
      </c>
      <c r="CO84" s="63">
        <v>0</v>
      </c>
      <c r="CP84" s="63">
        <v>0</v>
      </c>
      <c r="CQ84" s="63">
        <v>0</v>
      </c>
      <c r="CR84" s="63">
        <v>0</v>
      </c>
      <c r="CS84" s="63">
        <v>0</v>
      </c>
      <c r="CT84" s="63">
        <v>0</v>
      </c>
      <c r="CU84" s="63">
        <v>0</v>
      </c>
      <c r="CV84" s="63">
        <v>0</v>
      </c>
      <c r="CW84" s="63">
        <v>0</v>
      </c>
      <c r="CX84" s="63">
        <v>0</v>
      </c>
      <c r="CY84" s="63">
        <v>0</v>
      </c>
      <c r="CZ84" s="63">
        <v>0</v>
      </c>
      <c r="DA84" s="63">
        <v>0</v>
      </c>
      <c r="DB84" s="63">
        <v>0</v>
      </c>
      <c r="DC84" s="63">
        <v>0</v>
      </c>
      <c r="DD84" s="63">
        <v>0</v>
      </c>
      <c r="DE84" s="63">
        <v>0</v>
      </c>
      <c r="DF84" s="63">
        <v>0</v>
      </c>
      <c r="DG84" s="63">
        <v>0</v>
      </c>
      <c r="DH84" s="63">
        <v>0</v>
      </c>
      <c r="DI84" s="63">
        <v>0</v>
      </c>
      <c r="DJ84" s="63">
        <v>0</v>
      </c>
      <c r="DK84" s="63">
        <v>0</v>
      </c>
      <c r="DL84" s="63">
        <v>0</v>
      </c>
      <c r="DM84" s="63">
        <v>0</v>
      </c>
      <c r="DN84" s="63">
        <v>0</v>
      </c>
      <c r="DO84" s="63">
        <v>0</v>
      </c>
      <c r="DP84" s="63">
        <v>0</v>
      </c>
      <c r="DQ84" s="63">
        <v>0</v>
      </c>
      <c r="DR84" s="63">
        <v>0</v>
      </c>
      <c r="DS84" s="63">
        <v>0</v>
      </c>
      <c r="DT84" s="63">
        <v>0</v>
      </c>
      <c r="DU84" s="63">
        <v>0</v>
      </c>
      <c r="DV84" s="63">
        <v>0</v>
      </c>
      <c r="DW84" s="63">
        <v>0</v>
      </c>
      <c r="DX84" s="63">
        <v>0</v>
      </c>
      <c r="DY84" s="63">
        <v>0</v>
      </c>
      <c r="DZ84" s="63">
        <v>0</v>
      </c>
      <c r="EA84" s="63">
        <v>0</v>
      </c>
      <c r="EB84" s="63">
        <v>0</v>
      </c>
      <c r="EC84" s="63">
        <v>0</v>
      </c>
      <c r="ED84" s="63">
        <v>0</v>
      </c>
      <c r="EE84" s="63">
        <v>0</v>
      </c>
      <c r="EF84" s="63">
        <v>0</v>
      </c>
      <c r="EG84" s="63">
        <v>0</v>
      </c>
      <c r="EH84" s="63">
        <v>0</v>
      </c>
      <c r="EI84" s="63">
        <v>0</v>
      </c>
      <c r="EJ84" s="63">
        <v>0</v>
      </c>
      <c r="EK84" s="63">
        <v>0</v>
      </c>
      <c r="EL84" s="63">
        <v>0</v>
      </c>
      <c r="EM84" s="63">
        <v>0</v>
      </c>
      <c r="EN84" s="63">
        <v>0</v>
      </c>
      <c r="EO84" s="63">
        <v>0</v>
      </c>
      <c r="EP84" s="63">
        <v>0</v>
      </c>
      <c r="EQ84" s="63">
        <v>0</v>
      </c>
      <c r="ER84" s="63">
        <v>0</v>
      </c>
      <c r="ES84" s="63">
        <v>0</v>
      </c>
      <c r="ET84" s="63">
        <v>0</v>
      </c>
      <c r="EU84" s="63">
        <v>0</v>
      </c>
      <c r="EV84" s="63">
        <v>0</v>
      </c>
      <c r="EW84" s="63">
        <v>0</v>
      </c>
      <c r="EX84" s="63">
        <v>0</v>
      </c>
      <c r="EY84" s="63">
        <v>0</v>
      </c>
      <c r="EZ84" s="63">
        <v>0</v>
      </c>
      <c r="FA84" s="63">
        <v>0</v>
      </c>
      <c r="FB84" s="63">
        <v>0</v>
      </c>
      <c r="FC84" s="63">
        <v>0</v>
      </c>
      <c r="FD84" s="63">
        <v>0</v>
      </c>
      <c r="FE84" s="63">
        <v>0</v>
      </c>
      <c r="FF84" s="63">
        <v>0</v>
      </c>
      <c r="FG84" s="63">
        <v>0</v>
      </c>
      <c r="FH84" s="63">
        <v>0</v>
      </c>
      <c r="FI84" s="63">
        <v>0</v>
      </c>
      <c r="FJ84" s="63">
        <v>0</v>
      </c>
      <c r="FK84" s="63">
        <v>0</v>
      </c>
      <c r="FL84" s="63">
        <v>0</v>
      </c>
      <c r="FM84" s="63">
        <v>0</v>
      </c>
      <c r="FN84" s="63">
        <v>0</v>
      </c>
      <c r="FO84" s="63">
        <v>0</v>
      </c>
      <c r="FP84" s="63">
        <v>0</v>
      </c>
      <c r="FQ84" s="63">
        <v>0</v>
      </c>
      <c r="FR84" s="63">
        <v>0</v>
      </c>
      <c r="FS84" s="63">
        <v>0</v>
      </c>
      <c r="FT84" s="63">
        <v>0</v>
      </c>
      <c r="FU84" s="63">
        <v>0</v>
      </c>
      <c r="FV84" s="63">
        <v>0</v>
      </c>
      <c r="FW84" s="63">
        <v>0</v>
      </c>
      <c r="FX84" s="63">
        <v>0</v>
      </c>
      <c r="FY84" s="63">
        <v>0</v>
      </c>
      <c r="FZ84" s="63">
        <v>0</v>
      </c>
      <c r="GA84" s="63">
        <v>0</v>
      </c>
      <c r="GB84" s="63">
        <v>0</v>
      </c>
      <c r="GC84" s="63">
        <v>0</v>
      </c>
      <c r="GD84" s="63">
        <v>0</v>
      </c>
      <c r="GE84" s="63">
        <v>0</v>
      </c>
      <c r="GF84" s="63">
        <v>0</v>
      </c>
      <c r="GG84" s="63">
        <v>0</v>
      </c>
      <c r="GH84" s="63">
        <v>0</v>
      </c>
      <c r="GI84" s="63">
        <v>0</v>
      </c>
      <c r="GJ84" s="63">
        <v>0</v>
      </c>
      <c r="GK84" s="63">
        <v>0</v>
      </c>
      <c r="GL84" s="63">
        <v>0</v>
      </c>
      <c r="GM84" s="63">
        <v>0</v>
      </c>
      <c r="GN84" s="63">
        <v>0</v>
      </c>
      <c r="GO84" s="63">
        <v>0</v>
      </c>
      <c r="GP84" s="63">
        <v>0</v>
      </c>
      <c r="GQ84" s="63">
        <v>0</v>
      </c>
      <c r="GR84" s="63">
        <v>0</v>
      </c>
      <c r="GS84" s="63">
        <v>0</v>
      </c>
      <c r="GT84" s="63">
        <v>0</v>
      </c>
      <c r="GU84" s="82">
        <v>0</v>
      </c>
      <c r="GV84" s="63">
        <v>0</v>
      </c>
      <c r="GW84" s="63">
        <v>0</v>
      </c>
      <c r="GX84" s="63">
        <v>0</v>
      </c>
      <c r="GY84" s="63">
        <v>0</v>
      </c>
      <c r="GZ84" s="63">
        <v>0</v>
      </c>
      <c r="HA84" s="63">
        <v>0</v>
      </c>
      <c r="HB84" s="63">
        <v>0</v>
      </c>
      <c r="HC84" s="63">
        <v>0</v>
      </c>
      <c r="HD84" s="63">
        <v>0</v>
      </c>
      <c r="HE84" s="63">
        <v>0</v>
      </c>
      <c r="HF84" s="63">
        <v>0</v>
      </c>
      <c r="HG84" s="63">
        <v>0</v>
      </c>
      <c r="HH84" s="63">
        <v>0</v>
      </c>
      <c r="HI84" s="63">
        <v>0</v>
      </c>
      <c r="HJ84" s="63">
        <v>0</v>
      </c>
      <c r="HK84" s="63">
        <v>0</v>
      </c>
      <c r="HL84" s="63">
        <v>0</v>
      </c>
      <c r="HM84" s="63">
        <v>0</v>
      </c>
      <c r="HN84" s="63">
        <v>0</v>
      </c>
      <c r="HO84" s="63">
        <v>0</v>
      </c>
      <c r="HP84" s="63">
        <v>0</v>
      </c>
      <c r="HQ84" s="63">
        <v>0</v>
      </c>
      <c r="HR84" s="63">
        <v>0</v>
      </c>
      <c r="HS84" s="63">
        <v>0</v>
      </c>
      <c r="HT84" s="63">
        <v>0</v>
      </c>
      <c r="HU84" s="63">
        <v>0</v>
      </c>
      <c r="HV84" s="63">
        <v>0</v>
      </c>
      <c r="HW84" s="63">
        <v>0</v>
      </c>
      <c r="HX84" s="63">
        <v>0</v>
      </c>
      <c r="HY84" s="63">
        <v>0</v>
      </c>
      <c r="HZ84" s="63">
        <v>0</v>
      </c>
      <c r="IA84" s="63">
        <v>0</v>
      </c>
      <c r="IB84" s="63">
        <v>0</v>
      </c>
      <c r="IC84" s="63">
        <v>0</v>
      </c>
      <c r="ID84" s="63">
        <v>0</v>
      </c>
      <c r="IE84" s="63">
        <v>0</v>
      </c>
      <c r="IF84" s="63">
        <v>0</v>
      </c>
      <c r="IG84" s="63">
        <v>0</v>
      </c>
      <c r="IH84" s="63">
        <v>0</v>
      </c>
      <c r="II84" s="63">
        <v>0</v>
      </c>
      <c r="IJ84" s="63">
        <v>0</v>
      </c>
      <c r="IK84" s="63">
        <v>0</v>
      </c>
      <c r="IL84" s="63">
        <v>0</v>
      </c>
      <c r="IM84" s="63">
        <v>0</v>
      </c>
      <c r="IN84" s="63">
        <v>0</v>
      </c>
      <c r="IO84" s="63">
        <v>0</v>
      </c>
      <c r="IP84" s="63">
        <v>0</v>
      </c>
      <c r="IQ84" s="63">
        <v>0</v>
      </c>
      <c r="IR84" s="63">
        <v>0</v>
      </c>
      <c r="IS84" s="63">
        <v>0</v>
      </c>
      <c r="IT84" s="63">
        <v>0</v>
      </c>
      <c r="IU84" s="63">
        <v>0</v>
      </c>
      <c r="IV84" s="63">
        <v>0</v>
      </c>
      <c r="IW84" s="63">
        <v>0</v>
      </c>
      <c r="IX84" s="63">
        <v>0</v>
      </c>
      <c r="IY84" s="63">
        <v>0</v>
      </c>
      <c r="IZ84" s="63">
        <v>0</v>
      </c>
      <c r="JA84" s="63">
        <v>0</v>
      </c>
      <c r="JB84" s="63">
        <v>0</v>
      </c>
      <c r="JC84" s="63">
        <v>0</v>
      </c>
      <c r="JD84" s="63">
        <v>0</v>
      </c>
      <c r="JE84" s="63">
        <v>0</v>
      </c>
      <c r="JF84" s="63">
        <v>0</v>
      </c>
      <c r="JG84" s="63">
        <v>0</v>
      </c>
      <c r="JH84" s="63">
        <v>0</v>
      </c>
      <c r="JI84" s="63">
        <v>0</v>
      </c>
      <c r="JJ84" s="63">
        <v>0</v>
      </c>
      <c r="JK84" s="63">
        <v>0</v>
      </c>
      <c r="JL84" s="63">
        <v>0</v>
      </c>
      <c r="JM84" s="63">
        <v>0</v>
      </c>
      <c r="JN84" s="63">
        <v>0</v>
      </c>
      <c r="JO84" s="63">
        <v>0</v>
      </c>
      <c r="JP84" s="63">
        <v>0</v>
      </c>
      <c r="JQ84" s="63">
        <v>0</v>
      </c>
      <c r="JR84" s="63">
        <v>0</v>
      </c>
      <c r="JS84" s="63">
        <v>0</v>
      </c>
      <c r="JT84" s="63">
        <v>0</v>
      </c>
      <c r="JU84" s="63">
        <v>0</v>
      </c>
      <c r="JV84" s="63">
        <v>0</v>
      </c>
      <c r="JW84" s="63">
        <v>0</v>
      </c>
      <c r="JX84" s="63">
        <v>0</v>
      </c>
      <c r="JY84" s="63">
        <v>0</v>
      </c>
      <c r="JZ84" s="63">
        <v>0</v>
      </c>
      <c r="KA84" s="63">
        <v>0</v>
      </c>
      <c r="KB84" s="63">
        <v>0</v>
      </c>
      <c r="KC84" s="63">
        <v>0</v>
      </c>
      <c r="KD84" s="63">
        <v>0</v>
      </c>
      <c r="KE84" s="63">
        <v>0</v>
      </c>
      <c r="KF84" s="63">
        <v>0</v>
      </c>
      <c r="KG84" s="63">
        <v>0</v>
      </c>
      <c r="KH84" s="63">
        <v>0</v>
      </c>
      <c r="KI84" s="63">
        <v>0</v>
      </c>
      <c r="KJ84" s="63">
        <v>0</v>
      </c>
      <c r="KK84" s="63">
        <v>0</v>
      </c>
      <c r="KL84" s="63">
        <v>0</v>
      </c>
      <c r="KM84" s="63">
        <v>0</v>
      </c>
      <c r="KN84" s="63">
        <v>0</v>
      </c>
      <c r="KO84" s="63">
        <v>0</v>
      </c>
      <c r="KP84" s="63">
        <v>0</v>
      </c>
      <c r="KQ84" s="63">
        <v>0</v>
      </c>
      <c r="KR84" s="63">
        <v>0</v>
      </c>
      <c r="KS84" s="63">
        <v>0</v>
      </c>
      <c r="KT84" s="63">
        <v>0</v>
      </c>
      <c r="KU84" s="63">
        <v>0</v>
      </c>
      <c r="KV84" s="63">
        <v>0</v>
      </c>
      <c r="KW84" s="63">
        <v>0</v>
      </c>
      <c r="KX84" s="63">
        <v>0</v>
      </c>
      <c r="KY84" s="63">
        <v>0</v>
      </c>
      <c r="KZ84" s="63">
        <v>0</v>
      </c>
      <c r="LA84" s="63">
        <v>0</v>
      </c>
      <c r="LB84" s="63">
        <v>0</v>
      </c>
      <c r="LC84" s="63">
        <v>0</v>
      </c>
      <c r="LD84" s="63">
        <v>0</v>
      </c>
      <c r="LE84" s="63">
        <v>0</v>
      </c>
      <c r="LF84" s="63">
        <v>0</v>
      </c>
      <c r="LG84" s="63">
        <v>0</v>
      </c>
      <c r="LH84" s="63">
        <v>0</v>
      </c>
      <c r="LI84" s="63">
        <v>0</v>
      </c>
      <c r="LJ84" s="63">
        <v>0</v>
      </c>
      <c r="LK84" s="63">
        <v>0</v>
      </c>
      <c r="LL84" s="63">
        <v>0</v>
      </c>
      <c r="LM84" s="63">
        <v>0</v>
      </c>
      <c r="LN84" s="63">
        <v>0</v>
      </c>
      <c r="LO84" s="63">
        <v>0</v>
      </c>
      <c r="LP84" s="63">
        <v>0</v>
      </c>
      <c r="LQ84" s="63">
        <v>0</v>
      </c>
      <c r="LR84" s="63">
        <v>0</v>
      </c>
      <c r="LS84" s="63">
        <v>0</v>
      </c>
      <c r="LT84" s="63">
        <v>0</v>
      </c>
      <c r="LU84" s="63">
        <v>0</v>
      </c>
      <c r="LV84" s="63">
        <v>0</v>
      </c>
      <c r="LW84" s="63">
        <v>0</v>
      </c>
      <c r="LX84" s="63">
        <v>0</v>
      </c>
      <c r="LY84" s="63">
        <v>0</v>
      </c>
      <c r="LZ84" s="63">
        <v>0</v>
      </c>
      <c r="MA84" s="63">
        <v>0</v>
      </c>
      <c r="MB84" s="63">
        <v>0</v>
      </c>
      <c r="MC84" s="63">
        <v>0</v>
      </c>
      <c r="MD84" s="63">
        <v>0</v>
      </c>
      <c r="ME84" s="63">
        <v>0</v>
      </c>
      <c r="MF84" s="63">
        <v>0</v>
      </c>
      <c r="MG84" s="63">
        <v>0</v>
      </c>
      <c r="MH84" s="63">
        <v>0</v>
      </c>
      <c r="MI84" s="63">
        <v>0</v>
      </c>
      <c r="MJ84" s="63">
        <v>0</v>
      </c>
      <c r="MK84" s="63">
        <v>0</v>
      </c>
      <c r="ML84" s="63">
        <v>0</v>
      </c>
      <c r="MM84" s="63">
        <v>0</v>
      </c>
      <c r="MN84" s="63">
        <v>0</v>
      </c>
      <c r="MO84" s="63">
        <v>0</v>
      </c>
      <c r="MP84" s="63">
        <v>0</v>
      </c>
      <c r="MQ84" s="63">
        <v>0</v>
      </c>
      <c r="MR84" s="63">
        <v>0</v>
      </c>
      <c r="MS84" s="63">
        <v>0</v>
      </c>
      <c r="MT84" s="63">
        <v>0</v>
      </c>
      <c r="MU84" s="63">
        <v>0</v>
      </c>
      <c r="MW84" s="63">
        <v>69</v>
      </c>
      <c r="MY84" s="63">
        <f t="shared" si="3"/>
        <v>0</v>
      </c>
      <c r="NC84" s="63">
        <f t="shared" si="2"/>
        <v>0</v>
      </c>
    </row>
    <row r="85" spans="1:367" x14ac:dyDescent="0.45">
      <c r="A85" s="63" t="s">
        <v>3</v>
      </c>
      <c r="B85" s="84">
        <v>0</v>
      </c>
      <c r="C85" s="63">
        <v>0</v>
      </c>
      <c r="D85" s="63">
        <v>0</v>
      </c>
      <c r="E85" s="63">
        <v>0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63">
        <v>0</v>
      </c>
      <c r="L85" s="63">
        <v>0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AZ85" s="63">
        <v>0</v>
      </c>
      <c r="BA85" s="63">
        <v>0</v>
      </c>
      <c r="BB85" s="63">
        <v>0</v>
      </c>
      <c r="BC85" s="63">
        <v>0</v>
      </c>
      <c r="BD85" s="63">
        <v>0</v>
      </c>
      <c r="BE85" s="63">
        <v>0</v>
      </c>
      <c r="BF85" s="63">
        <v>0</v>
      </c>
      <c r="BG85" s="63">
        <v>0</v>
      </c>
      <c r="BH85" s="63">
        <v>0</v>
      </c>
      <c r="BI85" s="63">
        <v>0</v>
      </c>
      <c r="BJ85" s="63">
        <v>0</v>
      </c>
      <c r="BK85" s="63">
        <v>0</v>
      </c>
      <c r="BL85" s="63">
        <v>0</v>
      </c>
      <c r="BM85" s="63">
        <v>0</v>
      </c>
      <c r="BN85" s="63">
        <v>0</v>
      </c>
      <c r="BO85" s="63">
        <v>0</v>
      </c>
      <c r="BP85" s="63">
        <v>0</v>
      </c>
      <c r="BQ85" s="63">
        <v>0</v>
      </c>
      <c r="BR85" s="63">
        <v>0</v>
      </c>
      <c r="BS85" s="63">
        <v>0</v>
      </c>
      <c r="BT85" s="63">
        <v>0</v>
      </c>
      <c r="BU85" s="63">
        <v>0</v>
      </c>
      <c r="BV85" s="63">
        <v>0</v>
      </c>
      <c r="BW85" s="63">
        <v>0</v>
      </c>
      <c r="BX85" s="63">
        <v>0</v>
      </c>
      <c r="BY85" s="63">
        <v>0</v>
      </c>
      <c r="BZ85" s="63">
        <v>0</v>
      </c>
      <c r="CA85" s="63">
        <v>0</v>
      </c>
      <c r="CB85" s="63">
        <v>0</v>
      </c>
      <c r="CC85" s="63">
        <v>0</v>
      </c>
      <c r="CD85" s="63">
        <v>0</v>
      </c>
      <c r="CE85" s="63">
        <v>0</v>
      </c>
      <c r="CF85" s="63">
        <v>0</v>
      </c>
      <c r="CG85" s="63">
        <v>0</v>
      </c>
      <c r="CH85" s="63">
        <v>0</v>
      </c>
      <c r="CI85" s="63">
        <v>0</v>
      </c>
      <c r="CJ85" s="63">
        <v>0</v>
      </c>
      <c r="CK85" s="63">
        <v>0</v>
      </c>
      <c r="CL85" s="63">
        <v>0</v>
      </c>
      <c r="CM85" s="63">
        <v>0</v>
      </c>
      <c r="CN85" s="63">
        <v>0</v>
      </c>
      <c r="CO85" s="63">
        <v>0</v>
      </c>
      <c r="CP85" s="63">
        <v>0</v>
      </c>
      <c r="CQ85" s="63">
        <v>0</v>
      </c>
      <c r="CR85" s="63">
        <v>0</v>
      </c>
      <c r="CS85" s="63">
        <v>0</v>
      </c>
      <c r="CT85" s="63">
        <v>0</v>
      </c>
      <c r="CU85" s="63">
        <v>0</v>
      </c>
      <c r="CV85" s="63">
        <v>0</v>
      </c>
      <c r="CW85" s="63">
        <v>0</v>
      </c>
      <c r="CX85" s="63">
        <v>0</v>
      </c>
      <c r="CY85" s="63">
        <v>0</v>
      </c>
      <c r="CZ85" s="63">
        <v>0</v>
      </c>
      <c r="DA85" s="63">
        <v>0</v>
      </c>
      <c r="DB85" s="63">
        <v>0</v>
      </c>
      <c r="DC85" s="63">
        <v>0</v>
      </c>
      <c r="DD85" s="63">
        <v>0</v>
      </c>
      <c r="DE85" s="63">
        <v>0</v>
      </c>
      <c r="DF85" s="63">
        <v>0</v>
      </c>
      <c r="DG85" s="63">
        <v>0</v>
      </c>
      <c r="DH85" s="63">
        <v>0</v>
      </c>
      <c r="DI85" s="63">
        <v>0</v>
      </c>
      <c r="DJ85" s="63">
        <v>0</v>
      </c>
      <c r="DK85" s="63">
        <v>0</v>
      </c>
      <c r="DL85" s="63">
        <v>0</v>
      </c>
      <c r="DM85" s="63">
        <v>0</v>
      </c>
      <c r="DN85" s="63">
        <v>0</v>
      </c>
      <c r="DO85" s="63">
        <v>0</v>
      </c>
      <c r="DP85" s="63">
        <v>0</v>
      </c>
      <c r="DQ85" s="63">
        <v>0</v>
      </c>
      <c r="DR85" s="63">
        <v>0</v>
      </c>
      <c r="DS85" s="63">
        <v>0</v>
      </c>
      <c r="DT85" s="63">
        <v>0</v>
      </c>
      <c r="DU85" s="63">
        <v>0</v>
      </c>
      <c r="DV85" s="63">
        <v>0</v>
      </c>
      <c r="DW85" s="63">
        <v>0</v>
      </c>
      <c r="DX85" s="63">
        <v>0</v>
      </c>
      <c r="DY85" s="63">
        <v>0</v>
      </c>
      <c r="DZ85" s="63">
        <v>0</v>
      </c>
      <c r="EA85" s="63">
        <v>0</v>
      </c>
      <c r="EB85" s="63">
        <v>0</v>
      </c>
      <c r="EC85" s="63">
        <v>0</v>
      </c>
      <c r="ED85" s="63">
        <v>0</v>
      </c>
      <c r="EE85" s="63">
        <v>0</v>
      </c>
      <c r="EF85" s="63">
        <v>0</v>
      </c>
      <c r="EG85" s="63">
        <v>0</v>
      </c>
      <c r="EH85" s="63">
        <v>0</v>
      </c>
      <c r="EI85" s="63">
        <v>0</v>
      </c>
      <c r="EJ85" s="63">
        <v>0</v>
      </c>
      <c r="EK85" s="63">
        <v>0</v>
      </c>
      <c r="EL85" s="63">
        <v>0</v>
      </c>
      <c r="EM85" s="63">
        <v>0</v>
      </c>
      <c r="EN85" s="63">
        <v>0</v>
      </c>
      <c r="EO85" s="63">
        <v>0</v>
      </c>
      <c r="EP85" s="63">
        <v>0</v>
      </c>
      <c r="EQ85" s="63">
        <v>0</v>
      </c>
      <c r="ER85" s="63">
        <v>0</v>
      </c>
      <c r="ES85" s="63">
        <v>0</v>
      </c>
      <c r="ET85" s="63">
        <v>0</v>
      </c>
      <c r="EU85" s="63">
        <v>0</v>
      </c>
      <c r="EV85" s="63">
        <v>0</v>
      </c>
      <c r="EW85" s="63">
        <v>0</v>
      </c>
      <c r="EX85" s="63">
        <v>0</v>
      </c>
      <c r="EY85" s="63">
        <v>0</v>
      </c>
      <c r="EZ85" s="63">
        <v>0</v>
      </c>
      <c r="FA85" s="63">
        <v>0</v>
      </c>
      <c r="FB85" s="63">
        <v>0</v>
      </c>
      <c r="FC85" s="63">
        <v>0</v>
      </c>
      <c r="FD85" s="63">
        <v>0</v>
      </c>
      <c r="FE85" s="63">
        <v>0</v>
      </c>
      <c r="FF85" s="63">
        <v>0</v>
      </c>
      <c r="FG85" s="63">
        <v>0</v>
      </c>
      <c r="FH85" s="63">
        <v>0</v>
      </c>
      <c r="FI85" s="63">
        <v>0</v>
      </c>
      <c r="FJ85" s="63">
        <v>0</v>
      </c>
      <c r="FK85" s="63">
        <v>0</v>
      </c>
      <c r="FL85" s="63">
        <v>0</v>
      </c>
      <c r="FM85" s="63">
        <v>0</v>
      </c>
      <c r="FN85" s="63">
        <v>0</v>
      </c>
      <c r="FO85" s="63">
        <v>0</v>
      </c>
      <c r="FP85" s="63">
        <v>0</v>
      </c>
      <c r="FQ85" s="63">
        <v>0</v>
      </c>
      <c r="FR85" s="63">
        <v>0</v>
      </c>
      <c r="FS85" s="63">
        <v>0</v>
      </c>
      <c r="FT85" s="34">
        <v>0</v>
      </c>
      <c r="FU85" s="63">
        <v>0</v>
      </c>
      <c r="FV85" s="63">
        <v>0</v>
      </c>
      <c r="FW85" s="63">
        <v>0</v>
      </c>
      <c r="FX85" s="63">
        <v>0</v>
      </c>
      <c r="FY85" s="63">
        <v>0</v>
      </c>
      <c r="FZ85" s="63">
        <v>0</v>
      </c>
      <c r="GA85" s="63">
        <v>0</v>
      </c>
      <c r="GB85" s="63">
        <v>0</v>
      </c>
      <c r="GC85" s="63">
        <v>0</v>
      </c>
      <c r="GD85" s="63">
        <v>0</v>
      </c>
      <c r="GE85" s="63">
        <v>0</v>
      </c>
      <c r="GF85" s="63">
        <v>0</v>
      </c>
      <c r="GG85" s="63">
        <v>0</v>
      </c>
      <c r="GH85" s="63">
        <v>0</v>
      </c>
      <c r="GI85" s="63">
        <v>0</v>
      </c>
      <c r="GJ85" s="63">
        <v>0</v>
      </c>
      <c r="GK85" s="63">
        <v>0</v>
      </c>
      <c r="GL85" s="63">
        <v>0</v>
      </c>
      <c r="GM85" s="63">
        <v>0</v>
      </c>
      <c r="GN85" s="63">
        <v>0</v>
      </c>
      <c r="GO85" s="63">
        <v>0</v>
      </c>
      <c r="GP85" s="63">
        <v>0</v>
      </c>
      <c r="GQ85" s="63">
        <v>0</v>
      </c>
      <c r="GR85" s="63">
        <v>0</v>
      </c>
      <c r="GS85" s="63">
        <v>0</v>
      </c>
      <c r="GT85" s="63">
        <v>0</v>
      </c>
      <c r="GU85" s="63">
        <v>0</v>
      </c>
      <c r="GV85" s="63">
        <v>0</v>
      </c>
      <c r="GW85" s="63">
        <v>0</v>
      </c>
      <c r="GX85" s="63">
        <v>0</v>
      </c>
      <c r="GY85" s="63">
        <v>0</v>
      </c>
      <c r="GZ85" s="63">
        <v>0</v>
      </c>
      <c r="HA85" s="63">
        <v>0</v>
      </c>
      <c r="HB85" s="63">
        <v>0</v>
      </c>
      <c r="HC85" s="63">
        <v>0</v>
      </c>
      <c r="HD85" s="63">
        <v>0</v>
      </c>
      <c r="HE85" s="63">
        <v>0</v>
      </c>
      <c r="HF85" s="63">
        <v>0</v>
      </c>
      <c r="HG85" s="63">
        <v>0</v>
      </c>
      <c r="HH85" s="63">
        <v>0</v>
      </c>
      <c r="HI85" s="63">
        <v>0</v>
      </c>
      <c r="HJ85" s="63">
        <v>0</v>
      </c>
      <c r="HK85" s="63">
        <v>0</v>
      </c>
      <c r="HL85" s="63">
        <v>0</v>
      </c>
      <c r="HM85" s="63">
        <v>0</v>
      </c>
      <c r="HN85" s="63">
        <v>0</v>
      </c>
      <c r="HO85" s="63">
        <v>0</v>
      </c>
      <c r="HP85" s="63">
        <v>0</v>
      </c>
      <c r="HQ85" s="63">
        <v>0</v>
      </c>
      <c r="HR85" s="63">
        <v>0</v>
      </c>
      <c r="HS85" s="63">
        <v>0</v>
      </c>
      <c r="HT85" s="63">
        <v>0</v>
      </c>
      <c r="HU85" s="63">
        <v>0</v>
      </c>
      <c r="HV85" s="63">
        <v>0</v>
      </c>
      <c r="HW85" s="63">
        <v>0</v>
      </c>
      <c r="HX85" s="63">
        <v>0</v>
      </c>
      <c r="HY85" s="63">
        <v>0</v>
      </c>
      <c r="HZ85" s="63">
        <v>0</v>
      </c>
      <c r="IA85" s="63">
        <v>0</v>
      </c>
      <c r="IB85" s="63">
        <v>0</v>
      </c>
      <c r="IC85" s="63">
        <v>0</v>
      </c>
      <c r="ID85" s="63">
        <v>0</v>
      </c>
      <c r="IE85" s="63">
        <v>0</v>
      </c>
      <c r="IF85" s="63">
        <v>0</v>
      </c>
      <c r="IG85" s="63">
        <v>0</v>
      </c>
      <c r="IH85" s="63">
        <v>0</v>
      </c>
      <c r="II85" s="63">
        <v>0</v>
      </c>
      <c r="IJ85" s="63">
        <v>0</v>
      </c>
      <c r="IK85" s="63">
        <v>0</v>
      </c>
      <c r="IL85" s="63">
        <v>0</v>
      </c>
      <c r="IM85" s="63">
        <v>0</v>
      </c>
      <c r="IN85" s="63">
        <v>0</v>
      </c>
      <c r="IO85" s="63">
        <v>0</v>
      </c>
      <c r="IP85" s="63">
        <v>0</v>
      </c>
      <c r="IQ85" s="63">
        <v>0</v>
      </c>
      <c r="IR85" s="63">
        <v>0</v>
      </c>
      <c r="IS85" s="63">
        <v>0</v>
      </c>
      <c r="IT85" s="63">
        <v>0</v>
      </c>
      <c r="IU85" s="63">
        <v>0</v>
      </c>
      <c r="IV85" s="63">
        <v>0</v>
      </c>
      <c r="IW85" s="63">
        <v>0</v>
      </c>
      <c r="IX85" s="63">
        <v>0</v>
      </c>
      <c r="IY85" s="63">
        <v>0</v>
      </c>
      <c r="IZ85" s="63">
        <v>0</v>
      </c>
      <c r="JA85" s="63">
        <v>0</v>
      </c>
      <c r="JB85" s="63">
        <v>0</v>
      </c>
      <c r="JC85" s="63">
        <v>0</v>
      </c>
      <c r="JD85" s="63">
        <v>0</v>
      </c>
      <c r="JE85" s="63">
        <v>0</v>
      </c>
      <c r="JF85" s="63">
        <v>0</v>
      </c>
      <c r="JG85" s="63">
        <v>0</v>
      </c>
      <c r="JH85" s="63">
        <v>0</v>
      </c>
      <c r="JI85" s="63">
        <v>0</v>
      </c>
      <c r="JJ85" s="63">
        <v>0</v>
      </c>
      <c r="JK85" s="63">
        <v>0</v>
      </c>
      <c r="JL85" s="63">
        <v>0</v>
      </c>
      <c r="JM85" s="63">
        <v>0</v>
      </c>
      <c r="JN85" s="63">
        <v>0</v>
      </c>
      <c r="JO85" s="63">
        <v>0</v>
      </c>
      <c r="JP85" s="63">
        <v>0</v>
      </c>
      <c r="JQ85" s="63">
        <v>0</v>
      </c>
      <c r="JR85" s="63">
        <v>0</v>
      </c>
      <c r="JS85" s="63">
        <v>0</v>
      </c>
      <c r="JT85" s="63">
        <v>0</v>
      </c>
      <c r="JU85" s="63">
        <v>0</v>
      </c>
      <c r="JV85" s="63">
        <v>0</v>
      </c>
      <c r="JW85" s="63">
        <v>0</v>
      </c>
      <c r="JX85" s="63">
        <v>0</v>
      </c>
      <c r="JY85" s="63">
        <v>0</v>
      </c>
      <c r="JZ85" s="63">
        <v>0</v>
      </c>
      <c r="KA85" s="63">
        <v>0</v>
      </c>
      <c r="KB85" s="63">
        <v>0</v>
      </c>
      <c r="KC85" s="63">
        <v>0</v>
      </c>
      <c r="KD85" s="63">
        <v>0</v>
      </c>
      <c r="KE85" s="63">
        <v>0</v>
      </c>
      <c r="KF85" s="63">
        <v>0</v>
      </c>
      <c r="KG85" s="63">
        <v>0</v>
      </c>
      <c r="KH85" s="63">
        <v>0</v>
      </c>
      <c r="KI85" s="63">
        <v>0</v>
      </c>
      <c r="KJ85" s="63">
        <v>0</v>
      </c>
      <c r="KK85" s="63">
        <v>0</v>
      </c>
      <c r="KL85" s="63">
        <v>0</v>
      </c>
      <c r="KM85" s="63">
        <v>0</v>
      </c>
      <c r="KN85" s="63">
        <v>0</v>
      </c>
      <c r="KO85" s="63">
        <v>0</v>
      </c>
      <c r="KP85" s="63">
        <v>0</v>
      </c>
      <c r="KQ85" s="63">
        <v>0</v>
      </c>
      <c r="KR85" s="63">
        <v>0</v>
      </c>
      <c r="KS85" s="63">
        <v>0</v>
      </c>
      <c r="KT85" s="63">
        <v>0</v>
      </c>
      <c r="KU85" s="63">
        <v>0</v>
      </c>
      <c r="KV85" s="63">
        <v>0</v>
      </c>
      <c r="KW85" s="63">
        <v>0</v>
      </c>
      <c r="KX85" s="63">
        <v>0</v>
      </c>
      <c r="KY85" s="63">
        <v>0</v>
      </c>
      <c r="KZ85" s="63">
        <v>0</v>
      </c>
      <c r="LA85" s="63">
        <v>0</v>
      </c>
      <c r="LB85" s="63">
        <v>0</v>
      </c>
      <c r="LC85" s="63">
        <v>0</v>
      </c>
      <c r="LD85" s="63">
        <v>0</v>
      </c>
      <c r="LE85" s="63">
        <v>0</v>
      </c>
      <c r="LF85" s="63">
        <v>0</v>
      </c>
      <c r="LG85" s="63">
        <v>0</v>
      </c>
      <c r="LH85" s="63">
        <v>0</v>
      </c>
      <c r="LI85" s="63">
        <v>0</v>
      </c>
      <c r="LJ85" s="63">
        <v>0</v>
      </c>
      <c r="LK85" s="63">
        <v>0</v>
      </c>
      <c r="LL85" s="63">
        <v>0</v>
      </c>
      <c r="LM85" s="63">
        <v>0</v>
      </c>
      <c r="LN85" s="63">
        <v>0</v>
      </c>
      <c r="LO85" s="63">
        <v>0</v>
      </c>
      <c r="LP85" s="63">
        <v>0</v>
      </c>
      <c r="LQ85" s="63">
        <v>0</v>
      </c>
      <c r="LR85" s="63">
        <v>0</v>
      </c>
      <c r="LS85" s="63">
        <v>0</v>
      </c>
      <c r="LT85" s="63">
        <v>0</v>
      </c>
      <c r="LU85" s="63">
        <v>0</v>
      </c>
      <c r="LV85" s="63">
        <v>0</v>
      </c>
      <c r="LW85" s="63">
        <v>0</v>
      </c>
      <c r="LX85" s="63">
        <v>0</v>
      </c>
      <c r="LY85" s="63">
        <v>0</v>
      </c>
      <c r="LZ85" s="63">
        <v>0</v>
      </c>
      <c r="MA85" s="63">
        <v>0</v>
      </c>
      <c r="MB85" s="63">
        <v>0</v>
      </c>
      <c r="MC85" s="63">
        <v>0</v>
      </c>
      <c r="MD85" s="63">
        <v>0</v>
      </c>
      <c r="ME85" s="63">
        <v>0</v>
      </c>
      <c r="MF85" s="63">
        <v>0</v>
      </c>
      <c r="MG85" s="63">
        <v>0</v>
      </c>
      <c r="MH85" s="63">
        <v>0</v>
      </c>
      <c r="MI85" s="63">
        <v>0</v>
      </c>
      <c r="MJ85" s="63">
        <v>0</v>
      </c>
      <c r="MK85" s="63">
        <v>0</v>
      </c>
      <c r="ML85" s="63">
        <v>0</v>
      </c>
      <c r="MM85" s="63">
        <v>0</v>
      </c>
      <c r="MN85" s="63">
        <v>0</v>
      </c>
      <c r="MO85" s="63">
        <v>0</v>
      </c>
      <c r="MP85" s="63">
        <v>0</v>
      </c>
      <c r="MQ85" s="63">
        <v>0</v>
      </c>
      <c r="MR85" s="63">
        <v>0</v>
      </c>
      <c r="MS85" s="63">
        <v>0</v>
      </c>
      <c r="MT85" s="63">
        <v>0</v>
      </c>
      <c r="MU85" s="63">
        <v>0</v>
      </c>
      <c r="MW85" s="63">
        <v>70</v>
      </c>
      <c r="MY85" s="63">
        <f t="shared" si="3"/>
        <v>0</v>
      </c>
      <c r="NC85" s="63">
        <f t="shared" si="2"/>
        <v>0</v>
      </c>
    </row>
    <row r="86" spans="1:367" x14ac:dyDescent="0.45">
      <c r="A86" s="63" t="s">
        <v>454</v>
      </c>
      <c r="B86" s="84">
        <v>0</v>
      </c>
      <c r="C86" s="63">
        <v>0</v>
      </c>
      <c r="D86" s="63">
        <v>0</v>
      </c>
      <c r="E86" s="63">
        <v>0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63">
        <v>0</v>
      </c>
      <c r="L86" s="63">
        <v>0</v>
      </c>
      <c r="M86" s="63">
        <v>0</v>
      </c>
      <c r="N86" s="63">
        <v>0</v>
      </c>
      <c r="O86" s="63">
        <v>0</v>
      </c>
      <c r="P86" s="63">
        <v>0</v>
      </c>
      <c r="Q86" s="63">
        <v>0</v>
      </c>
      <c r="R86" s="63">
        <v>0</v>
      </c>
      <c r="S86" s="63">
        <v>0</v>
      </c>
      <c r="T86" s="63">
        <v>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AZ86" s="63">
        <v>0</v>
      </c>
      <c r="BA86" s="63">
        <v>0</v>
      </c>
      <c r="BB86" s="63">
        <v>0</v>
      </c>
      <c r="BC86" s="63">
        <v>0</v>
      </c>
      <c r="BD86" s="63">
        <v>0</v>
      </c>
      <c r="BE86" s="63">
        <v>0</v>
      </c>
      <c r="BF86" s="63">
        <v>0</v>
      </c>
      <c r="BG86" s="63">
        <v>0</v>
      </c>
      <c r="BH86" s="63">
        <v>0</v>
      </c>
      <c r="BI86" s="63">
        <v>0</v>
      </c>
      <c r="BJ86" s="63">
        <v>0</v>
      </c>
      <c r="BK86" s="63">
        <v>0</v>
      </c>
      <c r="BL86" s="63">
        <v>0</v>
      </c>
      <c r="BM86" s="63">
        <v>0</v>
      </c>
      <c r="BN86" s="63">
        <v>0</v>
      </c>
      <c r="BO86" s="63">
        <v>0</v>
      </c>
      <c r="BP86" s="63">
        <v>0</v>
      </c>
      <c r="BQ86" s="63">
        <v>0</v>
      </c>
      <c r="BR86" s="63">
        <v>0</v>
      </c>
      <c r="BS86" s="63">
        <v>0</v>
      </c>
      <c r="BT86" s="63">
        <v>0</v>
      </c>
      <c r="BU86" s="63">
        <v>0</v>
      </c>
      <c r="BV86" s="63">
        <v>0</v>
      </c>
      <c r="BW86" s="63">
        <v>0</v>
      </c>
      <c r="BX86" s="63">
        <v>0</v>
      </c>
      <c r="BY86" s="63">
        <v>0</v>
      </c>
      <c r="BZ86" s="63">
        <v>0</v>
      </c>
      <c r="CA86" s="63">
        <v>0</v>
      </c>
      <c r="CB86" s="63">
        <v>0</v>
      </c>
      <c r="CC86" s="63">
        <v>0</v>
      </c>
      <c r="CD86" s="63">
        <v>0</v>
      </c>
      <c r="CE86" s="63">
        <v>0</v>
      </c>
      <c r="CF86" s="63">
        <v>0</v>
      </c>
      <c r="CG86" s="63">
        <v>0</v>
      </c>
      <c r="CH86" s="63">
        <v>0</v>
      </c>
      <c r="CI86" s="63">
        <v>0</v>
      </c>
      <c r="CJ86" s="63">
        <v>0</v>
      </c>
      <c r="CK86" s="63">
        <v>0</v>
      </c>
      <c r="CL86" s="63">
        <v>0</v>
      </c>
      <c r="CM86" s="63">
        <v>0</v>
      </c>
      <c r="CN86" s="63">
        <v>0</v>
      </c>
      <c r="CO86" s="63">
        <v>0</v>
      </c>
      <c r="CP86" s="63">
        <v>0</v>
      </c>
      <c r="CQ86" s="63">
        <v>0</v>
      </c>
      <c r="CR86" s="63">
        <v>0</v>
      </c>
      <c r="CS86" s="63">
        <v>0</v>
      </c>
      <c r="CT86" s="63">
        <v>0</v>
      </c>
      <c r="CU86" s="63">
        <v>0</v>
      </c>
      <c r="CV86" s="63">
        <v>0</v>
      </c>
      <c r="CW86" s="63">
        <v>0</v>
      </c>
      <c r="CX86" s="63">
        <v>0</v>
      </c>
      <c r="CY86" s="63">
        <v>0</v>
      </c>
      <c r="CZ86" s="63">
        <v>0</v>
      </c>
      <c r="DA86" s="63">
        <v>0</v>
      </c>
      <c r="DB86" s="63">
        <v>0</v>
      </c>
      <c r="DC86" s="63">
        <v>0</v>
      </c>
      <c r="DD86" s="63">
        <v>0</v>
      </c>
      <c r="DE86" s="63">
        <v>0</v>
      </c>
      <c r="DF86" s="63">
        <v>0</v>
      </c>
      <c r="DG86" s="63">
        <v>0</v>
      </c>
      <c r="DH86" s="63">
        <v>0</v>
      </c>
      <c r="DI86" s="63">
        <v>0</v>
      </c>
      <c r="DJ86" s="63">
        <v>0</v>
      </c>
      <c r="DK86" s="63">
        <v>0</v>
      </c>
      <c r="DL86" s="63">
        <v>0</v>
      </c>
      <c r="DM86" s="63">
        <v>0</v>
      </c>
      <c r="DN86" s="63">
        <v>0</v>
      </c>
      <c r="DO86" s="63">
        <v>0</v>
      </c>
      <c r="DP86" s="63">
        <v>0</v>
      </c>
      <c r="DQ86" s="63">
        <v>0</v>
      </c>
      <c r="DR86" s="63">
        <v>0</v>
      </c>
      <c r="DS86" s="63">
        <v>0</v>
      </c>
      <c r="DT86" s="63">
        <v>0</v>
      </c>
      <c r="DU86" s="63">
        <v>0</v>
      </c>
      <c r="DV86" s="63">
        <v>0</v>
      </c>
      <c r="DW86" s="63">
        <v>0</v>
      </c>
      <c r="DX86" s="63">
        <v>0</v>
      </c>
      <c r="DY86" s="63">
        <v>0</v>
      </c>
      <c r="DZ86" s="63">
        <v>0</v>
      </c>
      <c r="EA86" s="63">
        <v>0</v>
      </c>
      <c r="EB86" s="63">
        <v>0</v>
      </c>
      <c r="EC86" s="63">
        <v>0</v>
      </c>
      <c r="ED86" s="63">
        <v>0</v>
      </c>
      <c r="EE86" s="63">
        <v>0</v>
      </c>
      <c r="EF86" s="63">
        <v>0</v>
      </c>
      <c r="EG86" s="63">
        <v>0</v>
      </c>
      <c r="EH86" s="63">
        <v>0</v>
      </c>
      <c r="EI86" s="63">
        <v>0</v>
      </c>
      <c r="EJ86" s="63">
        <v>0</v>
      </c>
      <c r="EK86" s="63">
        <v>0</v>
      </c>
      <c r="EL86" s="63">
        <v>0</v>
      </c>
      <c r="EM86" s="63">
        <v>0</v>
      </c>
      <c r="EN86" s="63">
        <v>0</v>
      </c>
      <c r="EO86" s="63">
        <v>0</v>
      </c>
      <c r="EP86" s="63">
        <v>0</v>
      </c>
      <c r="EQ86" s="63">
        <v>0</v>
      </c>
      <c r="ER86" s="63">
        <v>0</v>
      </c>
      <c r="ES86" s="63">
        <v>0</v>
      </c>
      <c r="ET86" s="63">
        <v>0</v>
      </c>
      <c r="EU86" s="63">
        <v>0</v>
      </c>
      <c r="EV86" s="63">
        <v>0</v>
      </c>
      <c r="EW86" s="63">
        <v>0</v>
      </c>
      <c r="EX86" s="63">
        <v>0</v>
      </c>
      <c r="EY86" s="63">
        <v>0</v>
      </c>
      <c r="EZ86" s="63">
        <v>0</v>
      </c>
      <c r="FA86" s="63">
        <v>0</v>
      </c>
      <c r="FB86" s="63">
        <v>0</v>
      </c>
      <c r="FC86" s="63">
        <v>0</v>
      </c>
      <c r="FD86" s="63">
        <v>0</v>
      </c>
      <c r="FE86" s="63">
        <v>0</v>
      </c>
      <c r="FF86" s="63">
        <v>0</v>
      </c>
      <c r="FG86" s="63">
        <v>0</v>
      </c>
      <c r="FH86" s="63">
        <v>0</v>
      </c>
      <c r="FI86" s="63">
        <v>0</v>
      </c>
      <c r="FJ86" s="63">
        <v>0</v>
      </c>
      <c r="FK86" s="63">
        <v>0</v>
      </c>
      <c r="FL86" s="63">
        <v>0</v>
      </c>
      <c r="FM86" s="63">
        <v>0</v>
      </c>
      <c r="FN86" s="63">
        <v>0</v>
      </c>
      <c r="FO86" s="63">
        <v>0</v>
      </c>
      <c r="FP86" s="63">
        <v>0</v>
      </c>
      <c r="FQ86" s="63">
        <v>0</v>
      </c>
      <c r="FR86" s="63">
        <v>0</v>
      </c>
      <c r="FS86" s="63">
        <v>0</v>
      </c>
      <c r="FT86" s="34">
        <v>0</v>
      </c>
      <c r="FU86" s="63">
        <v>0</v>
      </c>
      <c r="FV86" s="63">
        <v>0</v>
      </c>
      <c r="FW86" s="63">
        <v>0</v>
      </c>
      <c r="FX86" s="63">
        <v>0</v>
      </c>
      <c r="FY86" s="63">
        <v>0</v>
      </c>
      <c r="FZ86" s="63">
        <v>0</v>
      </c>
      <c r="GA86" s="63">
        <v>0</v>
      </c>
      <c r="GB86" s="63">
        <v>0</v>
      </c>
      <c r="GC86" s="63">
        <v>0</v>
      </c>
      <c r="GD86" s="63">
        <v>0</v>
      </c>
      <c r="GE86" s="63">
        <v>0</v>
      </c>
      <c r="GF86" s="63">
        <v>0</v>
      </c>
      <c r="GG86" s="63">
        <v>0</v>
      </c>
      <c r="GH86" s="63">
        <v>0</v>
      </c>
      <c r="GI86" s="63">
        <v>0</v>
      </c>
      <c r="GJ86" s="63">
        <v>0</v>
      </c>
      <c r="GK86" s="63">
        <v>0</v>
      </c>
      <c r="GL86" s="63">
        <v>0</v>
      </c>
      <c r="GM86" s="63">
        <v>0</v>
      </c>
      <c r="GN86" s="63">
        <v>0</v>
      </c>
      <c r="GO86" s="63">
        <v>0</v>
      </c>
      <c r="GP86" s="63">
        <v>0</v>
      </c>
      <c r="GQ86" s="63">
        <v>0</v>
      </c>
      <c r="GR86" s="63">
        <v>0</v>
      </c>
      <c r="GS86" s="63">
        <v>0</v>
      </c>
      <c r="GT86" s="63">
        <v>0</v>
      </c>
      <c r="GU86" s="63">
        <v>0</v>
      </c>
      <c r="GV86" s="63">
        <v>0</v>
      </c>
      <c r="GW86" s="63">
        <v>0</v>
      </c>
      <c r="GX86" s="63">
        <v>0</v>
      </c>
      <c r="GY86" s="63">
        <v>0</v>
      </c>
      <c r="GZ86" s="63">
        <v>0</v>
      </c>
      <c r="HA86" s="63">
        <v>0</v>
      </c>
      <c r="HB86" s="63">
        <v>0</v>
      </c>
      <c r="HC86" s="63">
        <v>0</v>
      </c>
      <c r="HD86" s="63">
        <v>0</v>
      </c>
      <c r="HE86" s="63">
        <v>0</v>
      </c>
      <c r="HF86" s="63">
        <v>0</v>
      </c>
      <c r="HG86" s="63">
        <v>0</v>
      </c>
      <c r="HH86" s="63">
        <v>0</v>
      </c>
      <c r="HI86" s="63">
        <v>0</v>
      </c>
      <c r="HJ86" s="63">
        <v>0</v>
      </c>
      <c r="HK86" s="63">
        <v>0</v>
      </c>
      <c r="HL86" s="63">
        <v>0</v>
      </c>
      <c r="HM86" s="63">
        <v>0</v>
      </c>
      <c r="HN86" s="63">
        <v>0</v>
      </c>
      <c r="HO86" s="63">
        <v>0</v>
      </c>
      <c r="HP86" s="63">
        <v>0</v>
      </c>
      <c r="HQ86" s="63">
        <v>0</v>
      </c>
      <c r="HR86" s="63">
        <v>0</v>
      </c>
      <c r="HS86" s="63">
        <v>0</v>
      </c>
      <c r="HT86" s="63">
        <v>0</v>
      </c>
      <c r="HU86" s="63">
        <v>0</v>
      </c>
      <c r="HV86" s="63">
        <v>0</v>
      </c>
      <c r="HW86" s="63">
        <v>0</v>
      </c>
      <c r="HX86" s="63">
        <v>0</v>
      </c>
      <c r="HY86" s="63">
        <v>0</v>
      </c>
      <c r="HZ86" s="63">
        <v>0</v>
      </c>
      <c r="IA86" s="63">
        <v>0</v>
      </c>
      <c r="IB86" s="63">
        <v>0</v>
      </c>
      <c r="IC86" s="63">
        <v>0</v>
      </c>
      <c r="ID86" s="63">
        <v>0</v>
      </c>
      <c r="IE86" s="63">
        <v>0</v>
      </c>
      <c r="IF86" s="63">
        <v>0</v>
      </c>
      <c r="IG86" s="63">
        <v>0</v>
      </c>
      <c r="IH86" s="63">
        <v>0</v>
      </c>
      <c r="II86" s="63">
        <v>0</v>
      </c>
      <c r="IJ86" s="63">
        <v>0</v>
      </c>
      <c r="IK86" s="63">
        <v>0</v>
      </c>
      <c r="IL86" s="63">
        <v>0</v>
      </c>
      <c r="IM86" s="63">
        <v>0</v>
      </c>
      <c r="IN86" s="63">
        <v>0</v>
      </c>
      <c r="IO86" s="63">
        <v>0</v>
      </c>
      <c r="IP86" s="63">
        <v>0</v>
      </c>
      <c r="IQ86" s="63">
        <v>0</v>
      </c>
      <c r="IR86" s="63">
        <v>0</v>
      </c>
      <c r="IS86" s="63">
        <v>0</v>
      </c>
      <c r="IT86" s="63">
        <v>0</v>
      </c>
      <c r="IU86" s="63">
        <v>0</v>
      </c>
      <c r="IV86" s="63">
        <v>0</v>
      </c>
      <c r="IW86" s="63">
        <v>0</v>
      </c>
      <c r="IX86" s="63">
        <v>0</v>
      </c>
      <c r="IY86" s="63">
        <v>0</v>
      </c>
      <c r="IZ86" s="63">
        <v>0</v>
      </c>
      <c r="JA86" s="63">
        <v>0</v>
      </c>
      <c r="JB86" s="63">
        <v>0</v>
      </c>
      <c r="JC86" s="63">
        <v>0</v>
      </c>
      <c r="JD86" s="63">
        <v>0</v>
      </c>
      <c r="JE86" s="63">
        <v>0</v>
      </c>
      <c r="JF86" s="63">
        <v>0</v>
      </c>
      <c r="JG86" s="63">
        <v>0</v>
      </c>
      <c r="JH86" s="63">
        <v>0</v>
      </c>
      <c r="JI86" s="63">
        <v>0</v>
      </c>
      <c r="JJ86" s="63">
        <v>0</v>
      </c>
      <c r="JK86" s="63">
        <v>0</v>
      </c>
      <c r="JL86" s="63">
        <v>0</v>
      </c>
      <c r="JM86" s="63">
        <v>0</v>
      </c>
      <c r="JN86" s="63">
        <v>0</v>
      </c>
      <c r="JO86" s="63">
        <v>0</v>
      </c>
      <c r="JP86" s="63">
        <v>0</v>
      </c>
      <c r="JQ86" s="63">
        <v>0</v>
      </c>
      <c r="JR86" s="63">
        <v>0</v>
      </c>
      <c r="JS86" s="63">
        <v>0</v>
      </c>
      <c r="JT86" s="63">
        <v>0</v>
      </c>
      <c r="JU86" s="63">
        <v>0</v>
      </c>
      <c r="JV86" s="63">
        <v>0</v>
      </c>
      <c r="JW86" s="63">
        <v>0</v>
      </c>
      <c r="JX86" s="63">
        <v>0</v>
      </c>
      <c r="JY86" s="63">
        <v>0</v>
      </c>
      <c r="JZ86" s="63">
        <v>0</v>
      </c>
      <c r="KA86" s="63">
        <v>0</v>
      </c>
      <c r="KB86" s="63">
        <v>0</v>
      </c>
      <c r="KC86" s="63">
        <v>0</v>
      </c>
      <c r="KD86" s="63">
        <v>0</v>
      </c>
      <c r="KE86" s="63">
        <v>0</v>
      </c>
      <c r="KF86" s="63">
        <v>0</v>
      </c>
      <c r="KG86" s="63">
        <v>0</v>
      </c>
      <c r="KH86" s="63">
        <v>0</v>
      </c>
      <c r="KI86" s="63">
        <v>0</v>
      </c>
      <c r="KJ86" s="63">
        <v>0</v>
      </c>
      <c r="KK86" s="63">
        <v>0</v>
      </c>
      <c r="KL86" s="63">
        <v>0</v>
      </c>
      <c r="KM86" s="63">
        <v>0</v>
      </c>
      <c r="KN86" s="63">
        <v>0</v>
      </c>
      <c r="KO86" s="63">
        <v>0</v>
      </c>
      <c r="KP86" s="63">
        <v>0</v>
      </c>
      <c r="KQ86" s="63">
        <v>0</v>
      </c>
      <c r="KR86" s="63">
        <v>0</v>
      </c>
      <c r="KS86" s="63">
        <v>0</v>
      </c>
      <c r="KT86" s="63">
        <v>0</v>
      </c>
      <c r="KU86" s="63">
        <v>0</v>
      </c>
      <c r="KV86" s="63">
        <v>0</v>
      </c>
      <c r="KW86" s="63">
        <v>0</v>
      </c>
      <c r="KX86" s="63">
        <v>0</v>
      </c>
      <c r="KY86" s="63">
        <v>0</v>
      </c>
      <c r="KZ86" s="63">
        <v>0</v>
      </c>
      <c r="LA86" s="63">
        <v>0</v>
      </c>
      <c r="LB86" s="63">
        <v>0</v>
      </c>
      <c r="LC86" s="63">
        <v>0</v>
      </c>
      <c r="LD86" s="63">
        <v>0</v>
      </c>
      <c r="LE86" s="63">
        <v>0</v>
      </c>
      <c r="LF86" s="63">
        <v>0</v>
      </c>
      <c r="LG86" s="63">
        <v>0</v>
      </c>
      <c r="LH86" s="63">
        <v>0</v>
      </c>
      <c r="LI86" s="63">
        <v>0</v>
      </c>
      <c r="LJ86" s="63">
        <v>0</v>
      </c>
      <c r="LK86" s="63">
        <v>0</v>
      </c>
      <c r="LL86" s="63">
        <v>0</v>
      </c>
      <c r="LM86" s="63">
        <v>0</v>
      </c>
      <c r="LN86" s="63">
        <v>0</v>
      </c>
      <c r="LO86" s="63">
        <v>0</v>
      </c>
      <c r="LP86" s="63">
        <v>0</v>
      </c>
      <c r="LQ86" s="63">
        <v>0</v>
      </c>
      <c r="LR86" s="63">
        <v>0</v>
      </c>
      <c r="LS86" s="63">
        <v>0</v>
      </c>
      <c r="LT86" s="63">
        <v>0</v>
      </c>
      <c r="LU86" s="63">
        <v>0</v>
      </c>
      <c r="LV86" s="63">
        <v>0</v>
      </c>
      <c r="LW86" s="63">
        <v>0</v>
      </c>
      <c r="LX86" s="63">
        <v>0</v>
      </c>
      <c r="LY86" s="63">
        <v>0</v>
      </c>
      <c r="LZ86" s="63">
        <v>0</v>
      </c>
      <c r="MA86" s="63">
        <v>0</v>
      </c>
      <c r="MB86" s="63">
        <v>0</v>
      </c>
      <c r="MC86" s="63">
        <v>0</v>
      </c>
      <c r="MD86" s="63">
        <v>0</v>
      </c>
      <c r="ME86" s="63">
        <v>0</v>
      </c>
      <c r="MF86" s="63">
        <v>0</v>
      </c>
      <c r="MG86" s="63">
        <v>0</v>
      </c>
      <c r="MH86" s="63">
        <v>0</v>
      </c>
      <c r="MI86" s="63">
        <v>0</v>
      </c>
      <c r="MJ86" s="63">
        <v>0</v>
      </c>
      <c r="MK86" s="63">
        <v>0</v>
      </c>
      <c r="ML86" s="63">
        <v>0</v>
      </c>
      <c r="MM86" s="63">
        <v>0</v>
      </c>
      <c r="MN86" s="63">
        <v>0</v>
      </c>
      <c r="MO86" s="63">
        <v>0</v>
      </c>
      <c r="MP86" s="63">
        <v>0</v>
      </c>
      <c r="MQ86" s="63">
        <v>0</v>
      </c>
      <c r="MR86" s="63">
        <v>0</v>
      </c>
      <c r="MS86" s="63">
        <v>0</v>
      </c>
      <c r="MT86" s="63">
        <v>0</v>
      </c>
      <c r="MU86" s="63">
        <v>0</v>
      </c>
      <c r="MW86" s="63">
        <v>71</v>
      </c>
      <c r="MY86" s="63">
        <f t="shared" si="3"/>
        <v>0</v>
      </c>
      <c r="NC86" s="63">
        <f t="shared" si="2"/>
        <v>0</v>
      </c>
    </row>
    <row r="87" spans="1:367" x14ac:dyDescent="0.45">
      <c r="A87" s="63" t="s">
        <v>229</v>
      </c>
      <c r="B87" s="101">
        <v>3800000000</v>
      </c>
      <c r="C87" s="63">
        <v>0</v>
      </c>
      <c r="D87" s="63">
        <v>0</v>
      </c>
      <c r="E87" s="63">
        <v>0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63">
        <v>0</v>
      </c>
      <c r="L87" s="63">
        <v>0</v>
      </c>
      <c r="M87" s="63">
        <v>0</v>
      </c>
      <c r="N87" s="63">
        <v>0</v>
      </c>
      <c r="O87" s="63">
        <v>0</v>
      </c>
      <c r="P87" s="63">
        <v>0</v>
      </c>
      <c r="Q87" s="63">
        <v>0</v>
      </c>
      <c r="R87" s="63">
        <v>0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AZ87" s="63">
        <v>0</v>
      </c>
      <c r="BA87" s="63">
        <v>0</v>
      </c>
      <c r="BB87" s="63">
        <v>0</v>
      </c>
      <c r="BC87" s="63">
        <v>0</v>
      </c>
      <c r="BD87" s="63">
        <v>0</v>
      </c>
      <c r="BE87" s="63">
        <v>0</v>
      </c>
      <c r="BF87" s="63">
        <v>0</v>
      </c>
      <c r="BG87" s="63">
        <v>0</v>
      </c>
      <c r="BH87" s="63">
        <v>0</v>
      </c>
      <c r="BI87" s="63">
        <v>0</v>
      </c>
      <c r="BJ87" s="63">
        <v>0</v>
      </c>
      <c r="BK87" s="63">
        <v>0</v>
      </c>
      <c r="BL87" s="63">
        <v>0</v>
      </c>
      <c r="BM87" s="63">
        <v>0</v>
      </c>
      <c r="BN87" s="63">
        <v>0</v>
      </c>
      <c r="BO87" s="63">
        <v>0</v>
      </c>
      <c r="BP87" s="63">
        <v>0</v>
      </c>
      <c r="BQ87" s="63">
        <v>0</v>
      </c>
      <c r="BR87" s="63">
        <v>0</v>
      </c>
      <c r="BS87" s="63">
        <v>0</v>
      </c>
      <c r="BT87" s="63">
        <v>0</v>
      </c>
      <c r="BU87" s="63">
        <v>0</v>
      </c>
      <c r="BV87" s="63">
        <v>0</v>
      </c>
      <c r="BW87" s="63">
        <v>0</v>
      </c>
      <c r="BX87" s="63">
        <v>0</v>
      </c>
      <c r="BY87" s="63">
        <v>0</v>
      </c>
      <c r="BZ87" s="63">
        <v>0</v>
      </c>
      <c r="CA87" s="63">
        <v>0</v>
      </c>
      <c r="CB87" s="63">
        <v>0</v>
      </c>
      <c r="CC87" s="63">
        <v>0</v>
      </c>
      <c r="CD87" s="63">
        <v>0</v>
      </c>
      <c r="CE87" s="63">
        <v>0</v>
      </c>
      <c r="CF87" s="63">
        <v>0</v>
      </c>
      <c r="CG87" s="63">
        <v>0</v>
      </c>
      <c r="CH87" s="63">
        <v>0</v>
      </c>
      <c r="CI87" s="63">
        <v>0</v>
      </c>
      <c r="CJ87" s="63">
        <v>0</v>
      </c>
      <c r="CK87" s="63">
        <v>0</v>
      </c>
      <c r="CL87" s="63">
        <v>0</v>
      </c>
      <c r="CM87" s="63">
        <v>0</v>
      </c>
      <c r="CN87" s="63">
        <v>0</v>
      </c>
      <c r="CO87" s="63">
        <v>0</v>
      </c>
      <c r="CP87" s="63">
        <v>0</v>
      </c>
      <c r="CQ87" s="63">
        <v>0</v>
      </c>
      <c r="CR87" s="63">
        <v>0</v>
      </c>
      <c r="CS87" s="63">
        <v>0</v>
      </c>
      <c r="CT87" s="63">
        <v>0</v>
      </c>
      <c r="CU87" s="63">
        <v>0</v>
      </c>
      <c r="CV87" s="63">
        <v>0</v>
      </c>
      <c r="CW87" s="63">
        <v>0</v>
      </c>
      <c r="CX87" s="63">
        <v>0</v>
      </c>
      <c r="CY87" s="63">
        <v>0</v>
      </c>
      <c r="CZ87" s="63">
        <v>0</v>
      </c>
      <c r="DA87" s="63">
        <v>0</v>
      </c>
      <c r="DB87" s="63">
        <v>0</v>
      </c>
      <c r="DC87" s="63">
        <v>0</v>
      </c>
      <c r="DD87" s="63">
        <v>0</v>
      </c>
      <c r="DE87" s="63">
        <v>0</v>
      </c>
      <c r="DF87" s="63">
        <v>0</v>
      </c>
      <c r="DG87" s="63">
        <v>0</v>
      </c>
      <c r="DH87" s="63">
        <v>0</v>
      </c>
      <c r="DI87" s="63">
        <v>0</v>
      </c>
      <c r="DJ87" s="63">
        <v>0</v>
      </c>
      <c r="DK87" s="63">
        <v>0</v>
      </c>
      <c r="DL87" s="63">
        <v>0</v>
      </c>
      <c r="DM87" s="63">
        <v>0</v>
      </c>
      <c r="DN87" s="63">
        <v>0</v>
      </c>
      <c r="DO87" s="63">
        <v>0</v>
      </c>
      <c r="DP87" s="63">
        <v>0</v>
      </c>
      <c r="DQ87" s="63">
        <v>0</v>
      </c>
      <c r="DR87" s="63">
        <v>0</v>
      </c>
      <c r="DS87" s="63">
        <v>0</v>
      </c>
      <c r="DT87" s="63">
        <v>0</v>
      </c>
      <c r="DU87" s="63">
        <v>0</v>
      </c>
      <c r="DV87" s="63">
        <v>0</v>
      </c>
      <c r="DW87" s="63">
        <v>0</v>
      </c>
      <c r="DX87" s="63">
        <v>0</v>
      </c>
      <c r="DY87" s="63">
        <v>0</v>
      </c>
      <c r="DZ87" s="63">
        <v>0</v>
      </c>
      <c r="EA87" s="63">
        <v>0</v>
      </c>
      <c r="EB87" s="63">
        <v>0</v>
      </c>
      <c r="EC87" s="63">
        <v>0</v>
      </c>
      <c r="ED87" s="63">
        <v>0</v>
      </c>
      <c r="EE87" s="63">
        <v>0</v>
      </c>
      <c r="EF87" s="63">
        <v>0</v>
      </c>
      <c r="EG87" s="63">
        <v>0</v>
      </c>
      <c r="EH87" s="63">
        <v>0</v>
      </c>
      <c r="EI87" s="63">
        <v>0</v>
      </c>
      <c r="EJ87" s="63">
        <v>0</v>
      </c>
      <c r="EK87" s="63">
        <v>0</v>
      </c>
      <c r="EL87" s="63">
        <v>0</v>
      </c>
      <c r="EM87" s="63">
        <v>0</v>
      </c>
      <c r="EN87" s="63">
        <v>0</v>
      </c>
      <c r="EO87" s="63">
        <v>0</v>
      </c>
      <c r="EP87" s="63">
        <v>0</v>
      </c>
      <c r="EQ87" s="63">
        <v>0</v>
      </c>
      <c r="ER87" s="63">
        <v>0</v>
      </c>
      <c r="ES87" s="63">
        <v>0</v>
      </c>
      <c r="ET87" s="63">
        <v>0</v>
      </c>
      <c r="EU87" s="63">
        <v>0</v>
      </c>
      <c r="EV87" s="63">
        <v>0</v>
      </c>
      <c r="EW87" s="63">
        <v>0</v>
      </c>
      <c r="EX87" s="63">
        <v>0</v>
      </c>
      <c r="EY87" s="63">
        <v>0</v>
      </c>
      <c r="EZ87" s="63">
        <v>0</v>
      </c>
      <c r="FA87" s="63">
        <v>0</v>
      </c>
      <c r="FB87" s="63">
        <v>0</v>
      </c>
      <c r="FC87" s="63">
        <v>0</v>
      </c>
      <c r="FD87" s="63">
        <v>0</v>
      </c>
      <c r="FE87" s="63">
        <v>0</v>
      </c>
      <c r="FF87" s="63">
        <v>0</v>
      </c>
      <c r="FG87" s="63">
        <v>0</v>
      </c>
      <c r="FH87" s="63">
        <v>0</v>
      </c>
      <c r="FI87" s="63">
        <v>0</v>
      </c>
      <c r="FJ87" s="63">
        <v>0</v>
      </c>
      <c r="FK87" s="63">
        <v>0</v>
      </c>
      <c r="FL87" s="63">
        <v>0</v>
      </c>
      <c r="FM87" s="63">
        <v>0</v>
      </c>
      <c r="FN87" s="63">
        <v>0</v>
      </c>
      <c r="FO87" s="63">
        <v>0</v>
      </c>
      <c r="FP87" s="63">
        <v>0</v>
      </c>
      <c r="FQ87" s="63">
        <v>0</v>
      </c>
      <c r="FR87" s="63">
        <v>0</v>
      </c>
      <c r="FS87" s="63">
        <v>0</v>
      </c>
      <c r="FT87" s="63">
        <v>0</v>
      </c>
      <c r="FU87" s="63">
        <v>0</v>
      </c>
      <c r="FV87" s="63">
        <v>0</v>
      </c>
      <c r="FW87" s="63">
        <v>0</v>
      </c>
      <c r="FX87" s="63">
        <v>0</v>
      </c>
      <c r="FY87" s="63">
        <v>0</v>
      </c>
      <c r="FZ87" s="63">
        <v>0</v>
      </c>
      <c r="GA87" s="63">
        <v>0</v>
      </c>
      <c r="GB87" s="63">
        <v>0</v>
      </c>
      <c r="GC87" s="63">
        <v>0</v>
      </c>
      <c r="GD87" s="63">
        <v>0</v>
      </c>
      <c r="GE87" s="63">
        <v>0</v>
      </c>
      <c r="GF87" s="63">
        <v>0</v>
      </c>
      <c r="GG87" s="63">
        <v>0</v>
      </c>
      <c r="GH87" s="63">
        <v>0</v>
      </c>
      <c r="GI87" s="63">
        <v>0</v>
      </c>
      <c r="GJ87" s="63">
        <v>0</v>
      </c>
      <c r="GK87" s="63">
        <v>0</v>
      </c>
      <c r="GL87" s="63">
        <v>0</v>
      </c>
      <c r="GM87" s="63">
        <v>0</v>
      </c>
      <c r="GN87" s="63">
        <v>0</v>
      </c>
      <c r="GO87" s="63">
        <v>0</v>
      </c>
      <c r="GP87" s="63">
        <v>0</v>
      </c>
      <c r="GQ87" s="63">
        <v>0</v>
      </c>
      <c r="GR87" s="63">
        <v>0</v>
      </c>
      <c r="GS87" s="63">
        <v>0</v>
      </c>
      <c r="GT87" s="63">
        <v>0</v>
      </c>
      <c r="GU87" s="63">
        <v>0</v>
      </c>
      <c r="GV87" s="63">
        <v>0</v>
      </c>
      <c r="GW87" s="63">
        <v>0</v>
      </c>
      <c r="GX87" s="63">
        <v>0</v>
      </c>
      <c r="GY87" s="63">
        <v>0</v>
      </c>
      <c r="GZ87" s="63">
        <v>0</v>
      </c>
      <c r="HA87" s="63">
        <v>0</v>
      </c>
      <c r="HB87" s="63">
        <v>0</v>
      </c>
      <c r="HC87" s="63">
        <v>0</v>
      </c>
      <c r="HD87" s="63">
        <v>0</v>
      </c>
      <c r="HE87" s="63">
        <v>0</v>
      </c>
      <c r="HF87" s="63">
        <v>0</v>
      </c>
      <c r="HG87" s="63">
        <v>0</v>
      </c>
      <c r="HH87" s="63">
        <v>0</v>
      </c>
      <c r="HI87" s="63">
        <v>0</v>
      </c>
      <c r="HJ87" s="63">
        <v>0</v>
      </c>
      <c r="HK87" s="63">
        <v>0</v>
      </c>
      <c r="HL87" s="63">
        <v>0</v>
      </c>
      <c r="HM87" s="63">
        <v>0</v>
      </c>
      <c r="HN87" s="63">
        <v>0</v>
      </c>
      <c r="HO87" s="63">
        <v>0</v>
      </c>
      <c r="HP87" s="63">
        <v>0</v>
      </c>
      <c r="HQ87" s="63">
        <v>0</v>
      </c>
      <c r="HR87" s="63">
        <v>0</v>
      </c>
      <c r="HS87" s="63">
        <v>0</v>
      </c>
      <c r="HT87" s="63">
        <v>0</v>
      </c>
      <c r="HU87" s="63">
        <v>0</v>
      </c>
      <c r="HV87" s="63">
        <v>0</v>
      </c>
      <c r="HW87" s="63">
        <v>0</v>
      </c>
      <c r="HX87" s="63">
        <v>0</v>
      </c>
      <c r="HY87" s="63">
        <v>0</v>
      </c>
      <c r="HZ87" s="63">
        <v>0</v>
      </c>
      <c r="IA87" s="63">
        <v>0</v>
      </c>
      <c r="IB87" s="63">
        <v>0</v>
      </c>
      <c r="IC87" s="63">
        <v>0</v>
      </c>
      <c r="ID87" s="63">
        <v>0</v>
      </c>
      <c r="IE87" s="63">
        <v>0</v>
      </c>
      <c r="IF87" s="63">
        <v>0</v>
      </c>
      <c r="IG87" s="63">
        <v>0</v>
      </c>
      <c r="IH87" s="63">
        <v>0</v>
      </c>
      <c r="II87" s="63">
        <v>0</v>
      </c>
      <c r="IJ87" s="63">
        <v>0</v>
      </c>
      <c r="IK87" s="63">
        <v>0</v>
      </c>
      <c r="IL87" s="63">
        <v>0</v>
      </c>
      <c r="IM87" s="63">
        <v>0</v>
      </c>
      <c r="IN87" s="63">
        <v>0</v>
      </c>
      <c r="IO87" s="63">
        <v>0</v>
      </c>
      <c r="IP87" s="63">
        <v>0</v>
      </c>
      <c r="IQ87" s="63">
        <v>0</v>
      </c>
      <c r="IR87" s="63">
        <v>0</v>
      </c>
      <c r="IS87" s="63">
        <v>0</v>
      </c>
      <c r="IT87" s="63">
        <v>0</v>
      </c>
      <c r="IU87" s="63">
        <v>0</v>
      </c>
      <c r="IV87" s="63">
        <v>0</v>
      </c>
      <c r="IW87" s="63">
        <v>0</v>
      </c>
      <c r="IX87" s="63">
        <v>0</v>
      </c>
      <c r="IY87" s="63">
        <v>0</v>
      </c>
      <c r="IZ87" s="63">
        <v>0</v>
      </c>
      <c r="JA87" s="63">
        <v>0</v>
      </c>
      <c r="JB87" s="63">
        <v>0</v>
      </c>
      <c r="JC87" s="63">
        <v>0</v>
      </c>
      <c r="JD87" s="63">
        <v>0</v>
      </c>
      <c r="JE87" s="63">
        <v>0</v>
      </c>
      <c r="JF87" s="63">
        <v>0</v>
      </c>
      <c r="JG87" s="63">
        <v>0</v>
      </c>
      <c r="JH87" s="63">
        <v>0</v>
      </c>
      <c r="JI87" s="63">
        <v>0</v>
      </c>
      <c r="JJ87" s="63">
        <v>0</v>
      </c>
      <c r="JK87" s="63">
        <v>0</v>
      </c>
      <c r="JL87" s="63">
        <v>0</v>
      </c>
      <c r="JM87" s="63">
        <v>0</v>
      </c>
      <c r="JN87" s="63">
        <v>0</v>
      </c>
      <c r="JO87" s="63">
        <v>0</v>
      </c>
      <c r="JP87" s="63">
        <v>0</v>
      </c>
      <c r="JQ87" s="63">
        <v>0</v>
      </c>
      <c r="JR87" s="63">
        <v>0</v>
      </c>
      <c r="JS87" s="63">
        <v>0</v>
      </c>
      <c r="JT87" s="63">
        <v>0</v>
      </c>
      <c r="JU87" s="63">
        <v>0</v>
      </c>
      <c r="JV87" s="63">
        <v>0</v>
      </c>
      <c r="JW87" s="63">
        <v>0</v>
      </c>
      <c r="JX87" s="63">
        <v>0</v>
      </c>
      <c r="JY87" s="63">
        <v>0</v>
      </c>
      <c r="JZ87" s="63">
        <v>0</v>
      </c>
      <c r="KA87" s="63">
        <v>0</v>
      </c>
      <c r="KB87" s="63">
        <v>0</v>
      </c>
      <c r="KC87" s="63">
        <v>0</v>
      </c>
      <c r="KD87" s="63">
        <v>0</v>
      </c>
      <c r="KE87" s="63">
        <v>0</v>
      </c>
      <c r="KF87" s="63">
        <v>0</v>
      </c>
      <c r="KG87" s="63">
        <v>0</v>
      </c>
      <c r="KH87" s="63">
        <v>0</v>
      </c>
      <c r="KI87" s="63">
        <v>0</v>
      </c>
      <c r="KJ87" s="63">
        <v>0</v>
      </c>
      <c r="KK87" s="63">
        <v>0</v>
      </c>
      <c r="KL87" s="63">
        <v>0</v>
      </c>
      <c r="KM87" s="63">
        <v>0</v>
      </c>
      <c r="KN87" s="63">
        <v>0</v>
      </c>
      <c r="KO87" s="63">
        <v>0</v>
      </c>
      <c r="KP87" s="63">
        <v>0</v>
      </c>
      <c r="KQ87" s="63">
        <v>0</v>
      </c>
      <c r="KR87" s="63">
        <v>0</v>
      </c>
      <c r="KS87" s="63">
        <v>0</v>
      </c>
      <c r="KT87" s="63">
        <v>0</v>
      </c>
      <c r="KU87" s="63">
        <v>0</v>
      </c>
      <c r="KV87" s="63">
        <v>0</v>
      </c>
      <c r="KW87" s="63">
        <v>0</v>
      </c>
      <c r="KX87" s="63">
        <v>0</v>
      </c>
      <c r="KY87" s="63">
        <v>0</v>
      </c>
      <c r="KZ87" s="63">
        <v>0</v>
      </c>
      <c r="LA87" s="63">
        <v>0</v>
      </c>
      <c r="LB87" s="63">
        <v>0</v>
      </c>
      <c r="LC87" s="63">
        <v>0</v>
      </c>
      <c r="LD87" s="63">
        <v>0</v>
      </c>
      <c r="LE87" s="63">
        <v>0</v>
      </c>
      <c r="LF87" s="63">
        <v>0</v>
      </c>
      <c r="LG87" s="63">
        <v>0</v>
      </c>
      <c r="LH87" s="63">
        <v>0</v>
      </c>
      <c r="LI87" s="63">
        <v>0</v>
      </c>
      <c r="LJ87" s="63">
        <v>0</v>
      </c>
      <c r="LK87" s="63">
        <v>0</v>
      </c>
      <c r="LL87" s="63">
        <v>0</v>
      </c>
      <c r="LM87" s="63">
        <v>0</v>
      </c>
      <c r="LN87" s="63">
        <v>0</v>
      </c>
      <c r="LO87" s="63">
        <v>0</v>
      </c>
      <c r="LP87" s="63">
        <v>0</v>
      </c>
      <c r="LQ87" s="63">
        <v>0</v>
      </c>
      <c r="LR87" s="63">
        <v>0</v>
      </c>
      <c r="LS87" s="63">
        <v>0</v>
      </c>
      <c r="LT87" s="63">
        <v>0</v>
      </c>
      <c r="LU87" s="63">
        <v>0</v>
      </c>
      <c r="LV87" s="63">
        <v>0</v>
      </c>
      <c r="LW87" s="63">
        <v>0</v>
      </c>
      <c r="LX87" s="63">
        <v>0</v>
      </c>
      <c r="LY87" s="63">
        <v>0</v>
      </c>
      <c r="LZ87" s="63">
        <v>0</v>
      </c>
      <c r="MA87" s="63">
        <v>0</v>
      </c>
      <c r="MB87" s="63">
        <v>0</v>
      </c>
      <c r="MC87" s="63">
        <v>0</v>
      </c>
      <c r="MD87" s="63">
        <v>0</v>
      </c>
      <c r="ME87" s="63">
        <v>0</v>
      </c>
      <c r="MF87" s="63">
        <v>0</v>
      </c>
      <c r="MG87" s="63">
        <v>0</v>
      </c>
      <c r="MH87" s="63">
        <v>0</v>
      </c>
      <c r="MI87" s="63">
        <v>0</v>
      </c>
      <c r="MJ87" s="63">
        <v>0</v>
      </c>
      <c r="MK87" s="63">
        <v>0</v>
      </c>
      <c r="ML87" s="63">
        <v>0</v>
      </c>
      <c r="MM87" s="63">
        <v>0</v>
      </c>
      <c r="MN87" s="63">
        <v>0</v>
      </c>
      <c r="MO87" s="63">
        <v>0</v>
      </c>
      <c r="MP87" s="63">
        <v>0</v>
      </c>
      <c r="MQ87" s="63">
        <v>0</v>
      </c>
      <c r="MR87" s="63">
        <v>0</v>
      </c>
      <c r="MS87" s="63">
        <v>0</v>
      </c>
      <c r="MT87" s="63">
        <v>0</v>
      </c>
      <c r="MU87" s="63">
        <v>0</v>
      </c>
      <c r="MW87" s="63">
        <v>72</v>
      </c>
      <c r="MY87" s="63">
        <f t="shared" si="3"/>
        <v>0</v>
      </c>
      <c r="NC87" s="63">
        <f t="shared" si="2"/>
        <v>0</v>
      </c>
    </row>
    <row r="88" spans="1:367" x14ac:dyDescent="0.45">
      <c r="A88" s="63" t="s">
        <v>230</v>
      </c>
      <c r="B88" s="101">
        <v>7000000000</v>
      </c>
      <c r="C88" s="63">
        <v>0</v>
      </c>
      <c r="D88" s="63">
        <v>0</v>
      </c>
      <c r="E88" s="63">
        <v>0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63">
        <v>0</v>
      </c>
      <c r="L88" s="63">
        <v>0</v>
      </c>
      <c r="M88" s="63">
        <v>0</v>
      </c>
      <c r="N88" s="63">
        <v>0</v>
      </c>
      <c r="O88" s="63">
        <v>0</v>
      </c>
      <c r="P88" s="63">
        <v>0</v>
      </c>
      <c r="Q88" s="63">
        <v>0</v>
      </c>
      <c r="R88" s="63">
        <v>0</v>
      </c>
      <c r="S88" s="63">
        <v>0</v>
      </c>
      <c r="T88" s="63">
        <v>0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AZ88" s="63">
        <v>0</v>
      </c>
      <c r="BA88" s="63">
        <v>0</v>
      </c>
      <c r="BB88" s="63">
        <v>0</v>
      </c>
      <c r="BC88" s="63">
        <v>0</v>
      </c>
      <c r="BD88" s="63">
        <v>0</v>
      </c>
      <c r="BE88" s="63">
        <v>0</v>
      </c>
      <c r="BF88" s="63">
        <v>0</v>
      </c>
      <c r="BG88" s="63">
        <v>0</v>
      </c>
      <c r="BH88" s="63">
        <v>0</v>
      </c>
      <c r="BI88" s="63">
        <v>0</v>
      </c>
      <c r="BJ88" s="63">
        <v>0</v>
      </c>
      <c r="BK88" s="63">
        <v>0</v>
      </c>
      <c r="BL88" s="63">
        <v>0</v>
      </c>
      <c r="BM88" s="63">
        <v>0</v>
      </c>
      <c r="BN88" s="63">
        <v>0</v>
      </c>
      <c r="BO88" s="63">
        <v>0</v>
      </c>
      <c r="BP88" s="63">
        <v>0</v>
      </c>
      <c r="BQ88" s="63">
        <v>0</v>
      </c>
      <c r="BR88" s="63">
        <v>0</v>
      </c>
      <c r="BS88" s="63">
        <v>0</v>
      </c>
      <c r="BT88" s="63">
        <v>0</v>
      </c>
      <c r="BU88" s="63">
        <v>0</v>
      </c>
      <c r="BV88" s="63">
        <v>0</v>
      </c>
      <c r="BW88" s="63">
        <v>0</v>
      </c>
      <c r="BX88" s="63">
        <v>0</v>
      </c>
      <c r="BY88" s="63">
        <v>0</v>
      </c>
      <c r="BZ88" s="63">
        <v>0</v>
      </c>
      <c r="CA88" s="63">
        <v>0</v>
      </c>
      <c r="CB88" s="63">
        <v>0</v>
      </c>
      <c r="CC88" s="63">
        <v>0</v>
      </c>
      <c r="CD88" s="63">
        <v>0</v>
      </c>
      <c r="CE88" s="63">
        <v>0</v>
      </c>
      <c r="CF88" s="63">
        <v>0</v>
      </c>
      <c r="CG88" s="63">
        <v>0</v>
      </c>
      <c r="CH88" s="63">
        <v>0</v>
      </c>
      <c r="CI88" s="63">
        <v>0</v>
      </c>
      <c r="CJ88" s="63">
        <v>0</v>
      </c>
      <c r="CK88" s="63">
        <v>0</v>
      </c>
      <c r="CL88" s="63">
        <v>0</v>
      </c>
      <c r="CM88" s="63">
        <v>0</v>
      </c>
      <c r="CN88" s="63">
        <v>0</v>
      </c>
      <c r="CO88" s="63">
        <v>0</v>
      </c>
      <c r="CP88" s="63">
        <v>0</v>
      </c>
      <c r="CQ88" s="63">
        <v>0</v>
      </c>
      <c r="CR88" s="63">
        <v>0</v>
      </c>
      <c r="CS88" s="63">
        <v>0</v>
      </c>
      <c r="CT88" s="63">
        <v>0</v>
      </c>
      <c r="CU88" s="63">
        <v>0</v>
      </c>
      <c r="CV88" s="63">
        <v>0</v>
      </c>
      <c r="CW88" s="63">
        <v>0</v>
      </c>
      <c r="CX88" s="63">
        <v>0</v>
      </c>
      <c r="CY88" s="63">
        <v>0</v>
      </c>
      <c r="CZ88" s="63">
        <v>0</v>
      </c>
      <c r="DA88" s="63">
        <v>0</v>
      </c>
      <c r="DB88" s="63">
        <v>0</v>
      </c>
      <c r="DC88" s="63">
        <v>0</v>
      </c>
      <c r="DD88" s="63">
        <v>0</v>
      </c>
      <c r="DE88" s="63">
        <v>0</v>
      </c>
      <c r="DF88" s="63">
        <v>0</v>
      </c>
      <c r="DG88" s="63">
        <v>0</v>
      </c>
      <c r="DH88" s="63">
        <v>0</v>
      </c>
      <c r="DI88" s="63">
        <v>0</v>
      </c>
      <c r="DJ88" s="63">
        <v>0</v>
      </c>
      <c r="DK88" s="63">
        <v>0</v>
      </c>
      <c r="DL88" s="63">
        <v>0</v>
      </c>
      <c r="DM88" s="63">
        <v>0</v>
      </c>
      <c r="DN88" s="63">
        <v>0</v>
      </c>
      <c r="DO88" s="63">
        <v>0</v>
      </c>
      <c r="DP88" s="63">
        <v>0</v>
      </c>
      <c r="DQ88" s="63">
        <v>0</v>
      </c>
      <c r="DR88" s="63">
        <v>0</v>
      </c>
      <c r="DS88" s="63">
        <v>0</v>
      </c>
      <c r="DT88" s="63">
        <v>0</v>
      </c>
      <c r="DU88" s="63">
        <v>0</v>
      </c>
      <c r="DV88" s="63">
        <v>0</v>
      </c>
      <c r="DW88" s="63">
        <v>0</v>
      </c>
      <c r="DX88" s="63">
        <v>0</v>
      </c>
      <c r="DY88" s="63">
        <v>0</v>
      </c>
      <c r="DZ88" s="63">
        <v>0</v>
      </c>
      <c r="EA88" s="63">
        <v>0</v>
      </c>
      <c r="EB88" s="63">
        <v>0</v>
      </c>
      <c r="EC88" s="63">
        <v>0</v>
      </c>
      <c r="ED88" s="63">
        <v>0</v>
      </c>
      <c r="EE88" s="63">
        <v>0</v>
      </c>
      <c r="EF88" s="63">
        <v>0</v>
      </c>
      <c r="EG88" s="63">
        <v>0</v>
      </c>
      <c r="EH88" s="63">
        <v>0</v>
      </c>
      <c r="EI88" s="63">
        <v>0</v>
      </c>
      <c r="EJ88" s="63">
        <v>0</v>
      </c>
      <c r="EK88" s="63">
        <v>0</v>
      </c>
      <c r="EL88" s="63">
        <v>0</v>
      </c>
      <c r="EM88" s="63">
        <v>0</v>
      </c>
      <c r="EN88" s="63">
        <v>0</v>
      </c>
      <c r="EO88" s="63">
        <v>0</v>
      </c>
      <c r="EP88" s="63">
        <v>0</v>
      </c>
      <c r="EQ88" s="63">
        <v>0</v>
      </c>
      <c r="ER88" s="63">
        <v>0</v>
      </c>
      <c r="ES88" s="63">
        <v>0</v>
      </c>
      <c r="ET88" s="63">
        <v>0</v>
      </c>
      <c r="EU88" s="63">
        <v>0</v>
      </c>
      <c r="EV88" s="63">
        <v>0</v>
      </c>
      <c r="EW88" s="63">
        <v>0</v>
      </c>
      <c r="EX88" s="63">
        <v>0</v>
      </c>
      <c r="EY88" s="63">
        <v>0</v>
      </c>
      <c r="EZ88" s="63">
        <v>0</v>
      </c>
      <c r="FA88" s="63">
        <v>0</v>
      </c>
      <c r="FB88" s="63">
        <v>0</v>
      </c>
      <c r="FC88" s="63">
        <v>0</v>
      </c>
      <c r="FD88" s="63">
        <v>0</v>
      </c>
      <c r="FE88" s="63">
        <v>0</v>
      </c>
      <c r="FF88" s="63">
        <v>0</v>
      </c>
      <c r="FG88" s="63">
        <v>0</v>
      </c>
      <c r="FH88" s="63">
        <v>0</v>
      </c>
      <c r="FI88" s="63">
        <v>0</v>
      </c>
      <c r="FJ88" s="63">
        <v>0</v>
      </c>
      <c r="FK88" s="63">
        <v>0</v>
      </c>
      <c r="FL88" s="63">
        <v>0</v>
      </c>
      <c r="FM88" s="63">
        <v>0</v>
      </c>
      <c r="FN88" s="63">
        <v>0</v>
      </c>
      <c r="FO88" s="63">
        <v>0</v>
      </c>
      <c r="FP88" s="63">
        <v>0</v>
      </c>
      <c r="FQ88" s="63">
        <v>0</v>
      </c>
      <c r="FR88" s="63">
        <v>0</v>
      </c>
      <c r="FS88" s="63">
        <v>0</v>
      </c>
      <c r="FT88" s="63">
        <v>0</v>
      </c>
      <c r="FU88" s="63">
        <v>0</v>
      </c>
      <c r="FV88" s="63">
        <v>0</v>
      </c>
      <c r="FW88" s="63">
        <v>0</v>
      </c>
      <c r="FX88" s="63">
        <v>0</v>
      </c>
      <c r="FY88" s="63">
        <v>0</v>
      </c>
      <c r="FZ88" s="63">
        <v>0</v>
      </c>
      <c r="GA88" s="63">
        <v>0</v>
      </c>
      <c r="GB88" s="63">
        <v>0</v>
      </c>
      <c r="GC88" s="63">
        <v>0</v>
      </c>
      <c r="GD88" s="63">
        <v>0</v>
      </c>
      <c r="GE88" s="63">
        <v>0</v>
      </c>
      <c r="GF88" s="63">
        <v>0</v>
      </c>
      <c r="GG88" s="63">
        <v>0</v>
      </c>
      <c r="GH88" s="63">
        <v>0</v>
      </c>
      <c r="GI88" s="63">
        <v>0</v>
      </c>
      <c r="GJ88" s="63">
        <v>0</v>
      </c>
      <c r="GK88" s="63">
        <v>0</v>
      </c>
      <c r="GL88" s="63">
        <v>0</v>
      </c>
      <c r="GM88" s="63">
        <v>0</v>
      </c>
      <c r="GN88" s="63">
        <v>0</v>
      </c>
      <c r="GO88" s="63">
        <v>0</v>
      </c>
      <c r="GP88" s="63">
        <v>0</v>
      </c>
      <c r="GQ88" s="63">
        <v>0</v>
      </c>
      <c r="GR88" s="63">
        <v>0</v>
      </c>
      <c r="GS88" s="63">
        <v>0</v>
      </c>
      <c r="GT88" s="63">
        <v>0</v>
      </c>
      <c r="GU88" s="63">
        <v>0</v>
      </c>
      <c r="GV88" s="63">
        <v>0</v>
      </c>
      <c r="GW88" s="63">
        <v>0</v>
      </c>
      <c r="GX88" s="63">
        <v>0</v>
      </c>
      <c r="GY88" s="63">
        <v>0</v>
      </c>
      <c r="GZ88" s="63">
        <v>0</v>
      </c>
      <c r="HA88" s="63">
        <v>0</v>
      </c>
      <c r="HB88" s="63">
        <v>0</v>
      </c>
      <c r="HC88" s="63">
        <v>0</v>
      </c>
      <c r="HD88" s="63">
        <v>0</v>
      </c>
      <c r="HE88" s="63">
        <v>0</v>
      </c>
      <c r="HF88" s="63">
        <v>0</v>
      </c>
      <c r="HG88" s="63">
        <v>0</v>
      </c>
      <c r="HH88" s="63">
        <v>0</v>
      </c>
      <c r="HI88" s="63">
        <v>0</v>
      </c>
      <c r="HJ88" s="63">
        <v>0</v>
      </c>
      <c r="HK88" s="63">
        <v>0</v>
      </c>
      <c r="HL88" s="63">
        <v>0</v>
      </c>
      <c r="HM88" s="63">
        <v>0</v>
      </c>
      <c r="HN88" s="63">
        <v>0</v>
      </c>
      <c r="HO88" s="63">
        <v>0</v>
      </c>
      <c r="HP88" s="63">
        <v>0</v>
      </c>
      <c r="HQ88" s="63">
        <v>0</v>
      </c>
      <c r="HR88" s="63">
        <v>0</v>
      </c>
      <c r="HS88" s="63">
        <v>0</v>
      </c>
      <c r="HT88" s="63">
        <v>0</v>
      </c>
      <c r="HU88" s="63">
        <v>0</v>
      </c>
      <c r="HV88" s="63">
        <v>0</v>
      </c>
      <c r="HW88" s="63">
        <v>0</v>
      </c>
      <c r="HX88" s="63">
        <v>0</v>
      </c>
      <c r="HY88" s="63">
        <v>0</v>
      </c>
      <c r="HZ88" s="63">
        <v>0</v>
      </c>
      <c r="IA88" s="63">
        <v>0</v>
      </c>
      <c r="IB88" s="63">
        <v>0</v>
      </c>
      <c r="IC88" s="63">
        <v>0</v>
      </c>
      <c r="ID88" s="63">
        <v>0</v>
      </c>
      <c r="IE88" s="63">
        <v>0</v>
      </c>
      <c r="IF88" s="63">
        <v>0</v>
      </c>
      <c r="IG88" s="63">
        <v>0</v>
      </c>
      <c r="IH88" s="63">
        <v>0</v>
      </c>
      <c r="II88" s="63">
        <v>0</v>
      </c>
      <c r="IJ88" s="63">
        <v>0</v>
      </c>
      <c r="IK88" s="63">
        <v>0</v>
      </c>
      <c r="IL88" s="63">
        <v>0</v>
      </c>
      <c r="IM88" s="63">
        <v>0</v>
      </c>
      <c r="IN88" s="63">
        <v>0</v>
      </c>
      <c r="IO88" s="63">
        <v>0</v>
      </c>
      <c r="IP88" s="63">
        <v>0</v>
      </c>
      <c r="IQ88" s="63">
        <v>0</v>
      </c>
      <c r="IR88" s="63">
        <v>0</v>
      </c>
      <c r="IS88" s="63">
        <v>0</v>
      </c>
      <c r="IT88" s="63">
        <v>0</v>
      </c>
      <c r="IU88" s="63">
        <v>0</v>
      </c>
      <c r="IV88" s="63">
        <v>0</v>
      </c>
      <c r="IW88" s="63">
        <v>0</v>
      </c>
      <c r="IX88" s="63">
        <v>0</v>
      </c>
      <c r="IY88" s="63">
        <v>0</v>
      </c>
      <c r="IZ88" s="63">
        <v>0</v>
      </c>
      <c r="JA88" s="63">
        <v>0</v>
      </c>
      <c r="JB88" s="63">
        <v>0</v>
      </c>
      <c r="JC88" s="63">
        <v>0</v>
      </c>
      <c r="JD88" s="63">
        <v>0</v>
      </c>
      <c r="JE88" s="63">
        <v>0</v>
      </c>
      <c r="JF88" s="63">
        <v>0</v>
      </c>
      <c r="JG88" s="63">
        <v>0</v>
      </c>
      <c r="JH88" s="63">
        <v>0</v>
      </c>
      <c r="JI88" s="63">
        <v>0</v>
      </c>
      <c r="JJ88" s="63">
        <v>0</v>
      </c>
      <c r="JK88" s="63">
        <v>0</v>
      </c>
      <c r="JL88" s="63">
        <v>0</v>
      </c>
      <c r="JM88" s="63">
        <v>0</v>
      </c>
      <c r="JN88" s="63">
        <v>0</v>
      </c>
      <c r="JO88" s="63">
        <v>0</v>
      </c>
      <c r="JP88" s="63">
        <v>0</v>
      </c>
      <c r="JQ88" s="63">
        <v>0</v>
      </c>
      <c r="JR88" s="63">
        <v>0</v>
      </c>
      <c r="JS88" s="63">
        <v>0</v>
      </c>
      <c r="JT88" s="63">
        <v>0</v>
      </c>
      <c r="JU88" s="63">
        <v>0</v>
      </c>
      <c r="JV88" s="63">
        <v>0</v>
      </c>
      <c r="JW88" s="63">
        <v>0</v>
      </c>
      <c r="JX88" s="63">
        <v>0</v>
      </c>
      <c r="JY88" s="63">
        <v>0</v>
      </c>
      <c r="JZ88" s="63">
        <v>0</v>
      </c>
      <c r="KA88" s="63">
        <v>0</v>
      </c>
      <c r="KB88" s="63">
        <v>0</v>
      </c>
      <c r="KC88" s="63">
        <v>0</v>
      </c>
      <c r="KD88" s="63">
        <v>0</v>
      </c>
      <c r="KE88" s="63">
        <v>0</v>
      </c>
      <c r="KF88" s="63">
        <v>0</v>
      </c>
      <c r="KG88" s="63">
        <v>0</v>
      </c>
      <c r="KH88" s="63">
        <v>0</v>
      </c>
      <c r="KI88" s="63">
        <v>0</v>
      </c>
      <c r="KJ88" s="63">
        <v>0</v>
      </c>
      <c r="KK88" s="63">
        <v>0</v>
      </c>
      <c r="KL88" s="63">
        <v>0</v>
      </c>
      <c r="KM88" s="63">
        <v>0</v>
      </c>
      <c r="KN88" s="63">
        <v>0</v>
      </c>
      <c r="KO88" s="63">
        <v>0</v>
      </c>
      <c r="KP88" s="63">
        <v>0</v>
      </c>
      <c r="KQ88" s="63">
        <v>0</v>
      </c>
      <c r="KR88" s="63">
        <v>0</v>
      </c>
      <c r="KS88" s="63">
        <v>0</v>
      </c>
      <c r="KT88" s="63">
        <v>0</v>
      </c>
      <c r="KU88" s="63">
        <v>0</v>
      </c>
      <c r="KV88" s="63">
        <v>0</v>
      </c>
      <c r="KW88" s="63">
        <v>0</v>
      </c>
      <c r="KX88" s="63">
        <v>0</v>
      </c>
      <c r="KY88" s="63">
        <v>0</v>
      </c>
      <c r="KZ88" s="63">
        <v>0</v>
      </c>
      <c r="LA88" s="63">
        <v>0</v>
      </c>
      <c r="LB88" s="63">
        <v>0</v>
      </c>
      <c r="LC88" s="63">
        <v>0</v>
      </c>
      <c r="LD88" s="63">
        <v>0</v>
      </c>
      <c r="LE88" s="63">
        <v>0</v>
      </c>
      <c r="LF88" s="63">
        <v>0</v>
      </c>
      <c r="LG88" s="63">
        <v>0</v>
      </c>
      <c r="LH88" s="63">
        <v>0</v>
      </c>
      <c r="LI88" s="63">
        <v>0</v>
      </c>
      <c r="LJ88" s="63">
        <v>0</v>
      </c>
      <c r="LK88" s="63">
        <v>0</v>
      </c>
      <c r="LL88" s="63">
        <v>0</v>
      </c>
      <c r="LM88" s="63">
        <v>0</v>
      </c>
      <c r="LN88" s="63">
        <v>0</v>
      </c>
      <c r="LO88" s="63">
        <v>0</v>
      </c>
      <c r="LP88" s="63">
        <v>0</v>
      </c>
      <c r="LQ88" s="63">
        <v>0</v>
      </c>
      <c r="LR88" s="63">
        <v>0</v>
      </c>
      <c r="LS88" s="63">
        <v>0</v>
      </c>
      <c r="LT88" s="63">
        <v>0</v>
      </c>
      <c r="LU88" s="63">
        <v>0</v>
      </c>
      <c r="LV88" s="63">
        <v>0</v>
      </c>
      <c r="LW88" s="63">
        <v>0</v>
      </c>
      <c r="LX88" s="63">
        <v>0</v>
      </c>
      <c r="LY88" s="63">
        <v>0</v>
      </c>
      <c r="LZ88" s="63">
        <v>0</v>
      </c>
      <c r="MA88" s="63">
        <v>0</v>
      </c>
      <c r="MB88" s="63">
        <v>0</v>
      </c>
      <c r="MC88" s="63">
        <v>0</v>
      </c>
      <c r="MD88" s="63">
        <v>0</v>
      </c>
      <c r="ME88" s="63">
        <v>0</v>
      </c>
      <c r="MF88" s="63">
        <v>0</v>
      </c>
      <c r="MG88" s="63">
        <v>0</v>
      </c>
      <c r="MH88" s="63">
        <v>0</v>
      </c>
      <c r="MI88" s="63">
        <v>0</v>
      </c>
      <c r="MJ88" s="63">
        <v>0</v>
      </c>
      <c r="MK88" s="63">
        <v>0</v>
      </c>
      <c r="ML88" s="63">
        <v>0</v>
      </c>
      <c r="MM88" s="63">
        <v>0</v>
      </c>
      <c r="MN88" s="63">
        <v>0</v>
      </c>
      <c r="MO88" s="63">
        <v>0</v>
      </c>
      <c r="MP88" s="63">
        <v>0</v>
      </c>
      <c r="MQ88" s="63">
        <v>0</v>
      </c>
      <c r="MR88" s="63">
        <v>0</v>
      </c>
      <c r="MS88" s="63">
        <v>0</v>
      </c>
      <c r="MT88" s="63">
        <v>0</v>
      </c>
      <c r="MU88" s="63">
        <v>0</v>
      </c>
      <c r="MW88" s="63">
        <v>73</v>
      </c>
      <c r="MY88" s="63">
        <f t="shared" si="3"/>
        <v>0</v>
      </c>
      <c r="NC88" s="63">
        <f t="shared" si="2"/>
        <v>0</v>
      </c>
    </row>
    <row r="89" spans="1:367" x14ac:dyDescent="0.45">
      <c r="A89" s="63" t="s">
        <v>436</v>
      </c>
      <c r="B89" s="7">
        <v>0</v>
      </c>
      <c r="C89" s="63">
        <v>0</v>
      </c>
      <c r="D89" s="63">
        <v>0</v>
      </c>
      <c r="E89" s="63">
        <v>0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63">
        <v>0</v>
      </c>
      <c r="L89" s="63">
        <v>0</v>
      </c>
      <c r="M89" s="63">
        <v>0</v>
      </c>
      <c r="N89" s="63">
        <v>0</v>
      </c>
      <c r="O89" s="63">
        <v>0</v>
      </c>
      <c r="P89" s="63">
        <v>0</v>
      </c>
      <c r="Q89" s="63">
        <v>0</v>
      </c>
      <c r="R89" s="63">
        <v>0</v>
      </c>
      <c r="S89" s="63">
        <v>0</v>
      </c>
      <c r="T89" s="63">
        <v>0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AZ89" s="63">
        <v>0</v>
      </c>
      <c r="BA89" s="63">
        <v>0</v>
      </c>
      <c r="BB89" s="63">
        <v>0</v>
      </c>
      <c r="BC89" s="63">
        <v>0</v>
      </c>
      <c r="BD89" s="63">
        <v>0</v>
      </c>
      <c r="BE89" s="63">
        <v>0</v>
      </c>
      <c r="BF89" s="63">
        <v>0</v>
      </c>
      <c r="BG89" s="63">
        <v>0</v>
      </c>
      <c r="BH89" s="63">
        <v>0</v>
      </c>
      <c r="BI89" s="63">
        <v>0</v>
      </c>
      <c r="BJ89" s="63">
        <v>0</v>
      </c>
      <c r="BK89" s="63">
        <v>0</v>
      </c>
      <c r="BL89" s="63">
        <v>0</v>
      </c>
      <c r="BM89" s="63">
        <v>0</v>
      </c>
      <c r="BN89" s="63">
        <v>0</v>
      </c>
      <c r="BO89" s="63">
        <v>0</v>
      </c>
      <c r="BP89" s="63">
        <v>0</v>
      </c>
      <c r="BQ89" s="63">
        <v>0</v>
      </c>
      <c r="BR89" s="63">
        <v>0</v>
      </c>
      <c r="BS89" s="63">
        <v>0</v>
      </c>
      <c r="BT89" s="63">
        <v>0</v>
      </c>
      <c r="BU89" s="63">
        <v>0</v>
      </c>
      <c r="BV89" s="63">
        <v>0</v>
      </c>
      <c r="BW89" s="63">
        <v>0</v>
      </c>
      <c r="BX89" s="63">
        <v>0</v>
      </c>
      <c r="BY89" s="63">
        <v>0</v>
      </c>
      <c r="BZ89" s="63">
        <v>0</v>
      </c>
      <c r="CA89" s="63">
        <v>0</v>
      </c>
      <c r="CB89" s="63">
        <v>0</v>
      </c>
      <c r="CC89" s="63">
        <v>0</v>
      </c>
      <c r="CD89" s="63">
        <v>0</v>
      </c>
      <c r="CE89" s="63">
        <v>0</v>
      </c>
      <c r="CF89" s="63">
        <v>0</v>
      </c>
      <c r="CG89" s="63">
        <v>0</v>
      </c>
      <c r="CH89" s="63">
        <v>0</v>
      </c>
      <c r="CI89" s="63">
        <v>0</v>
      </c>
      <c r="CJ89" s="63">
        <v>0</v>
      </c>
      <c r="CK89" s="63">
        <v>0</v>
      </c>
      <c r="CL89" s="63">
        <v>0</v>
      </c>
      <c r="CM89" s="63">
        <v>0</v>
      </c>
      <c r="CN89" s="63">
        <v>0</v>
      </c>
      <c r="CO89" s="63">
        <v>0</v>
      </c>
      <c r="CP89" s="63">
        <v>0</v>
      </c>
      <c r="CQ89" s="63">
        <v>0</v>
      </c>
      <c r="CR89" s="63">
        <v>0</v>
      </c>
      <c r="CS89" s="63">
        <v>0</v>
      </c>
      <c r="CT89" s="63">
        <v>0</v>
      </c>
      <c r="CU89" s="63">
        <v>0</v>
      </c>
      <c r="CV89" s="63">
        <v>0</v>
      </c>
      <c r="CW89" s="63">
        <v>0</v>
      </c>
      <c r="CX89" s="63">
        <v>0</v>
      </c>
      <c r="CY89" s="63">
        <v>0</v>
      </c>
      <c r="CZ89" s="63">
        <v>0</v>
      </c>
      <c r="DA89" s="63">
        <v>0</v>
      </c>
      <c r="DB89" s="63">
        <v>0</v>
      </c>
      <c r="DC89" s="63">
        <v>0</v>
      </c>
      <c r="DD89" s="63">
        <v>0</v>
      </c>
      <c r="DE89" s="63">
        <v>0</v>
      </c>
      <c r="DF89" s="63">
        <v>0</v>
      </c>
      <c r="DG89" s="63">
        <v>0</v>
      </c>
      <c r="DH89" s="63">
        <v>0</v>
      </c>
      <c r="DI89" s="63">
        <v>0</v>
      </c>
      <c r="DJ89" s="63">
        <v>0</v>
      </c>
      <c r="DK89" s="63">
        <v>0</v>
      </c>
      <c r="DL89" s="63">
        <v>0</v>
      </c>
      <c r="DM89" s="63">
        <v>0</v>
      </c>
      <c r="DN89" s="63">
        <v>0</v>
      </c>
      <c r="DO89" s="63">
        <v>0</v>
      </c>
      <c r="DP89" s="63">
        <v>0</v>
      </c>
      <c r="DQ89" s="63">
        <v>0</v>
      </c>
      <c r="DR89" s="63">
        <v>0</v>
      </c>
      <c r="DS89" s="63">
        <v>0</v>
      </c>
      <c r="DT89" s="63">
        <v>0</v>
      </c>
      <c r="DU89" s="63">
        <v>0</v>
      </c>
      <c r="DV89" s="63">
        <v>0</v>
      </c>
      <c r="DW89" s="63">
        <v>0</v>
      </c>
      <c r="DX89" s="63">
        <v>0</v>
      </c>
      <c r="DY89" s="63">
        <v>0</v>
      </c>
      <c r="DZ89" s="63">
        <v>0</v>
      </c>
      <c r="EA89" s="63">
        <v>0</v>
      </c>
      <c r="EB89" s="63">
        <v>0</v>
      </c>
      <c r="EC89" s="63">
        <v>0</v>
      </c>
      <c r="ED89" s="63">
        <v>0</v>
      </c>
      <c r="EE89" s="63">
        <v>0</v>
      </c>
      <c r="EF89" s="63">
        <v>0</v>
      </c>
      <c r="EG89" s="63">
        <v>0</v>
      </c>
      <c r="EH89" s="63">
        <v>0</v>
      </c>
      <c r="EI89" s="63">
        <v>0</v>
      </c>
      <c r="EJ89" s="63">
        <v>0</v>
      </c>
      <c r="EK89" s="63">
        <v>0</v>
      </c>
      <c r="EL89" s="63">
        <v>0</v>
      </c>
      <c r="EM89" s="63">
        <v>0</v>
      </c>
      <c r="EN89" s="63">
        <v>0</v>
      </c>
      <c r="EO89" s="63">
        <v>0</v>
      </c>
      <c r="EP89" s="63">
        <v>0</v>
      </c>
      <c r="EQ89" s="63">
        <v>0</v>
      </c>
      <c r="ER89" s="63">
        <v>0</v>
      </c>
      <c r="ES89" s="63">
        <v>0</v>
      </c>
      <c r="ET89" s="63">
        <v>0</v>
      </c>
      <c r="EU89" s="63">
        <v>0</v>
      </c>
      <c r="EV89" s="63">
        <v>0</v>
      </c>
      <c r="EW89" s="63">
        <v>0</v>
      </c>
      <c r="EX89" s="63">
        <v>0</v>
      </c>
      <c r="EY89" s="63">
        <v>0</v>
      </c>
      <c r="EZ89" s="63">
        <v>0</v>
      </c>
      <c r="FA89" s="63">
        <v>0</v>
      </c>
      <c r="FB89" s="63">
        <v>0</v>
      </c>
      <c r="FC89" s="63">
        <v>0</v>
      </c>
      <c r="FD89" s="63">
        <v>0</v>
      </c>
      <c r="FE89" s="63">
        <v>0</v>
      </c>
      <c r="FF89" s="63">
        <v>0</v>
      </c>
      <c r="FG89" s="63">
        <v>0</v>
      </c>
      <c r="FH89" s="63">
        <v>0</v>
      </c>
      <c r="FI89" s="63">
        <v>0</v>
      </c>
      <c r="FJ89" s="63">
        <v>0</v>
      </c>
      <c r="FK89" s="63">
        <v>0</v>
      </c>
      <c r="FL89" s="63">
        <v>0</v>
      </c>
      <c r="FM89" s="63">
        <v>0</v>
      </c>
      <c r="FN89" s="63">
        <v>0</v>
      </c>
      <c r="FO89" s="63">
        <v>0</v>
      </c>
      <c r="FP89" s="63">
        <v>0</v>
      </c>
      <c r="FQ89" s="63">
        <v>0</v>
      </c>
      <c r="FR89" s="63">
        <v>0</v>
      </c>
      <c r="FS89" s="63">
        <v>0</v>
      </c>
      <c r="FT89" s="63">
        <v>0</v>
      </c>
      <c r="FU89" s="63">
        <v>0</v>
      </c>
      <c r="FV89" s="63">
        <v>0</v>
      </c>
      <c r="FW89" s="63">
        <v>0</v>
      </c>
      <c r="FX89" s="63">
        <v>0</v>
      </c>
      <c r="FY89" s="63">
        <v>0</v>
      </c>
      <c r="FZ89" s="63">
        <v>0</v>
      </c>
      <c r="GA89" s="63">
        <v>0</v>
      </c>
      <c r="GB89" s="63">
        <v>0</v>
      </c>
      <c r="GC89" s="63">
        <v>0</v>
      </c>
      <c r="GD89" s="63">
        <v>0</v>
      </c>
      <c r="GE89" s="63">
        <v>0</v>
      </c>
      <c r="GF89" s="63">
        <v>0</v>
      </c>
      <c r="GG89" s="63">
        <v>0</v>
      </c>
      <c r="GH89" s="63">
        <v>0</v>
      </c>
      <c r="GI89" s="63">
        <v>0</v>
      </c>
      <c r="GJ89" s="63">
        <v>0</v>
      </c>
      <c r="GK89" s="63">
        <v>0</v>
      </c>
      <c r="GL89" s="63">
        <v>0</v>
      </c>
      <c r="GM89" s="63">
        <v>0</v>
      </c>
      <c r="GN89" s="63">
        <v>0</v>
      </c>
      <c r="GO89" s="63">
        <v>0</v>
      </c>
      <c r="GP89" s="63">
        <v>0</v>
      </c>
      <c r="GQ89" s="63">
        <v>0</v>
      </c>
      <c r="GR89" s="63">
        <v>0</v>
      </c>
      <c r="GS89" s="63">
        <v>0</v>
      </c>
      <c r="GT89" s="63">
        <v>0</v>
      </c>
      <c r="GU89" s="63">
        <v>0</v>
      </c>
      <c r="GV89" s="63">
        <v>0</v>
      </c>
      <c r="GW89" s="63">
        <v>0</v>
      </c>
      <c r="GX89" s="63">
        <v>0</v>
      </c>
      <c r="GY89" s="63">
        <v>0</v>
      </c>
      <c r="GZ89" s="63">
        <v>0</v>
      </c>
      <c r="HA89" s="63">
        <v>0</v>
      </c>
      <c r="HB89" s="63">
        <v>0</v>
      </c>
      <c r="HC89" s="63">
        <v>0</v>
      </c>
      <c r="HD89" s="63">
        <v>0</v>
      </c>
      <c r="HE89" s="63">
        <v>0</v>
      </c>
      <c r="HF89" s="63">
        <v>0</v>
      </c>
      <c r="HG89" s="63">
        <v>0</v>
      </c>
      <c r="HH89" s="63">
        <v>0</v>
      </c>
      <c r="HI89" s="63">
        <v>0</v>
      </c>
      <c r="HJ89" s="63">
        <v>0</v>
      </c>
      <c r="HK89" s="63">
        <v>0</v>
      </c>
      <c r="HL89" s="63">
        <v>0</v>
      </c>
      <c r="HM89" s="63">
        <v>0</v>
      </c>
      <c r="HN89" s="63">
        <v>0</v>
      </c>
      <c r="HO89" s="63">
        <v>0</v>
      </c>
      <c r="HP89" s="63">
        <v>0</v>
      </c>
      <c r="HQ89" s="63">
        <v>0</v>
      </c>
      <c r="HR89" s="63">
        <v>0</v>
      </c>
      <c r="HS89" s="63">
        <v>0</v>
      </c>
      <c r="HT89" s="63">
        <v>0</v>
      </c>
      <c r="HU89" s="63">
        <v>0</v>
      </c>
      <c r="HV89" s="63">
        <v>0</v>
      </c>
      <c r="HW89" s="63">
        <v>0</v>
      </c>
      <c r="HX89" s="63">
        <v>0</v>
      </c>
      <c r="HY89" s="63">
        <v>0</v>
      </c>
      <c r="HZ89" s="63">
        <v>0</v>
      </c>
      <c r="IA89" s="63">
        <v>0</v>
      </c>
      <c r="IB89" s="63">
        <v>0</v>
      </c>
      <c r="IC89" s="63">
        <v>0</v>
      </c>
      <c r="ID89" s="63">
        <v>0</v>
      </c>
      <c r="IE89" s="63">
        <v>0</v>
      </c>
      <c r="IF89" s="63">
        <v>0</v>
      </c>
      <c r="IG89" s="63">
        <v>0</v>
      </c>
      <c r="IH89" s="63">
        <v>0</v>
      </c>
      <c r="II89" s="63">
        <v>0</v>
      </c>
      <c r="IJ89" s="63">
        <v>0</v>
      </c>
      <c r="IK89" s="63">
        <v>0</v>
      </c>
      <c r="IL89" s="63">
        <v>0</v>
      </c>
      <c r="IM89" s="63">
        <v>0</v>
      </c>
      <c r="IN89" s="63">
        <v>0</v>
      </c>
      <c r="IO89" s="63">
        <v>0</v>
      </c>
      <c r="IP89" s="63">
        <v>0</v>
      </c>
      <c r="IQ89" s="63">
        <v>0</v>
      </c>
      <c r="IR89" s="63">
        <v>0</v>
      </c>
      <c r="IS89" s="63">
        <v>0</v>
      </c>
      <c r="IT89" s="63">
        <v>0</v>
      </c>
      <c r="IU89" s="63">
        <v>0</v>
      </c>
      <c r="IV89" s="63">
        <v>0</v>
      </c>
      <c r="IW89" s="63">
        <v>0</v>
      </c>
      <c r="IX89" s="63">
        <v>0</v>
      </c>
      <c r="IY89" s="63">
        <v>0</v>
      </c>
      <c r="IZ89" s="63">
        <v>0</v>
      </c>
      <c r="JA89" s="63">
        <v>0</v>
      </c>
      <c r="JB89" s="63">
        <v>0</v>
      </c>
      <c r="JC89" s="63">
        <v>0</v>
      </c>
      <c r="JD89" s="63">
        <v>0</v>
      </c>
      <c r="JE89" s="63">
        <v>0</v>
      </c>
      <c r="JF89" s="63">
        <v>0</v>
      </c>
      <c r="JG89" s="63">
        <v>0</v>
      </c>
      <c r="JH89" s="63">
        <v>0</v>
      </c>
      <c r="JI89" s="63">
        <v>0</v>
      </c>
      <c r="JJ89" s="63">
        <v>0</v>
      </c>
      <c r="JK89" s="63">
        <v>0</v>
      </c>
      <c r="JL89" s="63">
        <v>0</v>
      </c>
      <c r="JM89" s="63">
        <v>0</v>
      </c>
      <c r="JN89" s="63">
        <v>0</v>
      </c>
      <c r="JO89" s="63">
        <v>0</v>
      </c>
      <c r="JP89" s="63">
        <v>0</v>
      </c>
      <c r="JQ89" s="63">
        <v>0</v>
      </c>
      <c r="JR89" s="63">
        <v>0</v>
      </c>
      <c r="JS89" s="63">
        <v>0</v>
      </c>
      <c r="JT89" s="63">
        <v>0</v>
      </c>
      <c r="JU89" s="63">
        <v>0</v>
      </c>
      <c r="JV89" s="63">
        <v>0</v>
      </c>
      <c r="JW89" s="63">
        <v>0</v>
      </c>
      <c r="JX89" s="63">
        <v>0</v>
      </c>
      <c r="JY89" s="63">
        <v>0</v>
      </c>
      <c r="JZ89" s="63">
        <v>0</v>
      </c>
      <c r="KA89" s="63">
        <v>0</v>
      </c>
      <c r="KB89" s="63">
        <v>0</v>
      </c>
      <c r="KC89" s="63">
        <v>0</v>
      </c>
      <c r="KD89" s="63">
        <v>0</v>
      </c>
      <c r="KE89" s="63">
        <v>0</v>
      </c>
      <c r="KF89" s="63">
        <v>0</v>
      </c>
      <c r="KG89" s="63">
        <v>0</v>
      </c>
      <c r="KH89" s="63">
        <v>0</v>
      </c>
      <c r="KI89" s="63">
        <v>0</v>
      </c>
      <c r="KJ89" s="63">
        <v>0</v>
      </c>
      <c r="KK89" s="63">
        <v>0</v>
      </c>
      <c r="KL89" s="63">
        <v>0</v>
      </c>
      <c r="KM89" s="63">
        <v>0</v>
      </c>
      <c r="KN89" s="63">
        <v>0</v>
      </c>
      <c r="KO89" s="63">
        <v>0</v>
      </c>
      <c r="KP89" s="63">
        <v>0</v>
      </c>
      <c r="KQ89" s="63">
        <v>0</v>
      </c>
      <c r="KR89" s="63">
        <v>0</v>
      </c>
      <c r="KS89" s="63">
        <v>0</v>
      </c>
      <c r="KT89" s="63">
        <v>0</v>
      </c>
      <c r="KU89" s="63">
        <v>0</v>
      </c>
      <c r="KV89" s="63">
        <v>0</v>
      </c>
      <c r="KW89" s="63">
        <v>0</v>
      </c>
      <c r="KX89" s="63">
        <v>0</v>
      </c>
      <c r="KY89" s="63">
        <v>0</v>
      </c>
      <c r="KZ89" s="63">
        <v>0</v>
      </c>
      <c r="LA89" s="63">
        <v>0</v>
      </c>
      <c r="LB89" s="63">
        <v>0</v>
      </c>
      <c r="LC89" s="63">
        <v>0</v>
      </c>
      <c r="LD89" s="63">
        <v>0</v>
      </c>
      <c r="LE89" s="63">
        <v>0</v>
      </c>
      <c r="LF89" s="63">
        <v>0</v>
      </c>
      <c r="LG89" s="63">
        <v>0</v>
      </c>
      <c r="LH89" s="63">
        <v>0</v>
      </c>
      <c r="LI89" s="63">
        <v>0</v>
      </c>
      <c r="LJ89" s="63">
        <v>0</v>
      </c>
      <c r="LK89" s="63">
        <v>0</v>
      </c>
      <c r="LL89" s="63">
        <v>0</v>
      </c>
      <c r="LM89" s="63">
        <v>0</v>
      </c>
      <c r="LN89" s="63">
        <v>0</v>
      </c>
      <c r="LO89" s="63">
        <v>0</v>
      </c>
      <c r="LP89" s="63">
        <v>0</v>
      </c>
      <c r="LQ89" s="63">
        <v>0</v>
      </c>
      <c r="LR89" s="63">
        <v>0</v>
      </c>
      <c r="LS89" s="63">
        <v>0</v>
      </c>
      <c r="LT89" s="63">
        <v>0</v>
      </c>
      <c r="LU89" s="63">
        <v>0</v>
      </c>
      <c r="LV89" s="63">
        <v>0</v>
      </c>
      <c r="LW89" s="63">
        <v>0</v>
      </c>
      <c r="LX89" s="63">
        <v>0</v>
      </c>
      <c r="LY89" s="63">
        <v>0</v>
      </c>
      <c r="LZ89" s="63">
        <v>0</v>
      </c>
      <c r="MA89" s="63">
        <v>0</v>
      </c>
      <c r="MB89" s="63">
        <v>0</v>
      </c>
      <c r="MC89" s="63">
        <v>0</v>
      </c>
      <c r="MD89" s="63">
        <v>0</v>
      </c>
      <c r="ME89" s="63">
        <v>0</v>
      </c>
      <c r="MF89" s="63">
        <v>0</v>
      </c>
      <c r="MG89" s="63">
        <v>0</v>
      </c>
      <c r="MH89" s="63">
        <v>0</v>
      </c>
      <c r="MI89" s="63">
        <v>0</v>
      </c>
      <c r="MJ89" s="63">
        <v>0</v>
      </c>
      <c r="MK89" s="63">
        <v>0</v>
      </c>
      <c r="ML89" s="63">
        <v>0</v>
      </c>
      <c r="MM89" s="63">
        <v>0</v>
      </c>
      <c r="MN89" s="63">
        <v>0</v>
      </c>
      <c r="MO89" s="63">
        <v>0</v>
      </c>
      <c r="MP89" s="63">
        <v>0</v>
      </c>
      <c r="MQ89" s="63">
        <v>0</v>
      </c>
      <c r="MR89" s="63">
        <v>0</v>
      </c>
      <c r="MS89" s="63">
        <v>0</v>
      </c>
      <c r="MT89" s="63">
        <v>0</v>
      </c>
      <c r="MU89" s="63">
        <v>0</v>
      </c>
      <c r="MW89" s="63">
        <v>74</v>
      </c>
      <c r="MY89" s="63">
        <f t="shared" si="3"/>
        <v>0</v>
      </c>
      <c r="NC89" s="63">
        <f t="shared" si="2"/>
        <v>0</v>
      </c>
    </row>
    <row r="90" spans="1:367" x14ac:dyDescent="0.45">
      <c r="A90" s="63" t="s">
        <v>129</v>
      </c>
      <c r="B90" s="101">
        <v>608500000</v>
      </c>
      <c r="C90" s="63">
        <v>0</v>
      </c>
      <c r="D90" s="63">
        <v>0</v>
      </c>
      <c r="E90" s="63">
        <v>0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63">
        <v>0</v>
      </c>
      <c r="L90" s="63">
        <v>0</v>
      </c>
      <c r="M90" s="63">
        <v>0</v>
      </c>
      <c r="N90" s="63">
        <v>0</v>
      </c>
      <c r="O90" s="63">
        <v>0</v>
      </c>
      <c r="P90" s="63">
        <v>0</v>
      </c>
      <c r="Q90" s="63">
        <v>0</v>
      </c>
      <c r="R90" s="63">
        <v>0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AZ90" s="63">
        <v>0</v>
      </c>
      <c r="BA90" s="63">
        <v>0</v>
      </c>
      <c r="BB90" s="63">
        <v>0</v>
      </c>
      <c r="BC90" s="63">
        <v>0</v>
      </c>
      <c r="BD90" s="63">
        <v>0</v>
      </c>
      <c r="BE90" s="63">
        <v>0</v>
      </c>
      <c r="BF90" s="63">
        <v>0</v>
      </c>
      <c r="BG90" s="63">
        <v>0</v>
      </c>
      <c r="BH90" s="63">
        <v>0</v>
      </c>
      <c r="BI90" s="63">
        <v>0</v>
      </c>
      <c r="BJ90" s="63">
        <v>0</v>
      </c>
      <c r="BK90" s="63">
        <v>0</v>
      </c>
      <c r="BL90" s="63">
        <v>0</v>
      </c>
      <c r="BM90" s="63">
        <v>0</v>
      </c>
      <c r="BN90" s="63">
        <v>0</v>
      </c>
      <c r="BO90" s="63">
        <v>0</v>
      </c>
      <c r="BP90" s="63">
        <v>0</v>
      </c>
      <c r="BQ90" s="63">
        <v>0</v>
      </c>
      <c r="BR90" s="63">
        <v>0</v>
      </c>
      <c r="BS90" s="63">
        <v>0</v>
      </c>
      <c r="BT90" s="63">
        <v>0</v>
      </c>
      <c r="BU90" s="63">
        <v>0</v>
      </c>
      <c r="BV90" s="63">
        <v>0</v>
      </c>
      <c r="BW90" s="63">
        <v>0</v>
      </c>
      <c r="BX90" s="63">
        <v>0</v>
      </c>
      <c r="BY90" s="63">
        <v>0</v>
      </c>
      <c r="BZ90" s="63">
        <v>0</v>
      </c>
      <c r="CA90" s="63">
        <v>0</v>
      </c>
      <c r="CB90" s="63">
        <v>0</v>
      </c>
      <c r="CC90" s="63">
        <v>0</v>
      </c>
      <c r="CD90" s="63">
        <v>0</v>
      </c>
      <c r="CE90" s="63">
        <v>0</v>
      </c>
      <c r="CF90" s="63">
        <v>0</v>
      </c>
      <c r="CG90" s="63">
        <v>0</v>
      </c>
      <c r="CH90" s="63">
        <v>0</v>
      </c>
      <c r="CI90" s="63">
        <v>0</v>
      </c>
      <c r="CJ90" s="63">
        <v>0</v>
      </c>
      <c r="CK90" s="63">
        <v>0</v>
      </c>
      <c r="CL90" s="63">
        <v>0</v>
      </c>
      <c r="CM90" s="63">
        <v>0</v>
      </c>
      <c r="CN90" s="63">
        <v>0</v>
      </c>
      <c r="CO90" s="63">
        <v>0</v>
      </c>
      <c r="CP90" s="63">
        <v>0</v>
      </c>
      <c r="CQ90" s="63">
        <v>0</v>
      </c>
      <c r="CR90" s="63">
        <v>0</v>
      </c>
      <c r="CS90" s="63">
        <v>0</v>
      </c>
      <c r="CT90" s="63">
        <v>0</v>
      </c>
      <c r="CU90" s="63">
        <v>0</v>
      </c>
      <c r="CV90" s="63">
        <v>0</v>
      </c>
      <c r="CW90" s="63">
        <v>0</v>
      </c>
      <c r="CX90" s="63">
        <v>0</v>
      </c>
      <c r="CY90" s="63">
        <v>0</v>
      </c>
      <c r="CZ90" s="63">
        <v>0</v>
      </c>
      <c r="DA90" s="63">
        <v>0</v>
      </c>
      <c r="DB90" s="63">
        <v>0</v>
      </c>
      <c r="DC90" s="63">
        <v>0</v>
      </c>
      <c r="DD90" s="63">
        <v>0</v>
      </c>
      <c r="DE90" s="63">
        <v>0</v>
      </c>
      <c r="DF90" s="63">
        <v>0</v>
      </c>
      <c r="DG90" s="63">
        <v>0</v>
      </c>
      <c r="DH90" s="63">
        <v>0</v>
      </c>
      <c r="DI90" s="63">
        <v>0</v>
      </c>
      <c r="DJ90" s="63">
        <v>0</v>
      </c>
      <c r="DK90" s="63">
        <v>0</v>
      </c>
      <c r="DL90" s="63">
        <v>0</v>
      </c>
      <c r="DM90" s="63">
        <v>0</v>
      </c>
      <c r="DN90" s="63">
        <v>0</v>
      </c>
      <c r="DO90" s="63">
        <v>0</v>
      </c>
      <c r="DP90" s="63">
        <v>0</v>
      </c>
      <c r="DQ90" s="63">
        <v>0</v>
      </c>
      <c r="DR90" s="63">
        <v>0</v>
      </c>
      <c r="DS90" s="63">
        <v>0</v>
      </c>
      <c r="DT90" s="63">
        <v>0</v>
      </c>
      <c r="DU90" s="63">
        <v>0</v>
      </c>
      <c r="DV90" s="63">
        <v>0</v>
      </c>
      <c r="DW90" s="63">
        <v>0</v>
      </c>
      <c r="DX90" s="63">
        <v>0</v>
      </c>
      <c r="DY90" s="63">
        <v>0</v>
      </c>
      <c r="DZ90" s="63">
        <v>0</v>
      </c>
      <c r="EA90" s="63">
        <v>0</v>
      </c>
      <c r="EB90" s="63">
        <v>0</v>
      </c>
      <c r="EC90" s="63">
        <v>0</v>
      </c>
      <c r="ED90" s="63">
        <v>0</v>
      </c>
      <c r="EE90" s="63">
        <v>0</v>
      </c>
      <c r="EF90" s="63">
        <v>0</v>
      </c>
      <c r="EG90" s="63">
        <v>0</v>
      </c>
      <c r="EH90" s="63">
        <v>0</v>
      </c>
      <c r="EI90" s="63">
        <v>0</v>
      </c>
      <c r="EJ90" s="63">
        <v>0</v>
      </c>
      <c r="EK90" s="63">
        <v>0</v>
      </c>
      <c r="EL90" s="63">
        <v>0</v>
      </c>
      <c r="EM90" s="63">
        <v>0</v>
      </c>
      <c r="EN90" s="63">
        <v>0</v>
      </c>
      <c r="EO90" s="63">
        <v>0</v>
      </c>
      <c r="EP90" s="63">
        <v>0</v>
      </c>
      <c r="EQ90" s="63">
        <v>0</v>
      </c>
      <c r="ER90" s="63">
        <v>0</v>
      </c>
      <c r="ES90" s="63">
        <v>0</v>
      </c>
      <c r="ET90" s="63">
        <v>0</v>
      </c>
      <c r="EU90" s="63">
        <v>0</v>
      </c>
      <c r="EV90" s="63">
        <v>0</v>
      </c>
      <c r="EW90" s="63">
        <v>0</v>
      </c>
      <c r="EX90" s="63">
        <v>0</v>
      </c>
      <c r="EY90" s="63">
        <v>0</v>
      </c>
      <c r="EZ90" s="63">
        <v>0</v>
      </c>
      <c r="FA90" s="63">
        <v>0</v>
      </c>
      <c r="FB90" s="63">
        <v>0</v>
      </c>
      <c r="FC90" s="63">
        <v>0</v>
      </c>
      <c r="FD90" s="63">
        <v>0</v>
      </c>
      <c r="FE90" s="63">
        <v>0</v>
      </c>
      <c r="FF90" s="63">
        <v>0</v>
      </c>
      <c r="FG90" s="63">
        <v>0</v>
      </c>
      <c r="FH90" s="63">
        <v>0</v>
      </c>
      <c r="FI90" s="63">
        <v>0</v>
      </c>
      <c r="FJ90" s="63">
        <v>0</v>
      </c>
      <c r="FK90" s="63">
        <v>0</v>
      </c>
      <c r="FL90" s="63">
        <v>0</v>
      </c>
      <c r="FM90" s="63">
        <v>0</v>
      </c>
      <c r="FN90" s="63">
        <v>0</v>
      </c>
      <c r="FO90" s="63">
        <v>0</v>
      </c>
      <c r="FP90" s="63">
        <v>0</v>
      </c>
      <c r="FQ90" s="63">
        <v>0</v>
      </c>
      <c r="FR90" s="63">
        <v>0</v>
      </c>
      <c r="FS90" s="63">
        <v>0</v>
      </c>
      <c r="FT90" s="63">
        <v>0</v>
      </c>
      <c r="FU90" s="63">
        <v>0</v>
      </c>
      <c r="FV90" s="63">
        <v>0</v>
      </c>
      <c r="FW90" s="63">
        <v>0</v>
      </c>
      <c r="FX90" s="63">
        <v>0</v>
      </c>
      <c r="FY90" s="63">
        <v>0</v>
      </c>
      <c r="FZ90" s="63">
        <v>0</v>
      </c>
      <c r="GA90" s="63">
        <v>0</v>
      </c>
      <c r="GB90" s="63">
        <v>0</v>
      </c>
      <c r="GC90" s="63">
        <v>0</v>
      </c>
      <c r="GD90" s="63">
        <v>0</v>
      </c>
      <c r="GE90" s="63">
        <v>0</v>
      </c>
      <c r="GF90" s="63">
        <v>0</v>
      </c>
      <c r="GG90" s="63">
        <v>0</v>
      </c>
      <c r="GH90" s="63">
        <v>0</v>
      </c>
      <c r="GI90" s="63">
        <v>0</v>
      </c>
      <c r="GJ90" s="63">
        <v>0</v>
      </c>
      <c r="GK90" s="63">
        <v>0</v>
      </c>
      <c r="GL90" s="63">
        <v>0</v>
      </c>
      <c r="GM90" s="63">
        <v>0</v>
      </c>
      <c r="GN90" s="63">
        <v>0</v>
      </c>
      <c r="GO90" s="63">
        <v>0</v>
      </c>
      <c r="GP90" s="63">
        <v>0</v>
      </c>
      <c r="GQ90" s="63">
        <v>0</v>
      </c>
      <c r="GR90" s="63">
        <v>0</v>
      </c>
      <c r="GS90" s="63">
        <v>0</v>
      </c>
      <c r="GT90" s="63">
        <v>0</v>
      </c>
      <c r="GU90" s="63">
        <v>0</v>
      </c>
      <c r="GV90" s="63">
        <v>0</v>
      </c>
      <c r="GW90" s="63">
        <v>0</v>
      </c>
      <c r="GX90" s="63">
        <v>0</v>
      </c>
      <c r="GY90" s="63">
        <v>0</v>
      </c>
      <c r="GZ90" s="63">
        <v>0</v>
      </c>
      <c r="HA90" s="63">
        <v>0</v>
      </c>
      <c r="HB90" s="63">
        <v>0</v>
      </c>
      <c r="HC90" s="63">
        <v>0</v>
      </c>
      <c r="HD90" s="63">
        <v>0</v>
      </c>
      <c r="HE90" s="63">
        <v>0</v>
      </c>
      <c r="HF90" s="63">
        <v>0</v>
      </c>
      <c r="HG90" s="63">
        <v>0</v>
      </c>
      <c r="HH90" s="63">
        <v>0</v>
      </c>
      <c r="HI90" s="63">
        <v>0</v>
      </c>
      <c r="HJ90" s="63">
        <v>0</v>
      </c>
      <c r="HK90" s="63">
        <v>0</v>
      </c>
      <c r="HL90" s="63">
        <v>0</v>
      </c>
      <c r="HM90" s="63">
        <v>0</v>
      </c>
      <c r="HN90" s="63">
        <v>0</v>
      </c>
      <c r="HO90" s="63">
        <v>0</v>
      </c>
      <c r="HP90" s="63">
        <v>0</v>
      </c>
      <c r="HQ90" s="63">
        <v>0</v>
      </c>
      <c r="HR90" s="63">
        <v>0</v>
      </c>
      <c r="HS90" s="63">
        <v>0</v>
      </c>
      <c r="HT90" s="63">
        <v>0</v>
      </c>
      <c r="HU90" s="63">
        <v>0</v>
      </c>
      <c r="HV90" s="63">
        <v>0</v>
      </c>
      <c r="HW90" s="63">
        <v>0</v>
      </c>
      <c r="HX90" s="63">
        <v>0</v>
      </c>
      <c r="HY90" s="63">
        <v>0</v>
      </c>
      <c r="HZ90" s="63">
        <v>0</v>
      </c>
      <c r="IA90" s="63">
        <v>0</v>
      </c>
      <c r="IB90" s="63">
        <v>0</v>
      </c>
      <c r="IC90" s="63">
        <v>0</v>
      </c>
      <c r="ID90" s="63">
        <v>0</v>
      </c>
      <c r="IE90" s="63">
        <v>0</v>
      </c>
      <c r="IF90" s="63">
        <v>0</v>
      </c>
      <c r="IG90" s="63">
        <v>0</v>
      </c>
      <c r="IH90" s="63">
        <v>0</v>
      </c>
      <c r="II90" s="63">
        <v>0</v>
      </c>
      <c r="IJ90" s="63">
        <v>0</v>
      </c>
      <c r="IK90" s="63">
        <v>0</v>
      </c>
      <c r="IL90" s="63">
        <v>0</v>
      </c>
      <c r="IM90" s="63">
        <v>0</v>
      </c>
      <c r="IN90" s="63">
        <v>0</v>
      </c>
      <c r="IO90" s="63">
        <v>0</v>
      </c>
      <c r="IP90" s="63">
        <v>0</v>
      </c>
      <c r="IQ90" s="63">
        <v>0</v>
      </c>
      <c r="IR90" s="63">
        <v>0</v>
      </c>
      <c r="IS90" s="63">
        <v>0</v>
      </c>
      <c r="IT90" s="63">
        <v>0</v>
      </c>
      <c r="IU90" s="63">
        <v>0</v>
      </c>
      <c r="IV90" s="63">
        <v>0</v>
      </c>
      <c r="IW90" s="63">
        <v>0</v>
      </c>
      <c r="IX90" s="63">
        <v>0</v>
      </c>
      <c r="IY90" s="63">
        <v>0</v>
      </c>
      <c r="IZ90" s="63">
        <v>0</v>
      </c>
      <c r="JA90" s="63">
        <v>0</v>
      </c>
      <c r="JB90" s="63">
        <v>0</v>
      </c>
      <c r="JC90" s="63">
        <v>0</v>
      </c>
      <c r="JD90" s="63">
        <v>0</v>
      </c>
      <c r="JE90" s="63">
        <v>0</v>
      </c>
      <c r="JF90" s="63">
        <v>0</v>
      </c>
      <c r="JG90" s="63">
        <v>0</v>
      </c>
      <c r="JH90" s="63">
        <v>0</v>
      </c>
      <c r="JI90" s="63">
        <v>0</v>
      </c>
      <c r="JJ90" s="63">
        <v>0</v>
      </c>
      <c r="JK90" s="63">
        <v>0</v>
      </c>
      <c r="JL90" s="63">
        <v>0</v>
      </c>
      <c r="JM90" s="63">
        <v>0</v>
      </c>
      <c r="JN90" s="63">
        <v>0</v>
      </c>
      <c r="JO90" s="63">
        <v>0</v>
      </c>
      <c r="JP90" s="63">
        <v>0</v>
      </c>
      <c r="JQ90" s="63">
        <v>0</v>
      </c>
      <c r="JR90" s="63">
        <v>0</v>
      </c>
      <c r="JS90" s="63">
        <v>0</v>
      </c>
      <c r="JT90" s="63">
        <v>0</v>
      </c>
      <c r="JU90" s="63">
        <v>0</v>
      </c>
      <c r="JV90" s="63">
        <v>0</v>
      </c>
      <c r="JW90" s="63">
        <v>0</v>
      </c>
      <c r="JX90" s="63">
        <v>0</v>
      </c>
      <c r="JY90" s="63">
        <v>0</v>
      </c>
      <c r="JZ90" s="63">
        <v>0</v>
      </c>
      <c r="KA90" s="63">
        <v>0</v>
      </c>
      <c r="KB90" s="63">
        <v>0</v>
      </c>
      <c r="KC90" s="63">
        <v>0</v>
      </c>
      <c r="KD90" s="63">
        <v>0</v>
      </c>
      <c r="KE90" s="63">
        <v>0</v>
      </c>
      <c r="KF90" s="63">
        <v>0</v>
      </c>
      <c r="KG90" s="63">
        <v>0</v>
      </c>
      <c r="KH90" s="63">
        <v>0</v>
      </c>
      <c r="KI90" s="63">
        <v>0</v>
      </c>
      <c r="KJ90" s="63">
        <v>0</v>
      </c>
      <c r="KK90" s="63">
        <v>0</v>
      </c>
      <c r="KL90" s="63">
        <v>0</v>
      </c>
      <c r="KM90" s="63">
        <v>0</v>
      </c>
      <c r="KN90" s="63">
        <v>0</v>
      </c>
      <c r="KO90" s="63">
        <v>0</v>
      </c>
      <c r="KP90" s="63">
        <v>0</v>
      </c>
      <c r="KQ90" s="63">
        <v>0</v>
      </c>
      <c r="KR90" s="63">
        <v>0</v>
      </c>
      <c r="KS90" s="63">
        <v>0</v>
      </c>
      <c r="KT90" s="63">
        <v>0</v>
      </c>
      <c r="KU90" s="63">
        <v>0</v>
      </c>
      <c r="KV90" s="63">
        <v>0</v>
      </c>
      <c r="KW90" s="63">
        <v>0</v>
      </c>
      <c r="KX90" s="63">
        <v>0</v>
      </c>
      <c r="KY90" s="63">
        <v>0</v>
      </c>
      <c r="KZ90" s="63">
        <v>0</v>
      </c>
      <c r="LA90" s="63">
        <v>0</v>
      </c>
      <c r="LB90" s="63">
        <v>0</v>
      </c>
      <c r="LC90" s="63">
        <v>0</v>
      </c>
      <c r="LD90" s="63">
        <v>0</v>
      </c>
      <c r="LE90" s="63">
        <v>0</v>
      </c>
      <c r="LF90" s="63">
        <v>0</v>
      </c>
      <c r="LG90" s="63">
        <v>0</v>
      </c>
      <c r="LH90" s="63">
        <v>0</v>
      </c>
      <c r="LI90" s="63">
        <v>0</v>
      </c>
      <c r="LJ90" s="63">
        <v>0</v>
      </c>
      <c r="LK90" s="63">
        <v>0</v>
      </c>
      <c r="LL90" s="63">
        <v>0</v>
      </c>
      <c r="LM90" s="63">
        <v>0</v>
      </c>
      <c r="LN90" s="63">
        <v>0</v>
      </c>
      <c r="LO90" s="63">
        <v>0</v>
      </c>
      <c r="LP90" s="63">
        <v>0</v>
      </c>
      <c r="LQ90" s="63">
        <v>0</v>
      </c>
      <c r="LR90" s="63">
        <v>0</v>
      </c>
      <c r="LS90" s="63">
        <v>0</v>
      </c>
      <c r="LT90" s="63">
        <v>0</v>
      </c>
      <c r="LU90" s="63">
        <v>0</v>
      </c>
      <c r="LV90" s="63">
        <v>0</v>
      </c>
      <c r="LW90" s="63">
        <v>0</v>
      </c>
      <c r="LX90" s="63">
        <v>0</v>
      </c>
      <c r="LY90" s="63">
        <v>0</v>
      </c>
      <c r="LZ90" s="63">
        <v>0</v>
      </c>
      <c r="MA90" s="63">
        <v>0</v>
      </c>
      <c r="MB90" s="63">
        <v>0</v>
      </c>
      <c r="MC90" s="63">
        <v>0</v>
      </c>
      <c r="MD90" s="63">
        <v>0</v>
      </c>
      <c r="ME90" s="63">
        <v>0</v>
      </c>
      <c r="MF90" s="63">
        <v>0</v>
      </c>
      <c r="MG90" s="63">
        <v>0</v>
      </c>
      <c r="MH90" s="63">
        <v>0</v>
      </c>
      <c r="MI90" s="63">
        <v>0</v>
      </c>
      <c r="MJ90" s="63">
        <v>0</v>
      </c>
      <c r="MK90" s="63">
        <v>0</v>
      </c>
      <c r="ML90" s="63">
        <v>0</v>
      </c>
      <c r="MM90" s="63">
        <v>0</v>
      </c>
      <c r="MN90" s="63">
        <v>0</v>
      </c>
      <c r="MO90" s="63">
        <v>0</v>
      </c>
      <c r="MP90" s="63">
        <v>0</v>
      </c>
      <c r="MQ90" s="2">
        <v>0</v>
      </c>
      <c r="MR90" s="63">
        <v>0</v>
      </c>
      <c r="MS90" s="63">
        <v>0</v>
      </c>
      <c r="MT90" s="63">
        <v>0</v>
      </c>
      <c r="MU90" s="63">
        <v>0</v>
      </c>
      <c r="MW90" s="63">
        <v>75</v>
      </c>
      <c r="MY90" s="63">
        <f t="shared" si="3"/>
        <v>0</v>
      </c>
      <c r="NC90" s="63">
        <f t="shared" si="2"/>
        <v>0</v>
      </c>
    </row>
    <row r="91" spans="1:367" x14ac:dyDescent="0.45">
      <c r="A91" s="63" t="s">
        <v>130</v>
      </c>
      <c r="B91" s="63">
        <v>0</v>
      </c>
      <c r="C91" s="63">
        <v>0</v>
      </c>
      <c r="D91" s="63">
        <v>0</v>
      </c>
      <c r="E91" s="63">
        <v>0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63">
        <v>0</v>
      </c>
      <c r="L91" s="63">
        <v>0</v>
      </c>
      <c r="M91" s="63">
        <v>0</v>
      </c>
      <c r="N91" s="63">
        <v>0</v>
      </c>
      <c r="O91" s="63">
        <v>0</v>
      </c>
      <c r="P91" s="63">
        <v>0</v>
      </c>
      <c r="Q91" s="63">
        <v>0</v>
      </c>
      <c r="R91" s="63">
        <v>0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AZ91" s="63">
        <v>0</v>
      </c>
      <c r="BA91" s="63">
        <v>0</v>
      </c>
      <c r="BB91" s="63">
        <v>0</v>
      </c>
      <c r="BC91" s="63">
        <v>0</v>
      </c>
      <c r="BD91" s="63">
        <v>0</v>
      </c>
      <c r="BE91" s="63">
        <v>0</v>
      </c>
      <c r="BF91" s="63">
        <v>0</v>
      </c>
      <c r="BG91" s="63">
        <v>0</v>
      </c>
      <c r="BH91" s="63">
        <v>0</v>
      </c>
      <c r="BI91" s="63">
        <v>0</v>
      </c>
      <c r="BJ91" s="63">
        <v>0</v>
      </c>
      <c r="BK91" s="63">
        <v>0</v>
      </c>
      <c r="BL91" s="63">
        <v>0</v>
      </c>
      <c r="BM91" s="63">
        <v>0</v>
      </c>
      <c r="BN91" s="63">
        <v>0</v>
      </c>
      <c r="BO91" s="63">
        <v>0</v>
      </c>
      <c r="BP91" s="63">
        <v>0</v>
      </c>
      <c r="BQ91" s="63">
        <v>0</v>
      </c>
      <c r="BR91" s="63">
        <v>0</v>
      </c>
      <c r="BS91" s="63">
        <v>0</v>
      </c>
      <c r="BT91" s="63">
        <v>0</v>
      </c>
      <c r="BU91" s="63">
        <v>0</v>
      </c>
      <c r="BV91" s="63">
        <v>0</v>
      </c>
      <c r="BW91" s="63">
        <v>0</v>
      </c>
      <c r="BX91" s="63">
        <v>0</v>
      </c>
      <c r="BY91" s="63">
        <v>0</v>
      </c>
      <c r="BZ91" s="63">
        <v>0</v>
      </c>
      <c r="CA91" s="63">
        <v>0</v>
      </c>
      <c r="CB91" s="63">
        <v>0</v>
      </c>
      <c r="CC91" s="63">
        <v>0</v>
      </c>
      <c r="CD91" s="63">
        <v>0</v>
      </c>
      <c r="CE91" s="63">
        <v>0</v>
      </c>
      <c r="CF91" s="63">
        <v>0</v>
      </c>
      <c r="CG91" s="63">
        <v>0</v>
      </c>
      <c r="CH91" s="63">
        <v>0</v>
      </c>
      <c r="CI91" s="63">
        <v>0</v>
      </c>
      <c r="CJ91" s="63">
        <v>0</v>
      </c>
      <c r="CK91" s="63">
        <v>0</v>
      </c>
      <c r="CL91" s="63">
        <v>0</v>
      </c>
      <c r="CM91" s="63">
        <v>0</v>
      </c>
      <c r="CN91" s="63">
        <v>0</v>
      </c>
      <c r="CO91" s="63">
        <v>0</v>
      </c>
      <c r="CP91" s="63">
        <v>0</v>
      </c>
      <c r="CQ91" s="63">
        <v>0</v>
      </c>
      <c r="CR91" s="63">
        <v>0</v>
      </c>
      <c r="CS91" s="63">
        <v>0</v>
      </c>
      <c r="CT91" s="63">
        <v>0</v>
      </c>
      <c r="CU91" s="63">
        <v>0</v>
      </c>
      <c r="CV91" s="63">
        <v>0</v>
      </c>
      <c r="CW91" s="63">
        <v>0</v>
      </c>
      <c r="CX91" s="63">
        <v>0</v>
      </c>
      <c r="CY91" s="63">
        <v>0</v>
      </c>
      <c r="CZ91" s="63">
        <v>0</v>
      </c>
      <c r="DA91" s="63">
        <v>0</v>
      </c>
      <c r="DB91" s="63">
        <v>0</v>
      </c>
      <c r="DC91" s="63">
        <v>0</v>
      </c>
      <c r="DD91" s="63">
        <v>0</v>
      </c>
      <c r="DE91" s="63">
        <v>0</v>
      </c>
      <c r="DF91" s="63">
        <v>0</v>
      </c>
      <c r="DG91" s="63">
        <v>0</v>
      </c>
      <c r="DH91" s="63">
        <v>0</v>
      </c>
      <c r="DI91" s="63">
        <v>0</v>
      </c>
      <c r="DJ91" s="63">
        <v>0</v>
      </c>
      <c r="DK91" s="63">
        <v>0</v>
      </c>
      <c r="DL91" s="63">
        <v>0</v>
      </c>
      <c r="DM91" s="63">
        <v>0</v>
      </c>
      <c r="DN91" s="63">
        <v>0</v>
      </c>
      <c r="DO91" s="63">
        <v>0</v>
      </c>
      <c r="DP91" s="63">
        <v>0</v>
      </c>
      <c r="DQ91" s="63">
        <v>0</v>
      </c>
      <c r="DR91" s="63">
        <v>0</v>
      </c>
      <c r="DS91" s="63">
        <v>0</v>
      </c>
      <c r="DT91" s="63">
        <v>0</v>
      </c>
      <c r="DU91" s="63">
        <v>0</v>
      </c>
      <c r="DV91" s="63">
        <v>0</v>
      </c>
      <c r="DW91" s="63">
        <v>0</v>
      </c>
      <c r="DX91" s="63">
        <v>0</v>
      </c>
      <c r="DY91" s="63">
        <v>0</v>
      </c>
      <c r="DZ91" s="63">
        <v>0</v>
      </c>
      <c r="EA91" s="63">
        <v>0</v>
      </c>
      <c r="EB91" s="63">
        <v>0</v>
      </c>
      <c r="EC91" s="63">
        <v>0</v>
      </c>
      <c r="ED91" s="63">
        <v>0</v>
      </c>
      <c r="EE91" s="63">
        <v>0</v>
      </c>
      <c r="EF91" s="63">
        <v>0</v>
      </c>
      <c r="EG91" s="63">
        <v>0</v>
      </c>
      <c r="EH91" s="63">
        <v>0</v>
      </c>
      <c r="EI91" s="63">
        <v>0</v>
      </c>
      <c r="EJ91" s="63">
        <v>0</v>
      </c>
      <c r="EK91" s="63">
        <v>0</v>
      </c>
      <c r="EL91" s="63">
        <v>0</v>
      </c>
      <c r="EM91" s="63">
        <v>0</v>
      </c>
      <c r="EN91" s="63">
        <v>0</v>
      </c>
      <c r="EO91" s="63">
        <v>0</v>
      </c>
      <c r="EP91" s="63">
        <v>0</v>
      </c>
      <c r="EQ91" s="63">
        <v>0</v>
      </c>
      <c r="ER91" s="63">
        <v>0</v>
      </c>
      <c r="ES91" s="63">
        <v>0</v>
      </c>
      <c r="ET91" s="63">
        <v>0</v>
      </c>
      <c r="EU91" s="63">
        <v>0</v>
      </c>
      <c r="EV91" s="63">
        <v>0</v>
      </c>
      <c r="EW91" s="63">
        <v>0</v>
      </c>
      <c r="EX91" s="63">
        <v>0</v>
      </c>
      <c r="EY91" s="63">
        <v>0</v>
      </c>
      <c r="EZ91" s="63">
        <v>0</v>
      </c>
      <c r="FA91" s="63">
        <v>0</v>
      </c>
      <c r="FB91" s="63">
        <v>0</v>
      </c>
      <c r="FC91" s="63">
        <v>0</v>
      </c>
      <c r="FD91" s="63">
        <v>0</v>
      </c>
      <c r="FE91" s="63">
        <v>0</v>
      </c>
      <c r="FF91" s="63">
        <v>0</v>
      </c>
      <c r="FG91" s="63">
        <v>0</v>
      </c>
      <c r="FH91" s="63">
        <v>0</v>
      </c>
      <c r="FI91" s="63">
        <v>0</v>
      </c>
      <c r="FJ91" s="63">
        <v>0</v>
      </c>
      <c r="FK91" s="63">
        <v>0</v>
      </c>
      <c r="FL91" s="63">
        <v>0</v>
      </c>
      <c r="FM91" s="63">
        <v>0</v>
      </c>
      <c r="FN91" s="63">
        <v>0</v>
      </c>
      <c r="FO91" s="63">
        <v>0</v>
      </c>
      <c r="FP91" s="63">
        <v>0</v>
      </c>
      <c r="FQ91" s="63">
        <v>0</v>
      </c>
      <c r="FR91" s="63">
        <v>0</v>
      </c>
      <c r="FS91" s="63">
        <v>0</v>
      </c>
      <c r="FT91" s="63">
        <v>0</v>
      </c>
      <c r="FU91" s="63">
        <v>0</v>
      </c>
      <c r="FV91" s="63">
        <v>0</v>
      </c>
      <c r="FW91" s="63">
        <v>0</v>
      </c>
      <c r="FX91" s="63">
        <v>0</v>
      </c>
      <c r="FY91" s="63">
        <v>0</v>
      </c>
      <c r="FZ91" s="63">
        <v>0</v>
      </c>
      <c r="GA91" s="63">
        <v>0</v>
      </c>
      <c r="GB91" s="63">
        <v>0</v>
      </c>
      <c r="GC91" s="63">
        <v>0</v>
      </c>
      <c r="GD91" s="63">
        <v>0</v>
      </c>
      <c r="GE91" s="63">
        <v>0</v>
      </c>
      <c r="GF91" s="63">
        <v>0</v>
      </c>
      <c r="GG91" s="63">
        <v>0</v>
      </c>
      <c r="GH91" s="63">
        <v>0</v>
      </c>
      <c r="GI91" s="63">
        <v>0</v>
      </c>
      <c r="GJ91" s="63">
        <v>0</v>
      </c>
      <c r="GK91" s="63">
        <v>0</v>
      </c>
      <c r="GL91" s="63">
        <v>0</v>
      </c>
      <c r="GM91" s="63">
        <v>0</v>
      </c>
      <c r="GN91" s="63">
        <v>0</v>
      </c>
      <c r="GO91" s="63">
        <v>0</v>
      </c>
      <c r="GP91" s="63">
        <v>0</v>
      </c>
      <c r="GQ91" s="63">
        <v>0</v>
      </c>
      <c r="GR91" s="63">
        <v>0</v>
      </c>
      <c r="GS91" s="63">
        <v>0</v>
      </c>
      <c r="GT91" s="63">
        <v>0</v>
      </c>
      <c r="GU91" s="63">
        <v>0</v>
      </c>
      <c r="GV91" s="63">
        <v>0</v>
      </c>
      <c r="GW91" s="63">
        <v>0</v>
      </c>
      <c r="GX91" s="63">
        <v>0</v>
      </c>
      <c r="GY91" s="63">
        <v>0</v>
      </c>
      <c r="GZ91" s="63">
        <v>0</v>
      </c>
      <c r="HA91" s="63">
        <v>0</v>
      </c>
      <c r="HB91" s="63">
        <v>0</v>
      </c>
      <c r="HC91" s="63">
        <v>0</v>
      </c>
      <c r="HD91" s="63">
        <v>0</v>
      </c>
      <c r="HE91" s="63">
        <v>0</v>
      </c>
      <c r="HF91" s="63">
        <v>0</v>
      </c>
      <c r="HG91" s="63">
        <v>0</v>
      </c>
      <c r="HH91" s="63">
        <v>0</v>
      </c>
      <c r="HI91" s="63">
        <v>0</v>
      </c>
      <c r="HJ91" s="63">
        <v>0</v>
      </c>
      <c r="HK91" s="63">
        <v>0</v>
      </c>
      <c r="HL91" s="63">
        <v>0</v>
      </c>
      <c r="HM91" s="63">
        <v>0</v>
      </c>
      <c r="HN91" s="63">
        <v>0</v>
      </c>
      <c r="HO91" s="63">
        <v>0</v>
      </c>
      <c r="HP91" s="63">
        <v>0</v>
      </c>
      <c r="HQ91" s="63">
        <v>0</v>
      </c>
      <c r="HR91" s="63">
        <v>0</v>
      </c>
      <c r="HS91" s="63">
        <v>0</v>
      </c>
      <c r="HT91" s="63">
        <v>0</v>
      </c>
      <c r="HU91" s="63">
        <v>0</v>
      </c>
      <c r="HV91" s="63">
        <v>0</v>
      </c>
      <c r="HW91" s="63">
        <v>0</v>
      </c>
      <c r="HX91" s="63">
        <v>0</v>
      </c>
      <c r="HY91" s="63">
        <v>0</v>
      </c>
      <c r="HZ91" s="63">
        <v>0</v>
      </c>
      <c r="IA91" s="63">
        <v>0</v>
      </c>
      <c r="IB91" s="63">
        <v>0</v>
      </c>
      <c r="IC91" s="63">
        <v>0</v>
      </c>
      <c r="ID91" s="63">
        <v>0</v>
      </c>
      <c r="IE91" s="63">
        <v>0</v>
      </c>
      <c r="IF91" s="63">
        <v>0</v>
      </c>
      <c r="IG91" s="63">
        <v>0</v>
      </c>
      <c r="IH91" s="63">
        <v>0</v>
      </c>
      <c r="II91" s="63">
        <v>0</v>
      </c>
      <c r="IJ91" s="63">
        <v>0</v>
      </c>
      <c r="IK91" s="63">
        <v>0</v>
      </c>
      <c r="IL91" s="63">
        <v>0</v>
      </c>
      <c r="IM91" s="63">
        <v>0</v>
      </c>
      <c r="IN91" s="63">
        <v>0</v>
      </c>
      <c r="IO91" s="63">
        <v>0</v>
      </c>
      <c r="IP91" s="63">
        <v>0</v>
      </c>
      <c r="IQ91" s="63">
        <v>0</v>
      </c>
      <c r="IR91" s="63">
        <v>0</v>
      </c>
      <c r="IS91" s="63">
        <v>0</v>
      </c>
      <c r="IT91" s="63">
        <v>0</v>
      </c>
      <c r="IU91" s="63">
        <v>0</v>
      </c>
      <c r="IV91" s="63">
        <v>0</v>
      </c>
      <c r="IW91" s="63">
        <v>0</v>
      </c>
      <c r="IX91" s="63">
        <v>0</v>
      </c>
      <c r="IY91" s="63">
        <v>0</v>
      </c>
      <c r="IZ91" s="63">
        <v>0</v>
      </c>
      <c r="JA91" s="63">
        <v>0</v>
      </c>
      <c r="JB91" s="63">
        <v>0</v>
      </c>
      <c r="JC91" s="63">
        <v>0</v>
      </c>
      <c r="JD91" s="63">
        <v>0</v>
      </c>
      <c r="JE91" s="63">
        <v>0</v>
      </c>
      <c r="JF91" s="63">
        <v>0</v>
      </c>
      <c r="JG91" s="63">
        <v>0</v>
      </c>
      <c r="JH91" s="63">
        <v>0</v>
      </c>
      <c r="JI91" s="63">
        <v>0</v>
      </c>
      <c r="JJ91" s="63">
        <v>0</v>
      </c>
      <c r="JK91" s="63">
        <v>0</v>
      </c>
      <c r="JL91" s="63">
        <v>0</v>
      </c>
      <c r="JM91" s="63">
        <v>0</v>
      </c>
      <c r="JN91" s="63">
        <v>0</v>
      </c>
      <c r="JO91" s="63">
        <v>0</v>
      </c>
      <c r="JP91" s="63">
        <v>0</v>
      </c>
      <c r="JQ91" s="63">
        <v>0</v>
      </c>
      <c r="JR91" s="63">
        <v>0</v>
      </c>
      <c r="JS91" s="63">
        <v>0</v>
      </c>
      <c r="JT91" s="63">
        <v>0</v>
      </c>
      <c r="JU91" s="63">
        <v>0</v>
      </c>
      <c r="JV91" s="63">
        <v>0</v>
      </c>
      <c r="JW91" s="63">
        <v>0</v>
      </c>
      <c r="JX91" s="63">
        <v>0</v>
      </c>
      <c r="JY91" s="63">
        <v>0</v>
      </c>
      <c r="JZ91" s="63">
        <v>0</v>
      </c>
      <c r="KA91" s="63">
        <v>0</v>
      </c>
      <c r="KB91" s="63">
        <v>0</v>
      </c>
      <c r="KC91" s="63">
        <v>0</v>
      </c>
      <c r="KD91" s="63">
        <v>0</v>
      </c>
      <c r="KE91" s="63">
        <v>0</v>
      </c>
      <c r="KF91" s="63">
        <v>0</v>
      </c>
      <c r="KG91" s="63">
        <v>0</v>
      </c>
      <c r="KH91" s="63">
        <v>0</v>
      </c>
      <c r="KI91" s="63">
        <v>0</v>
      </c>
      <c r="KJ91" s="63">
        <v>0</v>
      </c>
      <c r="KK91" s="63">
        <v>0</v>
      </c>
      <c r="KL91" s="63">
        <v>0</v>
      </c>
      <c r="KM91" s="63">
        <v>0</v>
      </c>
      <c r="KN91" s="63">
        <v>0</v>
      </c>
      <c r="KO91" s="63">
        <v>0</v>
      </c>
      <c r="KP91" s="63">
        <v>0</v>
      </c>
      <c r="KQ91" s="63">
        <v>0</v>
      </c>
      <c r="KR91" s="63">
        <v>0</v>
      </c>
      <c r="KS91" s="63">
        <v>0</v>
      </c>
      <c r="KT91" s="63">
        <v>0</v>
      </c>
      <c r="KU91" s="63">
        <v>0</v>
      </c>
      <c r="KV91" s="63">
        <v>0</v>
      </c>
      <c r="KW91" s="63">
        <v>0</v>
      </c>
      <c r="KX91" s="63">
        <v>0</v>
      </c>
      <c r="KY91" s="63">
        <v>0</v>
      </c>
      <c r="KZ91" s="63">
        <v>0</v>
      </c>
      <c r="LA91" s="63">
        <v>0</v>
      </c>
      <c r="LB91" s="63">
        <v>0</v>
      </c>
      <c r="LC91" s="63">
        <v>0</v>
      </c>
      <c r="LD91" s="63">
        <v>0</v>
      </c>
      <c r="LE91" s="63">
        <v>0</v>
      </c>
      <c r="LF91" s="63">
        <v>0</v>
      </c>
      <c r="LG91" s="63">
        <v>0</v>
      </c>
      <c r="LH91" s="63">
        <v>0</v>
      </c>
      <c r="LI91" s="63">
        <v>0</v>
      </c>
      <c r="LJ91" s="63">
        <v>0</v>
      </c>
      <c r="LK91" s="63">
        <v>0</v>
      </c>
      <c r="LL91" s="63">
        <v>0</v>
      </c>
      <c r="LM91" s="63">
        <v>0</v>
      </c>
      <c r="LN91" s="63">
        <v>0</v>
      </c>
      <c r="LO91" s="63">
        <v>0</v>
      </c>
      <c r="LP91" s="63">
        <v>0</v>
      </c>
      <c r="LQ91" s="63">
        <v>0</v>
      </c>
      <c r="LR91" s="63">
        <v>0</v>
      </c>
      <c r="LS91" s="63">
        <v>0</v>
      </c>
      <c r="LT91" s="63">
        <v>0</v>
      </c>
      <c r="LU91" s="63">
        <v>0</v>
      </c>
      <c r="LV91" s="63">
        <v>0</v>
      </c>
      <c r="LW91" s="63">
        <v>0</v>
      </c>
      <c r="LX91" s="63">
        <v>0</v>
      </c>
      <c r="LY91" s="63">
        <v>0</v>
      </c>
      <c r="LZ91" s="63">
        <v>0</v>
      </c>
      <c r="MA91" s="63">
        <v>0</v>
      </c>
      <c r="MB91" s="63">
        <v>0</v>
      </c>
      <c r="MC91" s="63">
        <v>0</v>
      </c>
      <c r="MD91" s="63">
        <v>0</v>
      </c>
      <c r="ME91" s="63">
        <v>0</v>
      </c>
      <c r="MF91" s="63">
        <v>0</v>
      </c>
      <c r="MG91" s="63">
        <v>0</v>
      </c>
      <c r="MH91" s="63">
        <v>0</v>
      </c>
      <c r="MI91" s="63">
        <v>0</v>
      </c>
      <c r="MJ91" s="63">
        <v>0</v>
      </c>
      <c r="MK91" s="63">
        <v>0</v>
      </c>
      <c r="ML91" s="63">
        <v>0</v>
      </c>
      <c r="MM91" s="63">
        <v>0</v>
      </c>
      <c r="MN91" s="63">
        <v>0</v>
      </c>
      <c r="MO91" s="63">
        <v>0</v>
      </c>
      <c r="MP91" s="63">
        <v>0</v>
      </c>
      <c r="MQ91" s="2">
        <v>0</v>
      </c>
      <c r="MR91" s="63">
        <v>0</v>
      </c>
      <c r="MS91" s="63">
        <v>0</v>
      </c>
      <c r="MT91" s="63">
        <v>0</v>
      </c>
      <c r="MU91" s="63">
        <v>0</v>
      </c>
      <c r="MW91" s="63">
        <v>76</v>
      </c>
      <c r="MY91" s="63">
        <f t="shared" si="3"/>
        <v>0</v>
      </c>
      <c r="NC91" s="63">
        <f t="shared" si="2"/>
        <v>0</v>
      </c>
    </row>
    <row r="92" spans="1:367" x14ac:dyDescent="0.45">
      <c r="A92" s="63" t="s">
        <v>15</v>
      </c>
      <c r="B92" s="101">
        <v>0</v>
      </c>
      <c r="C92" s="63">
        <v>0</v>
      </c>
      <c r="D92" s="63">
        <v>0</v>
      </c>
      <c r="E92" s="63">
        <v>0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63">
        <v>0</v>
      </c>
      <c r="L92" s="63">
        <v>0</v>
      </c>
      <c r="M92" s="63">
        <v>0</v>
      </c>
      <c r="N92" s="63">
        <v>0</v>
      </c>
      <c r="O92" s="63">
        <v>0</v>
      </c>
      <c r="P92" s="63">
        <v>0</v>
      </c>
      <c r="Q92" s="63">
        <v>0</v>
      </c>
      <c r="R92" s="63">
        <v>0</v>
      </c>
      <c r="S92" s="63">
        <v>0</v>
      </c>
      <c r="T92" s="63">
        <v>0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AZ92" s="63">
        <v>0</v>
      </c>
      <c r="BA92" s="63">
        <v>0</v>
      </c>
      <c r="BB92" s="63">
        <v>0</v>
      </c>
      <c r="BC92" s="63">
        <v>0</v>
      </c>
      <c r="BD92" s="63">
        <v>0</v>
      </c>
      <c r="BE92" s="63">
        <v>0</v>
      </c>
      <c r="BF92" s="63">
        <v>0</v>
      </c>
      <c r="BG92" s="63">
        <v>0</v>
      </c>
      <c r="BH92" s="63">
        <v>0</v>
      </c>
      <c r="BI92" s="63">
        <v>0</v>
      </c>
      <c r="BJ92" s="63">
        <v>0</v>
      </c>
      <c r="BK92" s="63">
        <v>0</v>
      </c>
      <c r="BL92" s="63">
        <v>0</v>
      </c>
      <c r="BM92" s="63">
        <v>0</v>
      </c>
      <c r="BN92" s="63">
        <v>0</v>
      </c>
      <c r="BO92" s="63">
        <v>0</v>
      </c>
      <c r="BP92" s="63">
        <v>0</v>
      </c>
      <c r="BQ92" s="63">
        <v>0</v>
      </c>
      <c r="BR92" s="63">
        <v>0</v>
      </c>
      <c r="BS92" s="63">
        <v>0</v>
      </c>
      <c r="BT92" s="63">
        <v>0</v>
      </c>
      <c r="BU92" s="63">
        <v>0</v>
      </c>
      <c r="BV92" s="63">
        <v>0</v>
      </c>
      <c r="BW92" s="63">
        <v>0</v>
      </c>
      <c r="BX92" s="63">
        <v>0</v>
      </c>
      <c r="BY92" s="63">
        <v>0</v>
      </c>
      <c r="BZ92" s="63">
        <v>0</v>
      </c>
      <c r="CA92" s="63">
        <v>0</v>
      </c>
      <c r="CB92" s="63">
        <v>0</v>
      </c>
      <c r="CC92" s="63">
        <v>0</v>
      </c>
      <c r="CD92" s="63">
        <v>0</v>
      </c>
      <c r="CE92" s="63">
        <v>0</v>
      </c>
      <c r="CF92" s="63">
        <v>0</v>
      </c>
      <c r="CG92" s="63">
        <v>0</v>
      </c>
      <c r="CH92" s="63">
        <v>0</v>
      </c>
      <c r="CI92" s="63">
        <v>0</v>
      </c>
      <c r="CJ92" s="63">
        <v>0</v>
      </c>
      <c r="CK92" s="63">
        <v>0</v>
      </c>
      <c r="CL92" s="63">
        <v>0</v>
      </c>
      <c r="CM92" s="63">
        <v>0</v>
      </c>
      <c r="CN92" s="63">
        <v>0</v>
      </c>
      <c r="CO92" s="63">
        <v>0</v>
      </c>
      <c r="CP92" s="63">
        <v>0</v>
      </c>
      <c r="CQ92" s="63">
        <v>0</v>
      </c>
      <c r="CR92" s="63">
        <v>0</v>
      </c>
      <c r="CS92" s="63">
        <v>0</v>
      </c>
      <c r="CT92" s="63">
        <v>0</v>
      </c>
      <c r="CU92" s="63">
        <v>0</v>
      </c>
      <c r="CV92" s="63">
        <v>0</v>
      </c>
      <c r="CW92" s="63">
        <v>0</v>
      </c>
      <c r="CX92" s="63">
        <v>0</v>
      </c>
      <c r="CY92" s="63">
        <v>0</v>
      </c>
      <c r="CZ92" s="63">
        <v>0</v>
      </c>
      <c r="DA92" s="63">
        <v>0</v>
      </c>
      <c r="DB92" s="63">
        <v>0</v>
      </c>
      <c r="DC92" s="63">
        <v>0</v>
      </c>
      <c r="DD92" s="63">
        <v>0</v>
      </c>
      <c r="DE92" s="63">
        <v>0</v>
      </c>
      <c r="DF92" s="63">
        <v>0</v>
      </c>
      <c r="DG92" s="63">
        <v>0</v>
      </c>
      <c r="DH92" s="63">
        <v>0</v>
      </c>
      <c r="DI92" s="63">
        <v>0</v>
      </c>
      <c r="DJ92" s="63">
        <v>0</v>
      </c>
      <c r="DK92" s="63">
        <v>0</v>
      </c>
      <c r="DL92" s="63">
        <v>0</v>
      </c>
      <c r="DM92" s="63">
        <v>0</v>
      </c>
      <c r="DN92" s="63">
        <v>0</v>
      </c>
      <c r="DO92" s="63">
        <v>0</v>
      </c>
      <c r="DP92" s="63">
        <v>0</v>
      </c>
      <c r="DQ92" s="63">
        <v>0</v>
      </c>
      <c r="DR92" s="63">
        <v>0</v>
      </c>
      <c r="DS92" s="63">
        <v>0</v>
      </c>
      <c r="DT92" s="63">
        <v>0</v>
      </c>
      <c r="DU92" s="63">
        <v>0</v>
      </c>
      <c r="DV92" s="63">
        <v>0</v>
      </c>
      <c r="DW92" s="63">
        <v>0</v>
      </c>
      <c r="DX92" s="63">
        <v>0</v>
      </c>
      <c r="DY92" s="63">
        <v>0</v>
      </c>
      <c r="DZ92" s="63">
        <v>0</v>
      </c>
      <c r="EA92" s="63">
        <v>0</v>
      </c>
      <c r="EB92" s="63">
        <v>0</v>
      </c>
      <c r="EC92" s="63">
        <v>0</v>
      </c>
      <c r="ED92" s="63">
        <v>0</v>
      </c>
      <c r="EE92" s="63">
        <v>0</v>
      </c>
      <c r="EF92" s="63">
        <v>0</v>
      </c>
      <c r="EG92" s="63">
        <v>0</v>
      </c>
      <c r="EH92" s="63">
        <v>0</v>
      </c>
      <c r="EI92" s="63">
        <v>0</v>
      </c>
      <c r="EJ92" s="63">
        <v>0</v>
      </c>
      <c r="EK92" s="63">
        <v>0</v>
      </c>
      <c r="EL92" s="63">
        <v>0</v>
      </c>
      <c r="EM92" s="63">
        <v>0</v>
      </c>
      <c r="EN92" s="63">
        <v>0</v>
      </c>
      <c r="EO92" s="63">
        <v>0</v>
      </c>
      <c r="EP92" s="63">
        <v>0</v>
      </c>
      <c r="EQ92" s="63">
        <v>0</v>
      </c>
      <c r="ER92" s="63">
        <v>0</v>
      </c>
      <c r="ES92" s="63">
        <v>0</v>
      </c>
      <c r="ET92" s="63">
        <v>0</v>
      </c>
      <c r="EU92" s="63">
        <v>0</v>
      </c>
      <c r="EV92" s="63">
        <v>0</v>
      </c>
      <c r="EW92" s="63">
        <v>0</v>
      </c>
      <c r="EX92" s="63">
        <v>0</v>
      </c>
      <c r="EY92" s="63">
        <v>0</v>
      </c>
      <c r="EZ92" s="63">
        <v>0</v>
      </c>
      <c r="FA92" s="63">
        <v>0</v>
      </c>
      <c r="FB92" s="63">
        <v>0</v>
      </c>
      <c r="FC92" s="63">
        <v>0</v>
      </c>
      <c r="FD92" s="63">
        <v>0</v>
      </c>
      <c r="FE92" s="63">
        <v>0</v>
      </c>
      <c r="FF92" s="63">
        <v>0</v>
      </c>
      <c r="FG92" s="63">
        <v>0</v>
      </c>
      <c r="FH92" s="63">
        <v>0</v>
      </c>
      <c r="FI92" s="63">
        <v>0</v>
      </c>
      <c r="FJ92" s="63">
        <v>0</v>
      </c>
      <c r="FK92" s="63">
        <v>0</v>
      </c>
      <c r="FL92" s="63">
        <v>0</v>
      </c>
      <c r="FM92" s="63">
        <v>0</v>
      </c>
      <c r="FN92" s="63">
        <v>0</v>
      </c>
      <c r="FO92" s="63">
        <v>0</v>
      </c>
      <c r="FP92" s="63">
        <v>0</v>
      </c>
      <c r="FQ92" s="63">
        <v>0</v>
      </c>
      <c r="FR92" s="63">
        <v>0</v>
      </c>
      <c r="FS92" s="63">
        <v>0</v>
      </c>
      <c r="FT92" s="63">
        <v>0</v>
      </c>
      <c r="FU92" s="63">
        <v>0</v>
      </c>
      <c r="FV92" s="63">
        <v>0</v>
      </c>
      <c r="FW92" s="63">
        <v>0</v>
      </c>
      <c r="FX92" s="63">
        <v>0</v>
      </c>
      <c r="FY92" s="63">
        <v>0</v>
      </c>
      <c r="FZ92" s="63">
        <v>0</v>
      </c>
      <c r="GA92" s="63">
        <v>0</v>
      </c>
      <c r="GB92" s="63">
        <v>0</v>
      </c>
      <c r="GC92" s="63">
        <v>0</v>
      </c>
      <c r="GD92" s="63">
        <v>0</v>
      </c>
      <c r="GE92" s="63">
        <v>0</v>
      </c>
      <c r="GF92" s="63">
        <v>0</v>
      </c>
      <c r="GG92" s="63">
        <v>0</v>
      </c>
      <c r="GH92" s="63">
        <v>0</v>
      </c>
      <c r="GI92" s="63">
        <v>0</v>
      </c>
      <c r="GJ92" s="63">
        <v>0</v>
      </c>
      <c r="GK92" s="63">
        <v>0</v>
      </c>
      <c r="GL92" s="63">
        <v>0</v>
      </c>
      <c r="GM92" s="63">
        <v>0</v>
      </c>
      <c r="GN92" s="63">
        <v>0</v>
      </c>
      <c r="GO92" s="63">
        <v>0</v>
      </c>
      <c r="GP92" s="63">
        <v>0</v>
      </c>
      <c r="GQ92" s="63">
        <v>0</v>
      </c>
      <c r="GR92" s="63">
        <v>0</v>
      </c>
      <c r="GS92" s="63">
        <v>0</v>
      </c>
      <c r="GT92" s="63">
        <v>0</v>
      </c>
      <c r="GU92" s="63">
        <v>0</v>
      </c>
      <c r="GV92" s="63">
        <v>0</v>
      </c>
      <c r="GW92" s="63">
        <v>0</v>
      </c>
      <c r="GX92" s="63">
        <v>0</v>
      </c>
      <c r="GY92" s="63">
        <v>0</v>
      </c>
      <c r="GZ92" s="63">
        <v>0</v>
      </c>
      <c r="HA92" s="63">
        <v>0</v>
      </c>
      <c r="HB92" s="63">
        <v>0</v>
      </c>
      <c r="HC92" s="63">
        <v>0</v>
      </c>
      <c r="HD92" s="63">
        <v>0</v>
      </c>
      <c r="HE92" s="63">
        <v>0</v>
      </c>
      <c r="HF92" s="63">
        <v>0</v>
      </c>
      <c r="HG92" s="63">
        <v>0</v>
      </c>
      <c r="HH92" s="63">
        <v>0</v>
      </c>
      <c r="HI92" s="63">
        <v>0</v>
      </c>
      <c r="HJ92" s="63">
        <v>0</v>
      </c>
      <c r="HK92" s="63">
        <v>0</v>
      </c>
      <c r="HL92" s="63">
        <v>0</v>
      </c>
      <c r="HM92" s="63">
        <v>0</v>
      </c>
      <c r="HN92" s="63">
        <v>0</v>
      </c>
      <c r="HO92" s="63">
        <v>0</v>
      </c>
      <c r="HP92" s="63">
        <v>0</v>
      </c>
      <c r="HQ92" s="63">
        <v>0</v>
      </c>
      <c r="HR92" s="63">
        <v>0</v>
      </c>
      <c r="HS92" s="63">
        <v>0</v>
      </c>
      <c r="HT92" s="63">
        <v>0</v>
      </c>
      <c r="HU92" s="63">
        <v>0</v>
      </c>
      <c r="HV92" s="63">
        <v>0</v>
      </c>
      <c r="HW92" s="63">
        <v>0</v>
      </c>
      <c r="HX92" s="63">
        <v>0</v>
      </c>
      <c r="HY92" s="63">
        <v>0</v>
      </c>
      <c r="HZ92" s="63">
        <v>0</v>
      </c>
      <c r="IA92" s="63">
        <v>0</v>
      </c>
      <c r="IB92" s="63">
        <v>0</v>
      </c>
      <c r="IC92" s="63">
        <v>0</v>
      </c>
      <c r="ID92" s="63">
        <v>0</v>
      </c>
      <c r="IE92" s="63">
        <v>0</v>
      </c>
      <c r="IF92" s="63">
        <v>0</v>
      </c>
      <c r="IG92" s="63">
        <v>0</v>
      </c>
      <c r="IH92" s="63">
        <v>0</v>
      </c>
      <c r="II92" s="63">
        <v>0</v>
      </c>
      <c r="IJ92" s="63">
        <v>0</v>
      </c>
      <c r="IK92" s="63">
        <v>0</v>
      </c>
      <c r="IL92" s="63">
        <v>0</v>
      </c>
      <c r="IM92" s="63">
        <v>0</v>
      </c>
      <c r="IN92" s="63">
        <v>0</v>
      </c>
      <c r="IO92" s="63">
        <v>0</v>
      </c>
      <c r="IP92" s="63">
        <v>0</v>
      </c>
      <c r="IQ92" s="63">
        <v>0</v>
      </c>
      <c r="IR92" s="63">
        <v>0</v>
      </c>
      <c r="IS92" s="63">
        <v>0</v>
      </c>
      <c r="IT92" s="63">
        <v>0</v>
      </c>
      <c r="IU92" s="63">
        <v>0</v>
      </c>
      <c r="IV92" s="63">
        <v>0</v>
      </c>
      <c r="IW92" s="63">
        <v>0</v>
      </c>
      <c r="IX92" s="63">
        <v>0</v>
      </c>
      <c r="IY92" s="63">
        <v>0</v>
      </c>
      <c r="IZ92" s="63">
        <v>0</v>
      </c>
      <c r="JA92" s="63">
        <v>0</v>
      </c>
      <c r="JB92" s="63">
        <v>0</v>
      </c>
      <c r="JC92" s="63">
        <v>0</v>
      </c>
      <c r="JD92" s="63">
        <v>0</v>
      </c>
      <c r="JE92" s="63">
        <v>0</v>
      </c>
      <c r="JF92" s="63">
        <v>0</v>
      </c>
      <c r="JG92" s="63">
        <v>0</v>
      </c>
      <c r="JH92" s="63">
        <v>0</v>
      </c>
      <c r="JI92" s="63">
        <v>0</v>
      </c>
      <c r="JJ92" s="63">
        <v>0</v>
      </c>
      <c r="JK92" s="63">
        <v>0</v>
      </c>
      <c r="JL92" s="63">
        <v>0</v>
      </c>
      <c r="JM92" s="63">
        <v>0</v>
      </c>
      <c r="JN92" s="63">
        <v>0</v>
      </c>
      <c r="JO92" s="63">
        <v>0</v>
      </c>
      <c r="JP92" s="63">
        <v>0</v>
      </c>
      <c r="JQ92" s="63">
        <v>0</v>
      </c>
      <c r="JR92" s="63">
        <v>0</v>
      </c>
      <c r="JS92" s="63">
        <v>0</v>
      </c>
      <c r="JT92" s="63">
        <v>0</v>
      </c>
      <c r="JU92" s="63">
        <v>0</v>
      </c>
      <c r="JV92" s="63">
        <v>0</v>
      </c>
      <c r="JW92" s="63">
        <v>0</v>
      </c>
      <c r="JX92" s="63">
        <v>0</v>
      </c>
      <c r="JY92" s="63">
        <v>0</v>
      </c>
      <c r="JZ92" s="63">
        <v>0</v>
      </c>
      <c r="KA92" s="63">
        <v>0</v>
      </c>
      <c r="KB92" s="63">
        <v>0</v>
      </c>
      <c r="KC92" s="63">
        <v>0</v>
      </c>
      <c r="KD92" s="63">
        <v>0</v>
      </c>
      <c r="KE92" s="63">
        <v>0</v>
      </c>
      <c r="KF92" s="63">
        <v>0</v>
      </c>
      <c r="KG92" s="63">
        <v>0</v>
      </c>
      <c r="KH92" s="63">
        <v>0</v>
      </c>
      <c r="KI92" s="63">
        <v>0</v>
      </c>
      <c r="KJ92" s="63">
        <v>0</v>
      </c>
      <c r="KK92" s="63">
        <v>0</v>
      </c>
      <c r="KL92" s="63">
        <v>0</v>
      </c>
      <c r="KM92" s="63">
        <v>0</v>
      </c>
      <c r="KN92" s="63">
        <v>0</v>
      </c>
      <c r="KO92" s="63">
        <v>0</v>
      </c>
      <c r="KP92" s="63">
        <v>0</v>
      </c>
      <c r="KQ92" s="63">
        <v>0</v>
      </c>
      <c r="KR92" s="63">
        <v>0</v>
      </c>
      <c r="KS92" s="63">
        <v>0</v>
      </c>
      <c r="KT92" s="63">
        <v>0</v>
      </c>
      <c r="KU92" s="63">
        <v>0</v>
      </c>
      <c r="KV92" s="63">
        <v>0</v>
      </c>
      <c r="KW92" s="63">
        <v>0</v>
      </c>
      <c r="KX92" s="63">
        <v>0</v>
      </c>
      <c r="KY92" s="63">
        <v>0</v>
      </c>
      <c r="KZ92" s="63">
        <v>0</v>
      </c>
      <c r="LA92" s="63">
        <v>0</v>
      </c>
      <c r="LB92" s="63">
        <v>0</v>
      </c>
      <c r="LC92" s="63">
        <v>0</v>
      </c>
      <c r="LD92" s="63">
        <v>0</v>
      </c>
      <c r="LE92" s="63">
        <v>0</v>
      </c>
      <c r="LF92" s="63">
        <v>0</v>
      </c>
      <c r="LG92" s="63">
        <v>0</v>
      </c>
      <c r="LH92" s="63">
        <v>0</v>
      </c>
      <c r="LI92" s="63">
        <v>0</v>
      </c>
      <c r="LJ92" s="63">
        <v>0</v>
      </c>
      <c r="LK92" s="63">
        <v>0</v>
      </c>
      <c r="LL92" s="63">
        <v>0</v>
      </c>
      <c r="LM92" s="63">
        <v>0</v>
      </c>
      <c r="LN92" s="63">
        <v>0</v>
      </c>
      <c r="LO92" s="63">
        <v>0</v>
      </c>
      <c r="LP92" s="63">
        <v>0</v>
      </c>
      <c r="LQ92" s="63">
        <v>0</v>
      </c>
      <c r="LR92" s="63">
        <v>0</v>
      </c>
      <c r="LS92" s="63">
        <v>0</v>
      </c>
      <c r="LT92" s="63">
        <v>0</v>
      </c>
      <c r="LU92" s="63">
        <v>0</v>
      </c>
      <c r="LV92" s="63">
        <v>0</v>
      </c>
      <c r="LW92" s="63">
        <v>0</v>
      </c>
      <c r="LX92" s="63">
        <v>0</v>
      </c>
      <c r="LY92" s="63">
        <v>0</v>
      </c>
      <c r="LZ92" s="63">
        <v>0</v>
      </c>
      <c r="MA92" s="63">
        <v>0</v>
      </c>
      <c r="MB92" s="63">
        <v>0</v>
      </c>
      <c r="MC92" s="63">
        <v>0</v>
      </c>
      <c r="MD92" s="63">
        <v>0</v>
      </c>
      <c r="ME92" s="63">
        <v>0</v>
      </c>
      <c r="MF92" s="63">
        <v>0</v>
      </c>
      <c r="MG92" s="63">
        <v>0</v>
      </c>
      <c r="MH92" s="63">
        <v>0</v>
      </c>
      <c r="MI92" s="63">
        <v>0</v>
      </c>
      <c r="MJ92" s="63">
        <v>0</v>
      </c>
      <c r="MK92" s="63">
        <v>0</v>
      </c>
      <c r="ML92" s="63">
        <v>0</v>
      </c>
      <c r="MM92" s="63">
        <v>0</v>
      </c>
      <c r="MN92" s="63">
        <v>0</v>
      </c>
      <c r="MO92" s="63">
        <v>0</v>
      </c>
      <c r="MP92" s="63">
        <v>0</v>
      </c>
      <c r="MQ92" s="2">
        <v>0</v>
      </c>
      <c r="MR92" s="63">
        <v>0</v>
      </c>
      <c r="MS92" s="63">
        <v>0</v>
      </c>
      <c r="MT92" s="63">
        <v>0</v>
      </c>
      <c r="MU92" s="63">
        <v>0</v>
      </c>
      <c r="MW92" s="63">
        <v>77</v>
      </c>
      <c r="MY92" s="63">
        <f t="shared" si="3"/>
        <v>0</v>
      </c>
      <c r="NC92" s="63">
        <f t="shared" si="2"/>
        <v>0</v>
      </c>
    </row>
    <row r="93" spans="1:367" x14ac:dyDescent="0.45">
      <c r="A93" s="63" t="s">
        <v>26</v>
      </c>
      <c r="B93" s="85">
        <v>0</v>
      </c>
      <c r="C93" s="63">
        <v>0</v>
      </c>
      <c r="D93" s="63">
        <v>0</v>
      </c>
      <c r="E93" s="63">
        <v>0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63">
        <v>0</v>
      </c>
      <c r="L93" s="63">
        <v>0</v>
      </c>
      <c r="M93" s="63">
        <v>0</v>
      </c>
      <c r="N93" s="63">
        <v>0</v>
      </c>
      <c r="O93" s="63">
        <v>0</v>
      </c>
      <c r="P93" s="63">
        <v>0</v>
      </c>
      <c r="Q93" s="63">
        <v>0</v>
      </c>
      <c r="R93" s="63">
        <v>0</v>
      </c>
      <c r="S93" s="63">
        <v>0</v>
      </c>
      <c r="T93" s="63">
        <v>0</v>
      </c>
      <c r="U93" s="12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AZ93" s="63">
        <v>0</v>
      </c>
      <c r="BA93" s="63">
        <v>0</v>
      </c>
      <c r="BB93" s="63">
        <v>0</v>
      </c>
      <c r="BC93" s="63">
        <v>0</v>
      </c>
      <c r="BD93" s="63">
        <v>0</v>
      </c>
      <c r="BE93" s="63">
        <v>0</v>
      </c>
      <c r="BF93" s="63">
        <v>0</v>
      </c>
      <c r="BG93" s="63">
        <v>0</v>
      </c>
      <c r="BH93" s="63">
        <v>0</v>
      </c>
      <c r="BI93" s="63">
        <v>0</v>
      </c>
      <c r="BJ93" s="63">
        <v>0</v>
      </c>
      <c r="BK93" s="63">
        <v>0</v>
      </c>
      <c r="BL93" s="63">
        <v>0</v>
      </c>
      <c r="BM93" s="63">
        <v>0</v>
      </c>
      <c r="BN93" s="63">
        <v>0</v>
      </c>
      <c r="BO93" s="63">
        <v>0</v>
      </c>
      <c r="BP93" s="63">
        <v>0</v>
      </c>
      <c r="BQ93" s="63">
        <v>0</v>
      </c>
      <c r="BR93" s="63">
        <v>0</v>
      </c>
      <c r="BS93" s="63">
        <v>0</v>
      </c>
      <c r="BT93" s="63">
        <v>0</v>
      </c>
      <c r="BU93" s="63">
        <v>0</v>
      </c>
      <c r="BV93" s="63">
        <v>0</v>
      </c>
      <c r="BW93" s="63">
        <v>0</v>
      </c>
      <c r="BX93" s="63">
        <v>0</v>
      </c>
      <c r="BY93" s="63">
        <v>0</v>
      </c>
      <c r="BZ93" s="63">
        <v>0</v>
      </c>
      <c r="CA93" s="63">
        <v>0</v>
      </c>
      <c r="CB93" s="63">
        <v>0</v>
      </c>
      <c r="CC93" s="63">
        <v>0</v>
      </c>
      <c r="CD93" s="63">
        <v>0</v>
      </c>
      <c r="CE93" s="63">
        <v>0</v>
      </c>
      <c r="CF93" s="63">
        <v>0</v>
      </c>
      <c r="CG93" s="63">
        <v>0</v>
      </c>
      <c r="CH93" s="63">
        <v>0</v>
      </c>
      <c r="CI93" s="63">
        <v>0</v>
      </c>
      <c r="CJ93" s="63">
        <v>0</v>
      </c>
      <c r="CK93" s="63">
        <v>0</v>
      </c>
      <c r="CL93" s="63">
        <v>0</v>
      </c>
      <c r="CM93" s="63">
        <v>0</v>
      </c>
      <c r="CN93" s="63">
        <v>0</v>
      </c>
      <c r="CO93" s="63">
        <v>0</v>
      </c>
      <c r="CP93" s="63">
        <v>0</v>
      </c>
      <c r="CQ93" s="63">
        <v>0</v>
      </c>
      <c r="CR93" s="63">
        <v>0</v>
      </c>
      <c r="CS93" s="63">
        <v>0</v>
      </c>
      <c r="CT93" s="63">
        <v>0</v>
      </c>
      <c r="CU93" s="63">
        <v>0</v>
      </c>
      <c r="CV93" s="63">
        <v>0</v>
      </c>
      <c r="CW93" s="63">
        <v>0</v>
      </c>
      <c r="CX93" s="63">
        <v>0</v>
      </c>
      <c r="CY93" s="63">
        <v>0</v>
      </c>
      <c r="CZ93" s="63">
        <v>0</v>
      </c>
      <c r="DA93" s="63">
        <v>0</v>
      </c>
      <c r="DB93" s="63">
        <v>0</v>
      </c>
      <c r="DC93" s="63">
        <v>0</v>
      </c>
      <c r="DD93" s="63">
        <v>0</v>
      </c>
      <c r="DE93" s="63">
        <v>0</v>
      </c>
      <c r="DF93" s="63">
        <v>0</v>
      </c>
      <c r="DG93" s="63">
        <v>0</v>
      </c>
      <c r="DH93" s="63">
        <v>0</v>
      </c>
      <c r="DI93" s="63">
        <v>0</v>
      </c>
      <c r="DJ93" s="63">
        <v>0</v>
      </c>
      <c r="DK93" s="63">
        <v>0</v>
      </c>
      <c r="DL93" s="63">
        <v>0</v>
      </c>
      <c r="DM93" s="63">
        <v>0</v>
      </c>
      <c r="DN93" s="63">
        <v>0</v>
      </c>
      <c r="DO93" s="63">
        <v>0</v>
      </c>
      <c r="DP93" s="63">
        <v>0</v>
      </c>
      <c r="DQ93" s="63">
        <v>0</v>
      </c>
      <c r="DR93" s="63">
        <v>0</v>
      </c>
      <c r="DS93" s="63">
        <v>0</v>
      </c>
      <c r="DT93" s="63">
        <v>0</v>
      </c>
      <c r="DU93" s="63">
        <v>0</v>
      </c>
      <c r="DV93" s="63">
        <v>0</v>
      </c>
      <c r="DW93" s="63">
        <v>0</v>
      </c>
      <c r="DX93" s="63">
        <v>0</v>
      </c>
      <c r="DY93" s="63">
        <v>0</v>
      </c>
      <c r="DZ93" s="63">
        <v>0</v>
      </c>
      <c r="EA93" s="63">
        <v>0</v>
      </c>
      <c r="EB93" s="63">
        <v>0</v>
      </c>
      <c r="EC93" s="63">
        <v>0</v>
      </c>
      <c r="ED93" s="63">
        <v>0</v>
      </c>
      <c r="EE93" s="63">
        <v>0</v>
      </c>
      <c r="EF93" s="63">
        <v>0</v>
      </c>
      <c r="EG93" s="63">
        <v>0</v>
      </c>
      <c r="EH93" s="63">
        <v>0</v>
      </c>
      <c r="EI93" s="63">
        <v>0</v>
      </c>
      <c r="EJ93" s="63">
        <v>0</v>
      </c>
      <c r="EK93" s="63">
        <v>0</v>
      </c>
      <c r="EL93" s="63">
        <v>0</v>
      </c>
      <c r="EM93" s="63">
        <v>0</v>
      </c>
      <c r="EN93" s="63">
        <v>0</v>
      </c>
      <c r="EO93" s="63">
        <v>0</v>
      </c>
      <c r="EP93" s="63">
        <v>0</v>
      </c>
      <c r="EQ93" s="63">
        <v>0</v>
      </c>
      <c r="ER93" s="63">
        <v>0</v>
      </c>
      <c r="ES93" s="63">
        <v>0</v>
      </c>
      <c r="ET93" s="63">
        <v>0</v>
      </c>
      <c r="EU93" s="63">
        <v>0</v>
      </c>
      <c r="EV93" s="63">
        <v>0</v>
      </c>
      <c r="EW93" s="63">
        <v>0</v>
      </c>
      <c r="EX93" s="63">
        <v>0</v>
      </c>
      <c r="EY93" s="63">
        <v>0</v>
      </c>
      <c r="EZ93" s="63">
        <v>0</v>
      </c>
      <c r="FA93" s="63">
        <v>0</v>
      </c>
      <c r="FB93" s="63">
        <v>0</v>
      </c>
      <c r="FC93" s="63">
        <v>0</v>
      </c>
      <c r="FD93" s="63">
        <v>0</v>
      </c>
      <c r="FE93" s="63">
        <v>0</v>
      </c>
      <c r="FF93" s="63">
        <v>0</v>
      </c>
      <c r="FG93" s="63">
        <v>0</v>
      </c>
      <c r="FH93" s="63">
        <v>0</v>
      </c>
      <c r="FI93" s="63">
        <v>0</v>
      </c>
      <c r="FJ93" s="63">
        <v>0</v>
      </c>
      <c r="FK93" s="63">
        <v>0</v>
      </c>
      <c r="FL93" s="63">
        <v>0</v>
      </c>
      <c r="FM93" s="63">
        <v>0</v>
      </c>
      <c r="FN93" s="63">
        <v>0</v>
      </c>
      <c r="FO93" s="63">
        <v>0</v>
      </c>
      <c r="FP93" s="63">
        <v>0</v>
      </c>
      <c r="FQ93" s="63">
        <v>0</v>
      </c>
      <c r="FR93" s="63">
        <v>0</v>
      </c>
      <c r="FS93" s="63">
        <v>0</v>
      </c>
      <c r="FT93" s="63">
        <v>0</v>
      </c>
      <c r="FU93" s="63">
        <v>0</v>
      </c>
      <c r="FV93" s="63">
        <v>0</v>
      </c>
      <c r="FW93" s="63">
        <v>0</v>
      </c>
      <c r="FX93" s="63">
        <v>0</v>
      </c>
      <c r="FY93" s="63">
        <v>0</v>
      </c>
      <c r="FZ93" s="63">
        <v>0</v>
      </c>
      <c r="GA93" s="63">
        <v>0</v>
      </c>
      <c r="GB93" s="63">
        <v>0</v>
      </c>
      <c r="GC93" s="63">
        <v>0</v>
      </c>
      <c r="GD93" s="63">
        <v>0</v>
      </c>
      <c r="GE93" s="63">
        <v>0</v>
      </c>
      <c r="GF93" s="63">
        <v>0</v>
      </c>
      <c r="GG93" s="63">
        <v>0</v>
      </c>
      <c r="GH93" s="63">
        <v>0</v>
      </c>
      <c r="GI93" s="63">
        <v>0</v>
      </c>
      <c r="GJ93" s="63">
        <v>0</v>
      </c>
      <c r="GK93" s="63">
        <v>0</v>
      </c>
      <c r="GL93" s="63">
        <v>0</v>
      </c>
      <c r="GM93" s="63">
        <v>0</v>
      </c>
      <c r="GN93" s="63">
        <v>0</v>
      </c>
      <c r="GO93" s="63">
        <v>0</v>
      </c>
      <c r="GP93" s="63">
        <v>0</v>
      </c>
      <c r="GQ93" s="63">
        <v>0</v>
      </c>
      <c r="GR93" s="63">
        <v>0</v>
      </c>
      <c r="GS93" s="63">
        <v>0</v>
      </c>
      <c r="GT93" s="63">
        <v>0</v>
      </c>
      <c r="GU93" s="63">
        <v>0</v>
      </c>
      <c r="GV93" s="63">
        <v>0</v>
      </c>
      <c r="GW93" s="63">
        <v>0</v>
      </c>
      <c r="GX93" s="63">
        <v>0</v>
      </c>
      <c r="GY93" s="63">
        <v>0</v>
      </c>
      <c r="GZ93" s="63">
        <v>0</v>
      </c>
      <c r="HA93" s="63">
        <v>0</v>
      </c>
      <c r="HB93" s="63">
        <v>0</v>
      </c>
      <c r="HC93" s="63">
        <v>0</v>
      </c>
      <c r="HD93" s="63">
        <v>0</v>
      </c>
      <c r="HE93" s="63">
        <v>0</v>
      </c>
      <c r="HF93" s="63">
        <v>0</v>
      </c>
      <c r="HG93" s="63">
        <v>0</v>
      </c>
      <c r="HH93" s="63">
        <v>0</v>
      </c>
      <c r="HI93" s="63">
        <v>0</v>
      </c>
      <c r="HJ93" s="63">
        <v>0</v>
      </c>
      <c r="HK93" s="63">
        <v>0</v>
      </c>
      <c r="HL93" s="63">
        <v>0</v>
      </c>
      <c r="HM93" s="63">
        <v>0</v>
      </c>
      <c r="HN93" s="63">
        <v>0</v>
      </c>
      <c r="HO93" s="63">
        <v>0</v>
      </c>
      <c r="HP93" s="63">
        <v>0</v>
      </c>
      <c r="HQ93" s="63">
        <v>0</v>
      </c>
      <c r="HR93" s="63">
        <v>0</v>
      </c>
      <c r="HS93" s="63">
        <v>0</v>
      </c>
      <c r="HT93" s="63">
        <v>0</v>
      </c>
      <c r="HU93" s="63">
        <v>0</v>
      </c>
      <c r="HV93" s="63">
        <v>0</v>
      </c>
      <c r="HW93" s="63">
        <v>0</v>
      </c>
      <c r="HX93" s="63">
        <v>0</v>
      </c>
      <c r="HY93" s="63">
        <v>0</v>
      </c>
      <c r="HZ93" s="63">
        <v>0</v>
      </c>
      <c r="IA93" s="63">
        <v>0</v>
      </c>
      <c r="IB93" s="63">
        <v>0</v>
      </c>
      <c r="IC93" s="63">
        <v>0</v>
      </c>
      <c r="ID93" s="63">
        <v>0</v>
      </c>
      <c r="IE93" s="63">
        <v>0</v>
      </c>
      <c r="IF93" s="63">
        <v>0</v>
      </c>
      <c r="IG93" s="63">
        <v>0</v>
      </c>
      <c r="IH93" s="63">
        <v>0</v>
      </c>
      <c r="II93" s="63">
        <v>0</v>
      </c>
      <c r="IJ93" s="63">
        <v>0</v>
      </c>
      <c r="IK93" s="63">
        <v>0</v>
      </c>
      <c r="IL93" s="63">
        <v>0</v>
      </c>
      <c r="IM93" s="63">
        <v>0</v>
      </c>
      <c r="IN93" s="63">
        <v>0</v>
      </c>
      <c r="IO93" s="63">
        <v>0</v>
      </c>
      <c r="IP93" s="63">
        <v>0</v>
      </c>
      <c r="IQ93" s="63">
        <v>0</v>
      </c>
      <c r="IR93" s="63">
        <v>0</v>
      </c>
      <c r="IS93" s="63">
        <v>0</v>
      </c>
      <c r="IT93" s="63">
        <v>0</v>
      </c>
      <c r="IU93" s="63">
        <v>0</v>
      </c>
      <c r="IV93" s="63">
        <v>0</v>
      </c>
      <c r="IW93" s="63">
        <v>0</v>
      </c>
      <c r="IX93" s="63">
        <v>0</v>
      </c>
      <c r="IY93" s="63">
        <v>0</v>
      </c>
      <c r="IZ93" s="63">
        <v>0</v>
      </c>
      <c r="JA93" s="63">
        <v>0</v>
      </c>
      <c r="JB93" s="63">
        <v>0</v>
      </c>
      <c r="JC93" s="63">
        <v>0</v>
      </c>
      <c r="JD93" s="63">
        <v>0</v>
      </c>
      <c r="JE93" s="63">
        <v>0</v>
      </c>
      <c r="JF93" s="63">
        <v>0</v>
      </c>
      <c r="JG93" s="63">
        <v>0</v>
      </c>
      <c r="JH93" s="63">
        <v>0</v>
      </c>
      <c r="JI93" s="63">
        <v>0</v>
      </c>
      <c r="JJ93" s="63">
        <v>0</v>
      </c>
      <c r="JK93" s="63">
        <v>0</v>
      </c>
      <c r="JL93" s="63">
        <v>0</v>
      </c>
      <c r="JM93" s="63">
        <v>0</v>
      </c>
      <c r="JN93" s="63">
        <v>0</v>
      </c>
      <c r="JO93" s="63">
        <v>0</v>
      </c>
      <c r="JP93" s="63">
        <v>0</v>
      </c>
      <c r="JQ93" s="63">
        <v>0</v>
      </c>
      <c r="JR93" s="63">
        <v>0</v>
      </c>
      <c r="JS93" s="63">
        <v>0</v>
      </c>
      <c r="JT93" s="63">
        <v>0</v>
      </c>
      <c r="JU93" s="63">
        <v>0</v>
      </c>
      <c r="JV93" s="63">
        <v>0</v>
      </c>
      <c r="JW93" s="63">
        <v>0</v>
      </c>
      <c r="JX93" s="63">
        <v>0</v>
      </c>
      <c r="JY93" s="63">
        <v>0</v>
      </c>
      <c r="JZ93" s="63">
        <v>0</v>
      </c>
      <c r="KA93" s="63">
        <v>0</v>
      </c>
      <c r="KB93" s="63">
        <v>0</v>
      </c>
      <c r="KC93" s="63">
        <v>0</v>
      </c>
      <c r="KD93" s="63">
        <v>0</v>
      </c>
      <c r="KE93" s="63">
        <v>0</v>
      </c>
      <c r="KF93" s="63">
        <v>0</v>
      </c>
      <c r="KG93" s="63">
        <v>0</v>
      </c>
      <c r="KH93" s="63">
        <v>0</v>
      </c>
      <c r="KI93" s="63">
        <v>0</v>
      </c>
      <c r="KJ93" s="63">
        <v>0</v>
      </c>
      <c r="KK93" s="63">
        <v>0</v>
      </c>
      <c r="KL93" s="63">
        <v>0</v>
      </c>
      <c r="KM93" s="63">
        <v>0</v>
      </c>
      <c r="KN93" s="63">
        <v>0</v>
      </c>
      <c r="KO93" s="63">
        <v>0</v>
      </c>
      <c r="KP93" s="63">
        <v>0</v>
      </c>
      <c r="KQ93" s="63">
        <v>0</v>
      </c>
      <c r="KR93" s="63">
        <v>0</v>
      </c>
      <c r="KS93" s="63">
        <v>0</v>
      </c>
      <c r="KT93" s="63">
        <v>0</v>
      </c>
      <c r="KU93" s="63">
        <v>0</v>
      </c>
      <c r="KV93" s="63">
        <v>0</v>
      </c>
      <c r="KW93" s="63">
        <v>0</v>
      </c>
      <c r="KX93" s="63">
        <v>0</v>
      </c>
      <c r="KY93" s="63">
        <v>0</v>
      </c>
      <c r="KZ93" s="63">
        <v>0</v>
      </c>
      <c r="LA93" s="63">
        <v>0</v>
      </c>
      <c r="LB93" s="63">
        <v>0</v>
      </c>
      <c r="LC93" s="63">
        <v>0</v>
      </c>
      <c r="LD93" s="63">
        <v>0</v>
      </c>
      <c r="LE93" s="63">
        <v>0</v>
      </c>
      <c r="LF93" s="63">
        <v>0</v>
      </c>
      <c r="LG93" s="63">
        <v>0</v>
      </c>
      <c r="LH93" s="63">
        <v>0</v>
      </c>
      <c r="LI93" s="63">
        <v>0</v>
      </c>
      <c r="LJ93" s="63">
        <v>0</v>
      </c>
      <c r="LK93" s="63">
        <v>0</v>
      </c>
      <c r="LL93" s="63">
        <v>0</v>
      </c>
      <c r="LM93" s="63">
        <v>0</v>
      </c>
      <c r="LN93" s="63">
        <v>0</v>
      </c>
      <c r="LO93" s="63">
        <v>0</v>
      </c>
      <c r="LP93" s="63">
        <v>0</v>
      </c>
      <c r="LQ93" s="63">
        <v>0</v>
      </c>
      <c r="LR93" s="63">
        <v>0</v>
      </c>
      <c r="LS93" s="63">
        <v>0</v>
      </c>
      <c r="LT93" s="63">
        <v>0</v>
      </c>
      <c r="LU93" s="63">
        <v>0</v>
      </c>
      <c r="LV93" s="63">
        <v>0</v>
      </c>
      <c r="LW93" s="63">
        <v>0</v>
      </c>
      <c r="LX93" s="63">
        <v>0</v>
      </c>
      <c r="LY93" s="63">
        <v>0</v>
      </c>
      <c r="LZ93" s="63">
        <v>0</v>
      </c>
      <c r="MA93" s="63">
        <v>0</v>
      </c>
      <c r="MB93" s="63">
        <v>0</v>
      </c>
      <c r="MC93" s="63">
        <v>0</v>
      </c>
      <c r="MD93" s="63">
        <v>0</v>
      </c>
      <c r="ME93" s="63">
        <v>0</v>
      </c>
      <c r="MF93" s="63">
        <v>0</v>
      </c>
      <c r="MG93" s="63">
        <v>0</v>
      </c>
      <c r="MH93" s="63">
        <v>0</v>
      </c>
      <c r="MI93" s="63">
        <v>0</v>
      </c>
      <c r="MJ93" s="63">
        <v>0</v>
      </c>
      <c r="MK93" s="63">
        <v>0</v>
      </c>
      <c r="ML93" s="63">
        <v>0</v>
      </c>
      <c r="MM93" s="63">
        <v>0</v>
      </c>
      <c r="MN93" s="63">
        <v>0</v>
      </c>
      <c r="MO93" s="63">
        <v>0</v>
      </c>
      <c r="MP93" s="63">
        <v>0</v>
      </c>
      <c r="MQ93" s="2">
        <v>0</v>
      </c>
      <c r="MR93" s="63">
        <v>0</v>
      </c>
      <c r="MS93" s="63">
        <v>0</v>
      </c>
      <c r="MT93" s="63">
        <v>0</v>
      </c>
      <c r="MU93" s="63">
        <v>0</v>
      </c>
      <c r="MW93" s="63">
        <v>78</v>
      </c>
      <c r="MY93" s="63">
        <f t="shared" si="3"/>
        <v>0</v>
      </c>
      <c r="NC93" s="63">
        <f t="shared" si="2"/>
        <v>0</v>
      </c>
    </row>
    <row r="94" spans="1:367" x14ac:dyDescent="0.45">
      <c r="A94" s="63" t="s">
        <v>131</v>
      </c>
      <c r="B94" s="99">
        <v>17354719130</v>
      </c>
      <c r="C94" s="63">
        <v>0</v>
      </c>
      <c r="D94" s="63">
        <v>0</v>
      </c>
      <c r="E94" s="63">
        <v>0</v>
      </c>
      <c r="F94" s="63">
        <v>0</v>
      </c>
      <c r="G94" s="63">
        <v>0</v>
      </c>
      <c r="H94" s="63">
        <v>0</v>
      </c>
      <c r="I94" s="63">
        <v>0</v>
      </c>
      <c r="J94" s="63">
        <v>0</v>
      </c>
      <c r="K94" s="63">
        <v>0</v>
      </c>
      <c r="L94" s="63">
        <v>0</v>
      </c>
      <c r="M94" s="63">
        <v>0</v>
      </c>
      <c r="N94" s="63">
        <v>0</v>
      </c>
      <c r="O94" s="63">
        <v>0</v>
      </c>
      <c r="P94" s="63">
        <v>0</v>
      </c>
      <c r="Q94" s="63">
        <v>0</v>
      </c>
      <c r="R94" s="63">
        <v>0</v>
      </c>
      <c r="S94" s="63">
        <v>0</v>
      </c>
      <c r="T94" s="63">
        <v>0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AZ94" s="63">
        <v>0</v>
      </c>
      <c r="BA94" s="63">
        <v>0</v>
      </c>
      <c r="BB94" s="63">
        <v>0</v>
      </c>
      <c r="BC94" s="63">
        <v>0</v>
      </c>
      <c r="BD94" s="63">
        <v>0</v>
      </c>
      <c r="BE94" s="63">
        <v>0</v>
      </c>
      <c r="BF94" s="63">
        <v>0</v>
      </c>
      <c r="BG94" s="63">
        <v>0</v>
      </c>
      <c r="BH94" s="63">
        <v>0</v>
      </c>
      <c r="BI94" s="63">
        <v>0</v>
      </c>
      <c r="BJ94" s="63">
        <v>0</v>
      </c>
      <c r="BK94" s="63">
        <v>0</v>
      </c>
      <c r="BL94" s="63">
        <v>0</v>
      </c>
      <c r="BM94" s="63">
        <v>0</v>
      </c>
      <c r="BN94" s="63">
        <v>0</v>
      </c>
      <c r="BO94" s="63">
        <v>0</v>
      </c>
      <c r="BP94" s="63">
        <v>0</v>
      </c>
      <c r="BQ94" s="63">
        <v>0</v>
      </c>
      <c r="BR94" s="63">
        <v>0</v>
      </c>
      <c r="BS94" s="63">
        <v>0</v>
      </c>
      <c r="BT94" s="63">
        <v>0</v>
      </c>
      <c r="BU94" s="63">
        <v>0</v>
      </c>
      <c r="BV94" s="63">
        <v>0</v>
      </c>
      <c r="BW94" s="63">
        <v>0</v>
      </c>
      <c r="BX94" s="63">
        <v>0</v>
      </c>
      <c r="BY94" s="63">
        <v>0</v>
      </c>
      <c r="BZ94" s="63">
        <v>0</v>
      </c>
      <c r="CA94" s="63">
        <v>0</v>
      </c>
      <c r="CB94" s="63">
        <v>0</v>
      </c>
      <c r="CC94" s="63">
        <v>0</v>
      </c>
      <c r="CD94" s="63">
        <v>0</v>
      </c>
      <c r="CE94" s="63">
        <v>0</v>
      </c>
      <c r="CF94" s="63">
        <v>0</v>
      </c>
      <c r="CG94" s="63">
        <v>0</v>
      </c>
      <c r="CH94" s="63">
        <v>0</v>
      </c>
      <c r="CI94" s="63">
        <v>0</v>
      </c>
      <c r="CJ94" s="63">
        <v>0</v>
      </c>
      <c r="CK94" s="63">
        <v>0</v>
      </c>
      <c r="CL94" s="63">
        <v>0</v>
      </c>
      <c r="CM94" s="63">
        <v>0</v>
      </c>
      <c r="CN94" s="63">
        <v>0</v>
      </c>
      <c r="CO94" s="63">
        <v>0</v>
      </c>
      <c r="CP94" s="63">
        <v>0</v>
      </c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3">
        <v>0</v>
      </c>
      <c r="CZ94" s="63">
        <v>0</v>
      </c>
      <c r="DA94" s="63">
        <v>0</v>
      </c>
      <c r="DB94" s="63">
        <v>0</v>
      </c>
      <c r="DC94" s="63">
        <v>0</v>
      </c>
      <c r="DD94" s="63">
        <v>0</v>
      </c>
      <c r="DE94" s="63">
        <v>0</v>
      </c>
      <c r="DF94" s="63">
        <v>0</v>
      </c>
      <c r="DG94" s="63">
        <v>0</v>
      </c>
      <c r="DH94" s="63">
        <v>0</v>
      </c>
      <c r="DI94" s="63">
        <v>0</v>
      </c>
      <c r="DJ94" s="63">
        <v>0</v>
      </c>
      <c r="DK94" s="63">
        <v>0</v>
      </c>
      <c r="DL94" s="63">
        <v>0</v>
      </c>
      <c r="DM94" s="63">
        <v>0</v>
      </c>
      <c r="DN94" s="63">
        <v>0</v>
      </c>
      <c r="DO94" s="63">
        <v>0</v>
      </c>
      <c r="DP94" s="63">
        <v>0</v>
      </c>
      <c r="DQ94" s="63">
        <v>0</v>
      </c>
      <c r="DR94" s="63">
        <v>0</v>
      </c>
      <c r="DS94" s="63">
        <v>0</v>
      </c>
      <c r="DT94" s="63">
        <v>0</v>
      </c>
      <c r="DU94" s="63">
        <v>0</v>
      </c>
      <c r="DV94" s="63">
        <v>0</v>
      </c>
      <c r="DW94" s="63">
        <v>0</v>
      </c>
      <c r="DX94" s="63">
        <v>0</v>
      </c>
      <c r="DY94" s="63">
        <v>0</v>
      </c>
      <c r="DZ94" s="63">
        <v>0</v>
      </c>
      <c r="EA94" s="63">
        <v>0</v>
      </c>
      <c r="EB94" s="63">
        <v>0</v>
      </c>
      <c r="EC94" s="63">
        <v>0</v>
      </c>
      <c r="ED94" s="63">
        <v>0</v>
      </c>
      <c r="EE94" s="63">
        <v>0</v>
      </c>
      <c r="EF94" s="63">
        <v>0</v>
      </c>
      <c r="EG94" s="63">
        <v>0</v>
      </c>
      <c r="EH94" s="63">
        <v>0</v>
      </c>
      <c r="EI94" s="63">
        <v>0</v>
      </c>
      <c r="EJ94" s="63">
        <v>0</v>
      </c>
      <c r="EK94" s="63">
        <v>0</v>
      </c>
      <c r="EL94" s="63">
        <v>0</v>
      </c>
      <c r="EM94" s="63">
        <v>0</v>
      </c>
      <c r="EN94" s="63">
        <v>0</v>
      </c>
      <c r="EO94" s="63">
        <v>0</v>
      </c>
      <c r="EP94" s="63">
        <v>0</v>
      </c>
      <c r="EQ94" s="63">
        <v>0</v>
      </c>
      <c r="ER94" s="63">
        <v>0</v>
      </c>
      <c r="ES94" s="63">
        <v>0</v>
      </c>
      <c r="ET94" s="63">
        <v>0</v>
      </c>
      <c r="EU94" s="63">
        <v>0</v>
      </c>
      <c r="EV94" s="63">
        <v>0</v>
      </c>
      <c r="EW94" s="63">
        <v>0</v>
      </c>
      <c r="EX94" s="63">
        <v>0</v>
      </c>
      <c r="EY94" s="63">
        <v>0</v>
      </c>
      <c r="EZ94" s="63">
        <v>0</v>
      </c>
      <c r="FA94" s="63">
        <v>0</v>
      </c>
      <c r="FB94" s="63">
        <v>0</v>
      </c>
      <c r="FC94" s="63">
        <v>0</v>
      </c>
      <c r="FD94" s="63">
        <v>0</v>
      </c>
      <c r="FE94" s="63">
        <v>0</v>
      </c>
      <c r="FF94" s="63">
        <v>0</v>
      </c>
      <c r="FG94" s="63">
        <v>0</v>
      </c>
      <c r="FH94" s="63">
        <v>0</v>
      </c>
      <c r="FI94" s="63">
        <v>0</v>
      </c>
      <c r="FJ94" s="63">
        <v>0</v>
      </c>
      <c r="FK94" s="63">
        <v>0</v>
      </c>
      <c r="FL94" s="63">
        <v>0</v>
      </c>
      <c r="FM94" s="63">
        <v>0</v>
      </c>
      <c r="FN94" s="63">
        <v>0</v>
      </c>
      <c r="FO94" s="63">
        <v>0</v>
      </c>
      <c r="FP94" s="63">
        <v>0</v>
      </c>
      <c r="FQ94" s="63">
        <v>0</v>
      </c>
      <c r="FR94" s="63">
        <v>0</v>
      </c>
      <c r="FS94" s="63">
        <v>0</v>
      </c>
      <c r="FT94" s="63">
        <v>0</v>
      </c>
      <c r="FU94" s="63">
        <v>0</v>
      </c>
      <c r="FV94" s="63">
        <v>0</v>
      </c>
      <c r="FW94" s="63">
        <v>0</v>
      </c>
      <c r="FX94" s="63">
        <v>0</v>
      </c>
      <c r="FY94" s="63">
        <v>0</v>
      </c>
      <c r="FZ94" s="63">
        <v>0</v>
      </c>
      <c r="GA94" s="63">
        <v>0</v>
      </c>
      <c r="GB94" s="63">
        <v>0</v>
      </c>
      <c r="GC94" s="63">
        <v>0</v>
      </c>
      <c r="GD94" s="63">
        <v>0</v>
      </c>
      <c r="GE94" s="63">
        <v>0</v>
      </c>
      <c r="GF94" s="63">
        <v>0</v>
      </c>
      <c r="GG94" s="63">
        <v>0</v>
      </c>
      <c r="GH94" s="63">
        <v>0</v>
      </c>
      <c r="GI94" s="63">
        <v>0</v>
      </c>
      <c r="GJ94" s="63">
        <v>0</v>
      </c>
      <c r="GK94" s="63">
        <v>0</v>
      </c>
      <c r="GL94" s="63">
        <v>0</v>
      </c>
      <c r="GM94" s="63">
        <v>0</v>
      </c>
      <c r="GN94" s="63">
        <v>0</v>
      </c>
      <c r="GO94" s="63">
        <v>0</v>
      </c>
      <c r="GP94" s="63">
        <v>0</v>
      </c>
      <c r="GQ94" s="63">
        <v>0</v>
      </c>
      <c r="GR94" s="63">
        <v>0</v>
      </c>
      <c r="GS94" s="63">
        <v>0</v>
      </c>
      <c r="GT94" s="63">
        <v>0</v>
      </c>
      <c r="GU94" s="63">
        <v>0</v>
      </c>
      <c r="GV94" s="63">
        <v>0</v>
      </c>
      <c r="GW94" s="63">
        <v>0</v>
      </c>
      <c r="GX94" s="63">
        <v>0</v>
      </c>
      <c r="GY94" s="63">
        <v>0</v>
      </c>
      <c r="GZ94" s="63">
        <v>0</v>
      </c>
      <c r="HA94" s="63">
        <v>0</v>
      </c>
      <c r="HB94" s="63">
        <v>0</v>
      </c>
      <c r="HC94" s="63">
        <v>0</v>
      </c>
      <c r="HD94" s="63">
        <v>0</v>
      </c>
      <c r="HE94" s="63">
        <v>0</v>
      </c>
      <c r="HF94" s="63">
        <v>0</v>
      </c>
      <c r="HG94" s="63">
        <v>0</v>
      </c>
      <c r="HH94" s="63">
        <v>0</v>
      </c>
      <c r="HI94" s="63">
        <v>0</v>
      </c>
      <c r="HJ94" s="63">
        <v>0</v>
      </c>
      <c r="HK94" s="63">
        <v>0</v>
      </c>
      <c r="HL94" s="63">
        <v>0</v>
      </c>
      <c r="HM94" s="63">
        <v>0</v>
      </c>
      <c r="HN94" s="63">
        <v>0</v>
      </c>
      <c r="HO94" s="63">
        <v>0</v>
      </c>
      <c r="HP94" s="63">
        <v>0</v>
      </c>
      <c r="HQ94" s="63">
        <v>0</v>
      </c>
      <c r="HR94" s="63">
        <v>0</v>
      </c>
      <c r="HS94" s="63">
        <v>0</v>
      </c>
      <c r="HT94" s="63">
        <v>0</v>
      </c>
      <c r="HU94" s="63">
        <v>0</v>
      </c>
      <c r="HV94" s="63">
        <v>0</v>
      </c>
      <c r="HW94" s="63">
        <v>0</v>
      </c>
      <c r="HX94" s="63">
        <v>0</v>
      </c>
      <c r="HY94" s="63">
        <v>0</v>
      </c>
      <c r="HZ94" s="63">
        <v>0</v>
      </c>
      <c r="IA94" s="63">
        <v>0</v>
      </c>
      <c r="IB94" s="63">
        <v>0</v>
      </c>
      <c r="IC94" s="63">
        <v>0</v>
      </c>
      <c r="ID94" s="63">
        <v>0</v>
      </c>
      <c r="IE94" s="63">
        <v>0</v>
      </c>
      <c r="IF94" s="63">
        <v>0</v>
      </c>
      <c r="IG94" s="63">
        <v>0</v>
      </c>
      <c r="IH94" s="63">
        <v>0</v>
      </c>
      <c r="II94" s="63">
        <v>0</v>
      </c>
      <c r="IJ94" s="63">
        <v>0</v>
      </c>
      <c r="IK94" s="63">
        <v>0</v>
      </c>
      <c r="IL94" s="63">
        <v>0</v>
      </c>
      <c r="IM94" s="63">
        <v>0</v>
      </c>
      <c r="IN94" s="63">
        <v>0</v>
      </c>
      <c r="IO94" s="63">
        <v>0</v>
      </c>
      <c r="IP94" s="63">
        <v>0</v>
      </c>
      <c r="IQ94" s="63">
        <v>0</v>
      </c>
      <c r="IR94" s="63">
        <v>0</v>
      </c>
      <c r="IS94" s="63">
        <v>0</v>
      </c>
      <c r="IT94" s="63">
        <v>0</v>
      </c>
      <c r="IU94" s="63">
        <v>0</v>
      </c>
      <c r="IV94" s="63">
        <v>0</v>
      </c>
      <c r="IW94" s="63">
        <v>0</v>
      </c>
      <c r="IX94" s="63">
        <v>0</v>
      </c>
      <c r="IY94" s="63">
        <v>0</v>
      </c>
      <c r="IZ94" s="63">
        <v>0</v>
      </c>
      <c r="JA94" s="63">
        <v>0</v>
      </c>
      <c r="JB94" s="63">
        <v>0</v>
      </c>
      <c r="JC94" s="63">
        <v>0</v>
      </c>
      <c r="JD94" s="63">
        <v>0</v>
      </c>
      <c r="JE94" s="63">
        <v>0</v>
      </c>
      <c r="JF94" s="63">
        <v>0</v>
      </c>
      <c r="JG94" s="63">
        <v>0</v>
      </c>
      <c r="JH94" s="63">
        <v>0</v>
      </c>
      <c r="JI94" s="63">
        <v>0</v>
      </c>
      <c r="JJ94" s="63">
        <v>0</v>
      </c>
      <c r="JK94" s="63">
        <v>0</v>
      </c>
      <c r="JL94" s="63">
        <v>0</v>
      </c>
      <c r="JM94" s="63">
        <v>0</v>
      </c>
      <c r="JN94" s="63">
        <v>0</v>
      </c>
      <c r="JO94" s="63">
        <v>0</v>
      </c>
      <c r="JP94" s="63">
        <v>0</v>
      </c>
      <c r="JQ94" s="63">
        <v>0</v>
      </c>
      <c r="JR94" s="63">
        <v>0</v>
      </c>
      <c r="JS94" s="63">
        <v>0</v>
      </c>
      <c r="JT94" s="63">
        <v>0</v>
      </c>
      <c r="JU94" s="63">
        <v>0</v>
      </c>
      <c r="JV94" s="63">
        <v>0</v>
      </c>
      <c r="JW94" s="63">
        <v>0</v>
      </c>
      <c r="JX94" s="63">
        <v>0</v>
      </c>
      <c r="JY94" s="63">
        <v>0</v>
      </c>
      <c r="JZ94" s="63">
        <v>0</v>
      </c>
      <c r="KA94" s="63">
        <v>0</v>
      </c>
      <c r="KB94" s="63">
        <v>0</v>
      </c>
      <c r="KC94" s="63">
        <v>0</v>
      </c>
      <c r="KD94" s="63">
        <v>0</v>
      </c>
      <c r="KE94" s="63">
        <v>0</v>
      </c>
      <c r="KF94" s="63">
        <v>0</v>
      </c>
      <c r="KG94" s="63">
        <v>0</v>
      </c>
      <c r="KH94" s="63">
        <v>0</v>
      </c>
      <c r="KI94" s="63">
        <v>0</v>
      </c>
      <c r="KJ94" s="63">
        <v>0</v>
      </c>
      <c r="KK94" s="63">
        <v>0</v>
      </c>
      <c r="KL94" s="63">
        <v>0</v>
      </c>
      <c r="KM94" s="63">
        <v>0</v>
      </c>
      <c r="KN94" s="63">
        <v>0</v>
      </c>
      <c r="KO94" s="63">
        <v>0</v>
      </c>
      <c r="KP94" s="63">
        <v>0</v>
      </c>
      <c r="KQ94" s="63">
        <v>0</v>
      </c>
      <c r="KR94" s="63">
        <v>0</v>
      </c>
      <c r="KS94" s="63">
        <v>0</v>
      </c>
      <c r="KT94" s="63">
        <v>0</v>
      </c>
      <c r="KU94" s="63">
        <v>0</v>
      </c>
      <c r="KV94" s="63">
        <v>0</v>
      </c>
      <c r="KW94" s="63">
        <v>0</v>
      </c>
      <c r="KX94" s="63">
        <v>0</v>
      </c>
      <c r="KY94" s="63">
        <v>0</v>
      </c>
      <c r="KZ94" s="63">
        <v>0</v>
      </c>
      <c r="LA94" s="63">
        <v>0</v>
      </c>
      <c r="LB94" s="63">
        <v>0</v>
      </c>
      <c r="LC94" s="63">
        <v>0</v>
      </c>
      <c r="LD94" s="63">
        <v>0</v>
      </c>
      <c r="LE94" s="63">
        <v>0</v>
      </c>
      <c r="LF94" s="63">
        <v>0</v>
      </c>
      <c r="LG94" s="63">
        <v>0</v>
      </c>
      <c r="LH94" s="63">
        <v>0</v>
      </c>
      <c r="LI94" s="63">
        <v>0</v>
      </c>
      <c r="LJ94" s="63">
        <v>0</v>
      </c>
      <c r="LK94" s="63">
        <v>0</v>
      </c>
      <c r="LL94" s="63">
        <v>0</v>
      </c>
      <c r="LM94" s="63">
        <v>0</v>
      </c>
      <c r="LN94" s="63">
        <v>0</v>
      </c>
      <c r="LO94" s="63">
        <v>0</v>
      </c>
      <c r="LP94" s="63">
        <v>0</v>
      </c>
      <c r="LQ94" s="63">
        <v>0</v>
      </c>
      <c r="LR94" s="63">
        <v>0</v>
      </c>
      <c r="LS94" s="63">
        <v>0</v>
      </c>
      <c r="LT94" s="63">
        <v>0</v>
      </c>
      <c r="LU94" s="63">
        <v>0</v>
      </c>
      <c r="LV94" s="63">
        <v>0</v>
      </c>
      <c r="LW94" s="63">
        <v>0</v>
      </c>
      <c r="LX94" s="63">
        <v>0</v>
      </c>
      <c r="LY94" s="63">
        <v>0</v>
      </c>
      <c r="LZ94" s="63">
        <v>0</v>
      </c>
      <c r="MA94" s="63">
        <v>0</v>
      </c>
      <c r="MB94" s="63">
        <v>0</v>
      </c>
      <c r="MC94" s="63">
        <v>0</v>
      </c>
      <c r="MD94" s="63">
        <v>0</v>
      </c>
      <c r="ME94" s="63">
        <v>0</v>
      </c>
      <c r="MF94" s="63">
        <v>0</v>
      </c>
      <c r="MG94" s="63">
        <v>0</v>
      </c>
      <c r="MH94" s="63">
        <v>0</v>
      </c>
      <c r="MI94" s="63">
        <v>0</v>
      </c>
      <c r="MJ94" s="63">
        <v>0</v>
      </c>
      <c r="MK94" s="63">
        <v>0</v>
      </c>
      <c r="ML94" s="63">
        <v>0</v>
      </c>
      <c r="MM94" s="63">
        <v>0</v>
      </c>
      <c r="MN94" s="63">
        <v>0</v>
      </c>
      <c r="MO94" s="63">
        <v>0</v>
      </c>
      <c r="MP94" s="63">
        <v>0</v>
      </c>
      <c r="MQ94" s="2">
        <v>0</v>
      </c>
      <c r="MR94" s="63">
        <v>0</v>
      </c>
      <c r="MS94" s="63">
        <v>0</v>
      </c>
      <c r="MT94" s="63">
        <v>0</v>
      </c>
      <c r="MU94" s="63">
        <v>0</v>
      </c>
      <c r="MW94" s="63">
        <v>79</v>
      </c>
      <c r="MY94" s="63">
        <f t="shared" si="3"/>
        <v>0</v>
      </c>
      <c r="NC94" s="63">
        <f t="shared" si="2"/>
        <v>0</v>
      </c>
    </row>
    <row r="95" spans="1:367" x14ac:dyDescent="0.45">
      <c r="A95" s="63" t="s">
        <v>231</v>
      </c>
      <c r="B95" s="101">
        <v>6000000000</v>
      </c>
      <c r="C95" s="63">
        <v>0</v>
      </c>
      <c r="D95" s="63">
        <v>0</v>
      </c>
      <c r="E95" s="63">
        <v>0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63">
        <v>0</v>
      </c>
      <c r="L95" s="63">
        <v>0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AZ95" s="63">
        <v>0</v>
      </c>
      <c r="BA95" s="63">
        <v>0</v>
      </c>
      <c r="BB95" s="63">
        <v>0</v>
      </c>
      <c r="BC95" s="63">
        <v>0</v>
      </c>
      <c r="BD95" s="63">
        <v>0</v>
      </c>
      <c r="BE95" s="63">
        <v>0</v>
      </c>
      <c r="BF95" s="63">
        <v>0</v>
      </c>
      <c r="BG95" s="63">
        <v>0</v>
      </c>
      <c r="BH95" s="63">
        <v>0</v>
      </c>
      <c r="BI95" s="63">
        <v>0</v>
      </c>
      <c r="BJ95" s="63">
        <v>0</v>
      </c>
      <c r="BK95" s="63">
        <v>0</v>
      </c>
      <c r="BL95" s="63">
        <v>0</v>
      </c>
      <c r="BM95" s="63">
        <v>0</v>
      </c>
      <c r="BN95" s="63">
        <v>0</v>
      </c>
      <c r="BO95" s="63">
        <v>0</v>
      </c>
      <c r="BP95" s="63">
        <v>0</v>
      </c>
      <c r="BQ95" s="63">
        <v>0</v>
      </c>
      <c r="BR95" s="63">
        <v>0</v>
      </c>
      <c r="BS95" s="63">
        <v>0</v>
      </c>
      <c r="BT95" s="63">
        <v>0</v>
      </c>
      <c r="BU95" s="63">
        <v>0</v>
      </c>
      <c r="BV95" s="63">
        <v>0</v>
      </c>
      <c r="BW95" s="63">
        <v>0</v>
      </c>
      <c r="BX95" s="63">
        <v>0</v>
      </c>
      <c r="BY95" s="63">
        <v>0</v>
      </c>
      <c r="BZ95" s="63">
        <v>0</v>
      </c>
      <c r="CA95" s="63">
        <v>0</v>
      </c>
      <c r="CB95" s="63">
        <v>0</v>
      </c>
      <c r="CC95" s="63">
        <v>0</v>
      </c>
      <c r="CD95" s="63">
        <v>0</v>
      </c>
      <c r="CE95" s="63">
        <v>0</v>
      </c>
      <c r="CF95" s="63">
        <v>0</v>
      </c>
      <c r="CG95" s="63">
        <v>0</v>
      </c>
      <c r="CH95" s="63">
        <v>0</v>
      </c>
      <c r="CI95" s="63">
        <v>0</v>
      </c>
      <c r="CJ95" s="63">
        <v>0</v>
      </c>
      <c r="CK95" s="63">
        <v>0</v>
      </c>
      <c r="CL95" s="63">
        <v>0</v>
      </c>
      <c r="CM95" s="63">
        <v>0</v>
      </c>
      <c r="CN95" s="63">
        <v>0</v>
      </c>
      <c r="CO95" s="63">
        <v>0</v>
      </c>
      <c r="CP95" s="63">
        <v>0</v>
      </c>
      <c r="CQ95" s="63">
        <v>0</v>
      </c>
      <c r="CR95" s="63">
        <v>0</v>
      </c>
      <c r="CS95" s="63">
        <v>0</v>
      </c>
      <c r="CT95" s="63">
        <v>0</v>
      </c>
      <c r="CU95" s="63">
        <v>0</v>
      </c>
      <c r="CV95" s="63">
        <v>0</v>
      </c>
      <c r="CW95" s="63">
        <v>0</v>
      </c>
      <c r="CX95" s="63">
        <v>0</v>
      </c>
      <c r="CY95" s="63">
        <v>0</v>
      </c>
      <c r="CZ95" s="63">
        <v>0</v>
      </c>
      <c r="DA95" s="63">
        <v>0</v>
      </c>
      <c r="DB95" s="63">
        <v>0</v>
      </c>
      <c r="DC95" s="63">
        <v>0</v>
      </c>
      <c r="DD95" s="63">
        <v>0</v>
      </c>
      <c r="DE95" s="63">
        <v>0</v>
      </c>
      <c r="DF95" s="63">
        <v>0</v>
      </c>
      <c r="DG95" s="63">
        <v>0</v>
      </c>
      <c r="DH95" s="63">
        <v>0</v>
      </c>
      <c r="DI95" s="63">
        <v>0</v>
      </c>
      <c r="DJ95" s="63">
        <v>0</v>
      </c>
      <c r="DK95" s="63">
        <v>0</v>
      </c>
      <c r="DL95" s="63">
        <v>0</v>
      </c>
      <c r="DM95" s="63">
        <v>0</v>
      </c>
      <c r="DN95" s="63">
        <v>0</v>
      </c>
      <c r="DO95" s="63">
        <v>0</v>
      </c>
      <c r="DP95" s="63">
        <v>0</v>
      </c>
      <c r="DQ95" s="63">
        <v>0</v>
      </c>
      <c r="DR95" s="63">
        <v>0</v>
      </c>
      <c r="DS95" s="63">
        <v>0</v>
      </c>
      <c r="DT95" s="63">
        <v>0</v>
      </c>
      <c r="DU95" s="63">
        <v>0</v>
      </c>
      <c r="DV95" s="63">
        <v>0</v>
      </c>
      <c r="DW95" s="63">
        <v>0</v>
      </c>
      <c r="DX95" s="63">
        <v>0</v>
      </c>
      <c r="DY95" s="63">
        <v>0</v>
      </c>
      <c r="DZ95" s="63">
        <v>0</v>
      </c>
      <c r="EA95" s="63">
        <v>0</v>
      </c>
      <c r="EB95" s="63">
        <v>0</v>
      </c>
      <c r="EC95" s="63">
        <v>0</v>
      </c>
      <c r="ED95" s="63">
        <v>0</v>
      </c>
      <c r="EE95" s="63">
        <v>0</v>
      </c>
      <c r="EF95" s="63">
        <v>0</v>
      </c>
      <c r="EG95" s="63">
        <v>0</v>
      </c>
      <c r="EH95" s="63">
        <v>0</v>
      </c>
      <c r="EI95" s="63">
        <v>0</v>
      </c>
      <c r="EJ95" s="63">
        <v>0</v>
      </c>
      <c r="EK95" s="63">
        <v>0</v>
      </c>
      <c r="EL95" s="63">
        <v>0</v>
      </c>
      <c r="EM95" s="63">
        <v>0</v>
      </c>
      <c r="EN95" s="63">
        <v>0</v>
      </c>
      <c r="EO95" s="63">
        <v>0</v>
      </c>
      <c r="EP95" s="63">
        <v>0</v>
      </c>
      <c r="EQ95" s="63">
        <v>0</v>
      </c>
      <c r="ER95" s="63">
        <v>0</v>
      </c>
      <c r="ES95" s="63">
        <v>0</v>
      </c>
      <c r="ET95" s="63">
        <v>0</v>
      </c>
      <c r="EU95" s="63">
        <v>0</v>
      </c>
      <c r="EV95" s="63">
        <v>0</v>
      </c>
      <c r="EW95" s="63">
        <v>0</v>
      </c>
      <c r="EX95" s="63">
        <v>0</v>
      </c>
      <c r="EY95" s="63">
        <v>0</v>
      </c>
      <c r="EZ95" s="63">
        <v>0</v>
      </c>
      <c r="FA95" s="63">
        <v>0</v>
      </c>
      <c r="FB95" s="63">
        <v>0</v>
      </c>
      <c r="FC95" s="63">
        <v>0</v>
      </c>
      <c r="FD95" s="63">
        <v>0</v>
      </c>
      <c r="FE95" s="63">
        <v>0</v>
      </c>
      <c r="FF95" s="63">
        <v>0</v>
      </c>
      <c r="FG95" s="63">
        <v>0</v>
      </c>
      <c r="FH95" s="63">
        <v>0</v>
      </c>
      <c r="FI95" s="63">
        <v>0</v>
      </c>
      <c r="FJ95" s="63">
        <v>0</v>
      </c>
      <c r="FK95" s="63">
        <v>0</v>
      </c>
      <c r="FL95" s="63">
        <v>0</v>
      </c>
      <c r="FM95" s="63">
        <v>0</v>
      </c>
      <c r="FN95" s="63">
        <v>0</v>
      </c>
      <c r="FO95" s="63">
        <v>0</v>
      </c>
      <c r="FP95" s="63">
        <v>0</v>
      </c>
      <c r="FQ95" s="63">
        <v>0</v>
      </c>
      <c r="FR95" s="63">
        <v>0</v>
      </c>
      <c r="FS95" s="63">
        <v>0</v>
      </c>
      <c r="FT95" s="63">
        <v>0</v>
      </c>
      <c r="FU95" s="63">
        <v>0</v>
      </c>
      <c r="FV95" s="63">
        <v>0</v>
      </c>
      <c r="FW95" s="63">
        <v>0</v>
      </c>
      <c r="FX95" s="63">
        <v>0</v>
      </c>
      <c r="FY95" s="63">
        <v>0</v>
      </c>
      <c r="FZ95" s="63">
        <v>0</v>
      </c>
      <c r="GA95" s="63">
        <v>0</v>
      </c>
      <c r="GB95" s="63">
        <v>0</v>
      </c>
      <c r="GC95" s="63">
        <v>0</v>
      </c>
      <c r="GD95" s="63">
        <v>0</v>
      </c>
      <c r="GE95" s="63">
        <v>0</v>
      </c>
      <c r="GF95" s="63">
        <v>0</v>
      </c>
      <c r="GG95" s="63">
        <v>0</v>
      </c>
      <c r="GH95" s="63">
        <v>0</v>
      </c>
      <c r="GI95" s="63">
        <v>0</v>
      </c>
      <c r="GJ95" s="63">
        <v>0</v>
      </c>
      <c r="GK95" s="63">
        <v>0</v>
      </c>
      <c r="GL95" s="63">
        <v>0</v>
      </c>
      <c r="GM95" s="63">
        <v>0</v>
      </c>
      <c r="GN95" s="63">
        <v>0</v>
      </c>
      <c r="GO95" s="63">
        <v>0</v>
      </c>
      <c r="GP95" s="63">
        <v>0</v>
      </c>
      <c r="GQ95" s="63">
        <v>0</v>
      </c>
      <c r="GR95" s="63">
        <v>0</v>
      </c>
      <c r="GS95" s="63">
        <v>0</v>
      </c>
      <c r="GT95" s="63">
        <v>0</v>
      </c>
      <c r="GU95" s="63">
        <v>0</v>
      </c>
      <c r="GV95" s="63">
        <v>0</v>
      </c>
      <c r="GW95" s="63">
        <v>0</v>
      </c>
      <c r="GX95" s="63">
        <v>0</v>
      </c>
      <c r="GY95" s="63">
        <v>0</v>
      </c>
      <c r="GZ95" s="63">
        <v>0</v>
      </c>
      <c r="HA95" s="63">
        <v>0</v>
      </c>
      <c r="HB95" s="63">
        <v>0</v>
      </c>
      <c r="HC95" s="63">
        <v>0</v>
      </c>
      <c r="HD95" s="63">
        <v>0</v>
      </c>
      <c r="HE95" s="63">
        <v>0</v>
      </c>
      <c r="HF95" s="63">
        <v>0</v>
      </c>
      <c r="HG95" s="63">
        <v>0</v>
      </c>
      <c r="HH95" s="63">
        <v>0</v>
      </c>
      <c r="HI95" s="63">
        <v>0</v>
      </c>
      <c r="HJ95" s="63">
        <v>0</v>
      </c>
      <c r="HK95" s="63">
        <v>0</v>
      </c>
      <c r="HL95" s="63">
        <v>0</v>
      </c>
      <c r="HM95" s="63">
        <v>0</v>
      </c>
      <c r="HN95" s="63">
        <v>0</v>
      </c>
      <c r="HO95" s="63">
        <v>0</v>
      </c>
      <c r="HP95" s="63">
        <v>0</v>
      </c>
      <c r="HQ95" s="63">
        <v>0</v>
      </c>
      <c r="HR95" s="63">
        <v>0</v>
      </c>
      <c r="HS95" s="63">
        <v>0</v>
      </c>
      <c r="HT95" s="63">
        <v>0</v>
      </c>
      <c r="HU95" s="63">
        <v>0</v>
      </c>
      <c r="HV95" s="63">
        <v>0</v>
      </c>
      <c r="HW95" s="63">
        <v>0</v>
      </c>
      <c r="HX95" s="63">
        <v>0</v>
      </c>
      <c r="HY95" s="63">
        <v>0</v>
      </c>
      <c r="HZ95" s="63">
        <v>0</v>
      </c>
      <c r="IA95" s="63">
        <v>0</v>
      </c>
      <c r="IB95" s="63">
        <v>0</v>
      </c>
      <c r="IC95" s="63">
        <v>0</v>
      </c>
      <c r="ID95" s="63">
        <v>0</v>
      </c>
      <c r="IE95" s="63">
        <v>0</v>
      </c>
      <c r="IF95" s="63">
        <v>0</v>
      </c>
      <c r="IG95" s="63">
        <v>0</v>
      </c>
      <c r="IH95" s="63">
        <v>0</v>
      </c>
      <c r="II95" s="63">
        <v>0</v>
      </c>
      <c r="IJ95" s="63">
        <v>0</v>
      </c>
      <c r="IK95" s="63">
        <v>0</v>
      </c>
      <c r="IL95" s="63">
        <v>0</v>
      </c>
      <c r="IM95" s="63">
        <v>0</v>
      </c>
      <c r="IN95" s="63">
        <v>0</v>
      </c>
      <c r="IO95" s="63">
        <v>0</v>
      </c>
      <c r="IP95" s="63">
        <v>0</v>
      </c>
      <c r="IQ95" s="63">
        <v>0</v>
      </c>
      <c r="IR95" s="63">
        <v>0</v>
      </c>
      <c r="IS95" s="63">
        <v>0</v>
      </c>
      <c r="IT95" s="63">
        <v>0</v>
      </c>
      <c r="IU95" s="63">
        <v>0</v>
      </c>
      <c r="IV95" s="63">
        <v>0</v>
      </c>
      <c r="IW95" s="63">
        <v>0</v>
      </c>
      <c r="IX95" s="63">
        <v>0</v>
      </c>
      <c r="IY95" s="63">
        <v>0</v>
      </c>
      <c r="IZ95" s="63">
        <v>0</v>
      </c>
      <c r="JA95" s="63">
        <v>0</v>
      </c>
      <c r="JB95" s="63">
        <v>0</v>
      </c>
      <c r="JC95" s="63">
        <v>0</v>
      </c>
      <c r="JD95" s="63">
        <v>0</v>
      </c>
      <c r="JE95" s="63">
        <v>0</v>
      </c>
      <c r="JF95" s="63">
        <v>0</v>
      </c>
      <c r="JG95" s="63">
        <v>0</v>
      </c>
      <c r="JH95" s="63">
        <v>0</v>
      </c>
      <c r="JI95" s="63">
        <v>0</v>
      </c>
      <c r="JJ95" s="63">
        <v>0</v>
      </c>
      <c r="JK95" s="63">
        <v>0</v>
      </c>
      <c r="JL95" s="63">
        <v>0</v>
      </c>
      <c r="JM95" s="63">
        <v>0</v>
      </c>
      <c r="JN95" s="63">
        <v>0</v>
      </c>
      <c r="JO95" s="63">
        <v>0</v>
      </c>
      <c r="JP95" s="63">
        <v>0</v>
      </c>
      <c r="JQ95" s="63">
        <v>0</v>
      </c>
      <c r="JR95" s="63">
        <v>0</v>
      </c>
      <c r="JS95" s="63">
        <v>0</v>
      </c>
      <c r="JT95" s="63">
        <v>0</v>
      </c>
      <c r="JU95" s="63">
        <v>0</v>
      </c>
      <c r="JV95" s="63">
        <v>0</v>
      </c>
      <c r="JW95" s="63">
        <v>0</v>
      </c>
      <c r="JX95" s="63">
        <v>0</v>
      </c>
      <c r="JY95" s="63">
        <v>0</v>
      </c>
      <c r="JZ95" s="63">
        <v>0</v>
      </c>
      <c r="KA95" s="63">
        <v>0</v>
      </c>
      <c r="KB95" s="63">
        <v>0</v>
      </c>
      <c r="KC95" s="63">
        <v>0</v>
      </c>
      <c r="KD95" s="63">
        <v>0</v>
      </c>
      <c r="KE95" s="63">
        <v>0</v>
      </c>
      <c r="KF95" s="63">
        <v>0</v>
      </c>
      <c r="KG95" s="63">
        <v>0</v>
      </c>
      <c r="KH95" s="63">
        <v>0</v>
      </c>
      <c r="KI95" s="63">
        <v>0</v>
      </c>
      <c r="KJ95" s="63">
        <v>0</v>
      </c>
      <c r="KK95" s="63">
        <v>0</v>
      </c>
      <c r="KL95" s="63">
        <v>0</v>
      </c>
      <c r="KM95" s="63">
        <v>0</v>
      </c>
      <c r="KN95" s="63">
        <v>0</v>
      </c>
      <c r="KO95" s="63">
        <v>0</v>
      </c>
      <c r="KP95" s="63">
        <v>0</v>
      </c>
      <c r="KQ95" s="63">
        <v>0</v>
      </c>
      <c r="KR95" s="63">
        <v>0</v>
      </c>
      <c r="KS95" s="63">
        <v>0</v>
      </c>
      <c r="KT95" s="63">
        <v>0</v>
      </c>
      <c r="KU95" s="63">
        <v>0</v>
      </c>
      <c r="KV95" s="63">
        <v>0</v>
      </c>
      <c r="KW95" s="63">
        <v>0</v>
      </c>
      <c r="KX95" s="63">
        <v>0</v>
      </c>
      <c r="KY95" s="63">
        <v>0</v>
      </c>
      <c r="KZ95" s="63">
        <v>0</v>
      </c>
      <c r="LA95" s="63">
        <v>0</v>
      </c>
      <c r="LB95" s="63">
        <v>0</v>
      </c>
      <c r="LC95" s="63">
        <v>0</v>
      </c>
      <c r="LD95" s="63">
        <v>0</v>
      </c>
      <c r="LE95" s="63">
        <v>0</v>
      </c>
      <c r="LF95" s="63">
        <v>0</v>
      </c>
      <c r="LG95" s="63">
        <v>0</v>
      </c>
      <c r="LH95" s="63">
        <v>0</v>
      </c>
      <c r="LI95" s="63">
        <v>0</v>
      </c>
      <c r="LJ95" s="63">
        <v>0</v>
      </c>
      <c r="LK95" s="63">
        <v>0</v>
      </c>
      <c r="LL95" s="63">
        <v>0</v>
      </c>
      <c r="LM95" s="63">
        <v>0</v>
      </c>
      <c r="LN95" s="63">
        <v>0</v>
      </c>
      <c r="LO95" s="63">
        <v>0</v>
      </c>
      <c r="LP95" s="63">
        <v>0</v>
      </c>
      <c r="LQ95" s="63">
        <v>0</v>
      </c>
      <c r="LR95" s="63">
        <v>0</v>
      </c>
      <c r="LS95" s="63">
        <v>0</v>
      </c>
      <c r="LT95" s="63">
        <v>0</v>
      </c>
      <c r="LU95" s="63">
        <v>0</v>
      </c>
      <c r="LV95" s="63">
        <v>0</v>
      </c>
      <c r="LW95" s="63">
        <v>0</v>
      </c>
      <c r="LX95" s="63">
        <v>0</v>
      </c>
      <c r="LY95" s="63">
        <v>0</v>
      </c>
      <c r="LZ95" s="63">
        <v>0</v>
      </c>
      <c r="MA95" s="63">
        <v>0</v>
      </c>
      <c r="MB95" s="63">
        <v>0</v>
      </c>
      <c r="MC95" s="63">
        <v>0</v>
      </c>
      <c r="MD95" s="63">
        <v>0</v>
      </c>
      <c r="ME95" s="63">
        <v>0</v>
      </c>
      <c r="MF95" s="63">
        <v>0</v>
      </c>
      <c r="MG95" s="63">
        <v>0</v>
      </c>
      <c r="MH95" s="63">
        <v>0</v>
      </c>
      <c r="MI95" s="63">
        <v>0</v>
      </c>
      <c r="MJ95" s="63">
        <v>0</v>
      </c>
      <c r="MK95" s="63">
        <v>0</v>
      </c>
      <c r="ML95" s="63">
        <v>0</v>
      </c>
      <c r="MM95" s="63">
        <v>0</v>
      </c>
      <c r="MN95" s="63">
        <v>0</v>
      </c>
      <c r="MO95" s="63">
        <v>0</v>
      </c>
      <c r="MP95" s="63">
        <v>0</v>
      </c>
      <c r="MQ95" s="63">
        <v>0</v>
      </c>
      <c r="MR95" s="63">
        <v>0</v>
      </c>
      <c r="MS95" s="63">
        <v>0</v>
      </c>
      <c r="MT95" s="63">
        <v>0</v>
      </c>
      <c r="MU95" s="63">
        <v>0</v>
      </c>
      <c r="MW95" s="68">
        <v>80</v>
      </c>
      <c r="MY95" s="63">
        <f t="shared" si="3"/>
        <v>0</v>
      </c>
      <c r="NC95" s="63">
        <f t="shared" si="2"/>
        <v>0</v>
      </c>
    </row>
    <row r="96" spans="1:367" x14ac:dyDescent="0.45">
      <c r="A96" s="63" t="s">
        <v>24</v>
      </c>
      <c r="B96" s="84">
        <v>0</v>
      </c>
      <c r="C96" s="63">
        <v>0</v>
      </c>
      <c r="D96" s="63">
        <v>0</v>
      </c>
      <c r="E96" s="63">
        <v>0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63">
        <v>0</v>
      </c>
      <c r="L96" s="63">
        <v>0</v>
      </c>
      <c r="M96" s="63">
        <v>0</v>
      </c>
      <c r="N96" s="63">
        <v>0</v>
      </c>
      <c r="O96" s="63">
        <v>0</v>
      </c>
      <c r="P96" s="63">
        <v>0</v>
      </c>
      <c r="Q96" s="63">
        <v>0</v>
      </c>
      <c r="R96" s="63">
        <v>0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-5361000000</v>
      </c>
      <c r="AC96" s="63">
        <v>5361000000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AZ96" s="63">
        <v>0</v>
      </c>
      <c r="BA96" s="63">
        <v>0</v>
      </c>
      <c r="BB96" s="63">
        <v>0</v>
      </c>
      <c r="BC96" s="63">
        <v>0</v>
      </c>
      <c r="BD96" s="63">
        <v>0</v>
      </c>
      <c r="BE96" s="63">
        <v>0</v>
      </c>
      <c r="BF96" s="63">
        <v>0</v>
      </c>
      <c r="BG96" s="63">
        <v>0</v>
      </c>
      <c r="BH96" s="63">
        <v>0</v>
      </c>
      <c r="BI96" s="63">
        <v>0</v>
      </c>
      <c r="BJ96" s="63">
        <v>0</v>
      </c>
      <c r="BK96" s="63">
        <v>0</v>
      </c>
      <c r="BL96" s="63">
        <v>0</v>
      </c>
      <c r="BM96" s="63">
        <v>0</v>
      </c>
      <c r="BN96" s="63">
        <v>0</v>
      </c>
      <c r="BO96" s="63">
        <v>0</v>
      </c>
      <c r="BP96" s="63">
        <v>0</v>
      </c>
      <c r="BQ96" s="63">
        <v>0</v>
      </c>
      <c r="BR96" s="63">
        <v>0</v>
      </c>
      <c r="BS96" s="63">
        <v>0</v>
      </c>
      <c r="BT96" s="63">
        <v>0</v>
      </c>
      <c r="BU96" s="63">
        <v>0</v>
      </c>
      <c r="BV96" s="63">
        <v>0</v>
      </c>
      <c r="BW96" s="63">
        <v>0</v>
      </c>
      <c r="BX96" s="63">
        <v>0</v>
      </c>
      <c r="BY96" s="63">
        <v>0</v>
      </c>
      <c r="BZ96" s="63">
        <v>0</v>
      </c>
      <c r="CA96" s="63">
        <v>0</v>
      </c>
      <c r="CB96" s="63">
        <v>0</v>
      </c>
      <c r="CC96" s="63">
        <v>0</v>
      </c>
      <c r="CD96" s="63">
        <v>0</v>
      </c>
      <c r="CE96" s="63">
        <v>0</v>
      </c>
      <c r="CF96" s="63">
        <v>0</v>
      </c>
      <c r="CG96" s="63">
        <v>0</v>
      </c>
      <c r="CH96" s="63">
        <v>0</v>
      </c>
      <c r="CI96" s="63">
        <v>0</v>
      </c>
      <c r="CJ96" s="63">
        <v>0</v>
      </c>
      <c r="CK96" s="63">
        <v>0</v>
      </c>
      <c r="CL96" s="63">
        <v>0</v>
      </c>
      <c r="CM96" s="63">
        <v>0</v>
      </c>
      <c r="CN96" s="63">
        <v>0</v>
      </c>
      <c r="CO96" s="63">
        <v>0</v>
      </c>
      <c r="CP96" s="63">
        <v>0</v>
      </c>
      <c r="CQ96" s="63">
        <v>0</v>
      </c>
      <c r="CR96" s="63">
        <v>0</v>
      </c>
      <c r="CS96" s="63">
        <v>0</v>
      </c>
      <c r="CT96" s="63">
        <v>0</v>
      </c>
      <c r="CU96" s="63">
        <v>0</v>
      </c>
      <c r="CV96" s="63">
        <v>0</v>
      </c>
      <c r="CW96" s="63">
        <v>0</v>
      </c>
      <c r="CX96" s="63">
        <v>0</v>
      </c>
      <c r="CY96" s="63">
        <v>0</v>
      </c>
      <c r="CZ96" s="63">
        <v>0</v>
      </c>
      <c r="DA96" s="63">
        <v>0</v>
      </c>
      <c r="DB96" s="63">
        <v>0</v>
      </c>
      <c r="DC96" s="63">
        <v>0</v>
      </c>
      <c r="DD96" s="63">
        <v>0</v>
      </c>
      <c r="DE96" s="63">
        <v>0</v>
      </c>
      <c r="DF96" s="63">
        <v>0</v>
      </c>
      <c r="DG96" s="63">
        <v>0</v>
      </c>
      <c r="DH96" s="63">
        <v>0</v>
      </c>
      <c r="DI96" s="63">
        <v>0</v>
      </c>
      <c r="DJ96" s="63">
        <v>0</v>
      </c>
      <c r="DK96" s="63">
        <v>0</v>
      </c>
      <c r="DL96" s="63">
        <v>0</v>
      </c>
      <c r="DM96" s="63">
        <v>0</v>
      </c>
      <c r="DN96" s="63">
        <v>0</v>
      </c>
      <c r="DO96" s="63">
        <v>0</v>
      </c>
      <c r="DP96" s="63">
        <v>0</v>
      </c>
      <c r="DQ96" s="63">
        <v>0</v>
      </c>
      <c r="DR96" s="63">
        <v>0</v>
      </c>
      <c r="DS96" s="63">
        <v>0</v>
      </c>
      <c r="DT96" s="63">
        <v>0</v>
      </c>
      <c r="DU96" s="63">
        <v>0</v>
      </c>
      <c r="DV96" s="63">
        <v>0</v>
      </c>
      <c r="DW96" s="63">
        <v>0</v>
      </c>
      <c r="DX96" s="63">
        <v>0</v>
      </c>
      <c r="DY96" s="63">
        <v>0</v>
      </c>
      <c r="DZ96" s="63">
        <v>0</v>
      </c>
      <c r="EA96" s="63">
        <v>0</v>
      </c>
      <c r="EB96" s="63">
        <v>0</v>
      </c>
      <c r="EC96" s="63">
        <v>0</v>
      </c>
      <c r="ED96" s="63">
        <v>0</v>
      </c>
      <c r="EE96" s="63">
        <v>0</v>
      </c>
      <c r="EF96" s="63">
        <v>0</v>
      </c>
      <c r="EG96" s="63">
        <v>0</v>
      </c>
      <c r="EH96" s="63">
        <v>0</v>
      </c>
      <c r="EI96" s="63">
        <v>0</v>
      </c>
      <c r="EJ96" s="63">
        <v>0</v>
      </c>
      <c r="EK96" s="63">
        <v>0</v>
      </c>
      <c r="EL96" s="63">
        <v>0</v>
      </c>
      <c r="EM96" s="63">
        <v>0</v>
      </c>
      <c r="EN96" s="63">
        <v>0</v>
      </c>
      <c r="EO96" s="63">
        <v>0</v>
      </c>
      <c r="EP96" s="63">
        <v>0</v>
      </c>
      <c r="EQ96" s="63">
        <v>0</v>
      </c>
      <c r="ER96" s="63">
        <v>0</v>
      </c>
      <c r="ES96" s="63">
        <v>0</v>
      </c>
      <c r="ET96" s="63">
        <v>0</v>
      </c>
      <c r="EU96" s="63">
        <v>0</v>
      </c>
      <c r="EV96" s="63">
        <v>0</v>
      </c>
      <c r="EW96" s="63">
        <v>0</v>
      </c>
      <c r="EX96" s="63">
        <v>0</v>
      </c>
      <c r="EY96" s="63">
        <v>0</v>
      </c>
      <c r="EZ96" s="63">
        <v>0</v>
      </c>
      <c r="FA96" s="63">
        <v>0</v>
      </c>
      <c r="FB96" s="63">
        <v>0</v>
      </c>
      <c r="FC96" s="63">
        <v>0</v>
      </c>
      <c r="FD96" s="63">
        <v>0</v>
      </c>
      <c r="FE96" s="63">
        <v>0</v>
      </c>
      <c r="FF96" s="63">
        <v>0</v>
      </c>
      <c r="FG96" s="63">
        <v>0</v>
      </c>
      <c r="FH96" s="63">
        <v>0</v>
      </c>
      <c r="FI96" s="63">
        <v>0</v>
      </c>
      <c r="FJ96" s="63">
        <v>0</v>
      </c>
      <c r="FK96" s="63">
        <v>0</v>
      </c>
      <c r="FL96" s="63">
        <v>0</v>
      </c>
      <c r="FM96" s="63">
        <v>0</v>
      </c>
      <c r="FN96" s="63">
        <v>0</v>
      </c>
      <c r="FO96" s="63">
        <v>0</v>
      </c>
      <c r="FP96" s="63">
        <v>0</v>
      </c>
      <c r="FQ96" s="63">
        <v>0</v>
      </c>
      <c r="FR96" s="63">
        <v>0</v>
      </c>
      <c r="FS96" s="63">
        <v>0</v>
      </c>
      <c r="FT96" s="63">
        <v>0</v>
      </c>
      <c r="FU96" s="63">
        <v>0</v>
      </c>
      <c r="FV96" s="63">
        <v>0</v>
      </c>
      <c r="FW96" s="63">
        <v>0</v>
      </c>
      <c r="FX96" s="63">
        <v>0</v>
      </c>
      <c r="FY96" s="63">
        <v>0</v>
      </c>
      <c r="FZ96" s="63">
        <v>0</v>
      </c>
      <c r="GA96" s="63">
        <v>0</v>
      </c>
      <c r="GB96" s="63">
        <v>0</v>
      </c>
      <c r="GC96" s="63">
        <v>0</v>
      </c>
      <c r="GD96" s="63">
        <v>0</v>
      </c>
      <c r="GE96" s="63">
        <v>0</v>
      </c>
      <c r="GF96" s="63">
        <v>0</v>
      </c>
      <c r="GG96" s="63">
        <v>0</v>
      </c>
      <c r="GH96" s="63">
        <v>0</v>
      </c>
      <c r="GI96" s="63">
        <v>0</v>
      </c>
      <c r="GJ96" s="63">
        <v>0</v>
      </c>
      <c r="GK96" s="63">
        <v>0</v>
      </c>
      <c r="GL96" s="63">
        <v>0</v>
      </c>
      <c r="GM96" s="63">
        <v>0</v>
      </c>
      <c r="GN96" s="63">
        <v>0</v>
      </c>
      <c r="GO96" s="63">
        <v>0</v>
      </c>
      <c r="GP96" s="63">
        <v>0</v>
      </c>
      <c r="GQ96" s="63">
        <v>0</v>
      </c>
      <c r="GR96" s="63">
        <v>0</v>
      </c>
      <c r="GS96" s="63">
        <v>0</v>
      </c>
      <c r="GT96" s="63">
        <v>0</v>
      </c>
      <c r="GU96" s="63">
        <v>0</v>
      </c>
      <c r="GV96" s="63">
        <v>0</v>
      </c>
      <c r="GW96" s="63">
        <v>0</v>
      </c>
      <c r="GX96" s="63">
        <v>0</v>
      </c>
      <c r="GY96" s="63">
        <v>0</v>
      </c>
      <c r="GZ96" s="63">
        <v>0</v>
      </c>
      <c r="HA96" s="63">
        <v>0</v>
      </c>
      <c r="HB96" s="63">
        <v>0</v>
      </c>
      <c r="HC96" s="63">
        <v>0</v>
      </c>
      <c r="HD96" s="63">
        <v>0</v>
      </c>
      <c r="HE96" s="63">
        <v>0</v>
      </c>
      <c r="HF96" s="63">
        <v>0</v>
      </c>
      <c r="HG96" s="63">
        <v>0</v>
      </c>
      <c r="HH96" s="63">
        <v>0</v>
      </c>
      <c r="HI96" s="63">
        <v>0</v>
      </c>
      <c r="HJ96" s="63">
        <v>0</v>
      </c>
      <c r="HK96" s="63">
        <v>0</v>
      </c>
      <c r="HL96" s="63">
        <v>0</v>
      </c>
      <c r="HM96" s="63">
        <v>0</v>
      </c>
      <c r="HN96" s="63">
        <v>0</v>
      </c>
      <c r="HO96" s="63">
        <v>0</v>
      </c>
      <c r="HP96" s="63">
        <v>0</v>
      </c>
      <c r="HQ96" s="63">
        <v>0</v>
      </c>
      <c r="HR96" s="63">
        <v>0</v>
      </c>
      <c r="HS96" s="63">
        <v>0</v>
      </c>
      <c r="HT96" s="63">
        <v>0</v>
      </c>
      <c r="HU96" s="63">
        <v>0</v>
      </c>
      <c r="HV96" s="63">
        <v>0</v>
      </c>
      <c r="HW96" s="63">
        <v>0</v>
      </c>
      <c r="HX96" s="63">
        <v>0</v>
      </c>
      <c r="HY96" s="63">
        <v>0</v>
      </c>
      <c r="HZ96" s="63">
        <v>0</v>
      </c>
      <c r="IA96" s="63">
        <v>0</v>
      </c>
      <c r="IB96" s="63">
        <v>0</v>
      </c>
      <c r="IC96" s="63">
        <v>0</v>
      </c>
      <c r="ID96" s="63">
        <v>0</v>
      </c>
      <c r="IE96" s="63">
        <v>0</v>
      </c>
      <c r="IF96" s="63">
        <v>0</v>
      </c>
      <c r="IG96" s="63">
        <v>0</v>
      </c>
      <c r="IH96" s="63">
        <v>0</v>
      </c>
      <c r="II96" s="63">
        <v>0</v>
      </c>
      <c r="IJ96" s="63">
        <v>0</v>
      </c>
      <c r="IK96" s="63">
        <v>0</v>
      </c>
      <c r="IL96" s="63">
        <v>0</v>
      </c>
      <c r="IM96" s="63">
        <v>0</v>
      </c>
      <c r="IN96" s="63">
        <v>0</v>
      </c>
      <c r="IO96" s="63">
        <v>0</v>
      </c>
      <c r="IP96" s="63">
        <v>0</v>
      </c>
      <c r="IQ96" s="63">
        <v>0</v>
      </c>
      <c r="IR96" s="63">
        <v>0</v>
      </c>
      <c r="IS96" s="63">
        <v>0</v>
      </c>
      <c r="IT96" s="63">
        <v>0</v>
      </c>
      <c r="IU96" s="63">
        <v>0</v>
      </c>
      <c r="IV96" s="63">
        <v>0</v>
      </c>
      <c r="IW96" s="63">
        <v>0</v>
      </c>
      <c r="IX96" s="63">
        <v>0</v>
      </c>
      <c r="IY96" s="63">
        <v>0</v>
      </c>
      <c r="IZ96" s="63">
        <v>0</v>
      </c>
      <c r="JA96" s="63">
        <v>0</v>
      </c>
      <c r="JB96" s="63">
        <v>0</v>
      </c>
      <c r="JC96" s="63">
        <v>0</v>
      </c>
      <c r="JD96" s="63">
        <v>0</v>
      </c>
      <c r="JE96" s="63">
        <v>0</v>
      </c>
      <c r="JF96" s="63">
        <v>0</v>
      </c>
      <c r="JG96" s="63">
        <v>0</v>
      </c>
      <c r="JH96" s="63">
        <v>0</v>
      </c>
      <c r="JI96" s="63">
        <v>0</v>
      </c>
      <c r="JJ96" s="63">
        <v>0</v>
      </c>
      <c r="JK96" s="63">
        <v>0</v>
      </c>
      <c r="JL96" s="63">
        <v>0</v>
      </c>
      <c r="JM96" s="63">
        <v>0</v>
      </c>
      <c r="JN96" s="63">
        <v>0</v>
      </c>
      <c r="JO96" s="63">
        <v>0</v>
      </c>
      <c r="JP96" s="63">
        <v>0</v>
      </c>
      <c r="JQ96" s="63">
        <v>0</v>
      </c>
      <c r="JR96" s="63">
        <v>0</v>
      </c>
      <c r="JS96" s="63">
        <v>0</v>
      </c>
      <c r="JT96" s="63">
        <v>0</v>
      </c>
      <c r="JU96" s="63">
        <v>0</v>
      </c>
      <c r="JV96" s="63">
        <v>0</v>
      </c>
      <c r="JW96" s="63">
        <v>0</v>
      </c>
      <c r="JX96" s="63">
        <v>0</v>
      </c>
      <c r="JY96" s="63">
        <v>0</v>
      </c>
      <c r="JZ96" s="63">
        <v>0</v>
      </c>
      <c r="KA96" s="63">
        <v>0</v>
      </c>
      <c r="KB96" s="63">
        <v>0</v>
      </c>
      <c r="KC96" s="63">
        <v>0</v>
      </c>
      <c r="KD96" s="63">
        <v>0</v>
      </c>
      <c r="KE96" s="63">
        <v>0</v>
      </c>
      <c r="KF96" s="63">
        <v>0</v>
      </c>
      <c r="KG96" s="63">
        <v>0</v>
      </c>
      <c r="KH96" s="63">
        <v>0</v>
      </c>
      <c r="KI96" s="63">
        <v>0</v>
      </c>
      <c r="KJ96" s="63">
        <v>0</v>
      </c>
      <c r="KK96" s="63">
        <v>0</v>
      </c>
      <c r="KL96" s="63">
        <v>0</v>
      </c>
      <c r="KM96" s="63">
        <v>0</v>
      </c>
      <c r="KN96" s="63">
        <v>0</v>
      </c>
      <c r="KO96" s="63">
        <v>0</v>
      </c>
      <c r="KP96" s="63">
        <v>0</v>
      </c>
      <c r="KQ96" s="63">
        <v>0</v>
      </c>
      <c r="KR96" s="63">
        <v>0</v>
      </c>
      <c r="KS96" s="63">
        <v>0</v>
      </c>
      <c r="KT96" s="63">
        <v>0</v>
      </c>
      <c r="KU96" s="63">
        <v>0</v>
      </c>
      <c r="KV96" s="63">
        <v>0</v>
      </c>
      <c r="KW96" s="63">
        <v>0</v>
      </c>
      <c r="KX96" s="63">
        <v>0</v>
      </c>
      <c r="KY96" s="63">
        <v>0</v>
      </c>
      <c r="KZ96" s="63">
        <v>0</v>
      </c>
      <c r="LA96" s="63">
        <v>0</v>
      </c>
      <c r="LB96" s="63">
        <v>0</v>
      </c>
      <c r="LC96" s="63">
        <v>0</v>
      </c>
      <c r="LD96" s="63">
        <v>0</v>
      </c>
      <c r="LE96" s="63">
        <v>0</v>
      </c>
      <c r="LF96" s="63">
        <v>0</v>
      </c>
      <c r="LG96" s="63">
        <v>0</v>
      </c>
      <c r="LH96" s="63">
        <v>0</v>
      </c>
      <c r="LI96" s="63">
        <v>0</v>
      </c>
      <c r="LJ96" s="63">
        <v>0</v>
      </c>
      <c r="LK96" s="63">
        <v>0</v>
      </c>
      <c r="LL96" s="63">
        <v>0</v>
      </c>
      <c r="LM96" s="63">
        <v>0</v>
      </c>
      <c r="LN96" s="63">
        <v>0</v>
      </c>
      <c r="LO96" s="63">
        <v>0</v>
      </c>
      <c r="LP96" s="63">
        <v>0</v>
      </c>
      <c r="LQ96" s="63">
        <v>0</v>
      </c>
      <c r="LR96" s="63">
        <v>0</v>
      </c>
      <c r="LS96" s="63">
        <v>0</v>
      </c>
      <c r="LT96" s="63">
        <v>0</v>
      </c>
      <c r="LU96" s="63">
        <v>0</v>
      </c>
      <c r="LV96" s="63">
        <v>0</v>
      </c>
      <c r="LW96" s="63">
        <v>0</v>
      </c>
      <c r="LX96" s="63">
        <v>0</v>
      </c>
      <c r="LY96" s="63">
        <v>0</v>
      </c>
      <c r="LZ96" s="63">
        <v>0</v>
      </c>
      <c r="MA96" s="63">
        <v>0</v>
      </c>
      <c r="MB96" s="63">
        <v>0</v>
      </c>
      <c r="MC96" s="63">
        <v>0</v>
      </c>
      <c r="MD96" s="63">
        <v>0</v>
      </c>
      <c r="ME96" s="63">
        <v>0</v>
      </c>
      <c r="MF96" s="63">
        <v>0</v>
      </c>
      <c r="MG96" s="63">
        <v>0</v>
      </c>
      <c r="MH96" s="63">
        <v>0</v>
      </c>
      <c r="MI96" s="63">
        <v>0</v>
      </c>
      <c r="MJ96" s="63">
        <v>0</v>
      </c>
      <c r="MK96" s="63">
        <v>0</v>
      </c>
      <c r="ML96" s="63">
        <v>0</v>
      </c>
      <c r="MM96" s="63">
        <v>0</v>
      </c>
      <c r="MN96" s="63">
        <v>0</v>
      </c>
      <c r="MO96" s="63">
        <v>0</v>
      </c>
      <c r="MP96" s="63">
        <v>0</v>
      </c>
      <c r="MQ96" s="2">
        <v>0</v>
      </c>
      <c r="MR96" s="63">
        <v>0</v>
      </c>
      <c r="MS96" s="63">
        <v>0</v>
      </c>
      <c r="MT96" s="63">
        <v>0</v>
      </c>
      <c r="MU96" s="63">
        <v>0</v>
      </c>
      <c r="MW96" s="63">
        <v>81</v>
      </c>
      <c r="MY96" s="63">
        <f t="shared" si="3"/>
        <v>0</v>
      </c>
      <c r="NC96" s="63">
        <f t="shared" si="2"/>
        <v>0</v>
      </c>
    </row>
    <row r="97" spans="1:367" x14ac:dyDescent="0.45">
      <c r="A97" s="63" t="s">
        <v>218</v>
      </c>
      <c r="B97" s="101">
        <f>4.1*10^9</f>
        <v>4099999999.9999995</v>
      </c>
      <c r="C97" s="63">
        <v>0</v>
      </c>
      <c r="D97" s="63">
        <v>0</v>
      </c>
      <c r="E97" s="63">
        <v>0</v>
      </c>
      <c r="F97" s="63">
        <v>0</v>
      </c>
      <c r="G97" s="63">
        <v>0</v>
      </c>
      <c r="H97" s="63">
        <v>0</v>
      </c>
      <c r="I97" s="63">
        <v>0</v>
      </c>
      <c r="J97" s="63">
        <v>0</v>
      </c>
      <c r="K97" s="63">
        <v>0</v>
      </c>
      <c r="L97" s="63">
        <v>0</v>
      </c>
      <c r="M97" s="63">
        <v>0</v>
      </c>
      <c r="N97" s="63">
        <v>0</v>
      </c>
      <c r="O97" s="63">
        <v>0</v>
      </c>
      <c r="P97" s="63">
        <v>0</v>
      </c>
      <c r="Q97" s="63">
        <v>0</v>
      </c>
      <c r="R97" s="63">
        <v>0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AZ97" s="63">
        <v>0</v>
      </c>
      <c r="BA97" s="63">
        <v>0</v>
      </c>
      <c r="BB97" s="63">
        <v>0</v>
      </c>
      <c r="BC97" s="63">
        <v>0</v>
      </c>
      <c r="BD97" s="63">
        <v>0</v>
      </c>
      <c r="BE97" s="63">
        <v>0</v>
      </c>
      <c r="BF97" s="63">
        <v>0</v>
      </c>
      <c r="BG97" s="63">
        <v>0</v>
      </c>
      <c r="BH97" s="63">
        <v>0</v>
      </c>
      <c r="BI97" s="63">
        <v>0</v>
      </c>
      <c r="BJ97" s="63">
        <v>0</v>
      </c>
      <c r="BK97" s="63">
        <v>0</v>
      </c>
      <c r="BL97" s="63">
        <v>0</v>
      </c>
      <c r="BM97" s="63">
        <v>0</v>
      </c>
      <c r="BN97" s="63">
        <v>0</v>
      </c>
      <c r="BO97" s="63">
        <v>0</v>
      </c>
      <c r="BP97" s="63">
        <v>0</v>
      </c>
      <c r="BQ97" s="63">
        <v>0</v>
      </c>
      <c r="BR97" s="63">
        <v>0</v>
      </c>
      <c r="BS97" s="63">
        <v>0</v>
      </c>
      <c r="BT97" s="63">
        <v>0</v>
      </c>
      <c r="BU97" s="63">
        <v>0</v>
      </c>
      <c r="BV97" s="63">
        <v>0</v>
      </c>
      <c r="BW97" s="63">
        <v>0</v>
      </c>
      <c r="BX97" s="63">
        <v>0</v>
      </c>
      <c r="BY97" s="63">
        <v>0</v>
      </c>
      <c r="BZ97" s="63">
        <v>0</v>
      </c>
      <c r="CA97" s="63">
        <v>0</v>
      </c>
      <c r="CB97" s="63">
        <v>0</v>
      </c>
      <c r="CC97" s="63">
        <v>0</v>
      </c>
      <c r="CD97" s="63">
        <v>0</v>
      </c>
      <c r="CE97" s="63">
        <v>0</v>
      </c>
      <c r="CF97" s="63">
        <v>0</v>
      </c>
      <c r="CG97" s="63">
        <v>0</v>
      </c>
      <c r="CH97" s="63">
        <v>0</v>
      </c>
      <c r="CI97" s="63">
        <v>0</v>
      </c>
      <c r="CJ97" s="63">
        <v>0</v>
      </c>
      <c r="CK97" s="63">
        <v>0</v>
      </c>
      <c r="CL97" s="63">
        <v>0</v>
      </c>
      <c r="CM97" s="63">
        <v>0</v>
      </c>
      <c r="CN97" s="63">
        <v>0</v>
      </c>
      <c r="CO97" s="63">
        <v>0</v>
      </c>
      <c r="CP97" s="63">
        <v>0</v>
      </c>
      <c r="CQ97" s="63">
        <v>0</v>
      </c>
      <c r="CR97" s="63">
        <v>0</v>
      </c>
      <c r="CS97" s="63">
        <v>0</v>
      </c>
      <c r="CT97" s="63">
        <v>0</v>
      </c>
      <c r="CU97" s="63">
        <v>0</v>
      </c>
      <c r="CV97" s="63">
        <v>0</v>
      </c>
      <c r="CW97" s="63">
        <v>0</v>
      </c>
      <c r="CX97" s="63">
        <v>0</v>
      </c>
      <c r="CY97" s="63">
        <v>0</v>
      </c>
      <c r="CZ97" s="63">
        <v>0</v>
      </c>
      <c r="DA97" s="63">
        <v>0</v>
      </c>
      <c r="DB97" s="63">
        <v>0</v>
      </c>
      <c r="DC97" s="63">
        <v>0</v>
      </c>
      <c r="DD97" s="63">
        <v>0</v>
      </c>
      <c r="DE97" s="63">
        <v>0</v>
      </c>
      <c r="DF97" s="63">
        <v>0</v>
      </c>
      <c r="DG97" s="63">
        <v>0</v>
      </c>
      <c r="DH97" s="63">
        <v>0</v>
      </c>
      <c r="DI97" s="63">
        <v>0</v>
      </c>
      <c r="DJ97" s="63">
        <v>0</v>
      </c>
      <c r="DK97" s="63">
        <v>0</v>
      </c>
      <c r="DL97" s="63">
        <v>0</v>
      </c>
      <c r="DM97" s="63">
        <v>0</v>
      </c>
      <c r="DN97" s="63">
        <v>0</v>
      </c>
      <c r="DO97" s="63">
        <v>0</v>
      </c>
      <c r="DP97" s="63">
        <v>0</v>
      </c>
      <c r="DQ97" s="63">
        <v>0</v>
      </c>
      <c r="DR97" s="63">
        <v>0</v>
      </c>
      <c r="DS97" s="63">
        <v>0</v>
      </c>
      <c r="DT97" s="63">
        <v>0</v>
      </c>
      <c r="DU97" s="63">
        <v>0</v>
      </c>
      <c r="DV97" s="63">
        <v>0</v>
      </c>
      <c r="DW97" s="63">
        <v>0</v>
      </c>
      <c r="DX97" s="63">
        <v>0</v>
      </c>
      <c r="DY97" s="63">
        <v>0</v>
      </c>
      <c r="DZ97" s="63">
        <v>0</v>
      </c>
      <c r="EA97" s="63">
        <v>0</v>
      </c>
      <c r="EB97" s="63">
        <v>0</v>
      </c>
      <c r="EC97" s="63">
        <v>0</v>
      </c>
      <c r="ED97" s="63">
        <v>0</v>
      </c>
      <c r="EE97" s="63">
        <v>0</v>
      </c>
      <c r="EF97" s="63">
        <v>0</v>
      </c>
      <c r="EG97" s="63">
        <v>0</v>
      </c>
      <c r="EH97" s="63">
        <v>0</v>
      </c>
      <c r="EI97" s="63">
        <v>0</v>
      </c>
      <c r="EJ97" s="63">
        <v>0</v>
      </c>
      <c r="EK97" s="63">
        <v>0</v>
      </c>
      <c r="EL97" s="63">
        <v>0</v>
      </c>
      <c r="EM97" s="63">
        <v>0</v>
      </c>
      <c r="EN97" s="63">
        <v>0</v>
      </c>
      <c r="EO97" s="63">
        <v>0</v>
      </c>
      <c r="EP97" s="63">
        <v>0</v>
      </c>
      <c r="EQ97" s="63">
        <v>0</v>
      </c>
      <c r="ER97" s="63">
        <v>0</v>
      </c>
      <c r="ES97" s="63">
        <v>0</v>
      </c>
      <c r="ET97" s="63">
        <v>0</v>
      </c>
      <c r="EU97" s="63">
        <v>0</v>
      </c>
      <c r="EV97" s="63">
        <v>0</v>
      </c>
      <c r="EW97" s="63">
        <v>0</v>
      </c>
      <c r="EX97" s="63">
        <v>0</v>
      </c>
      <c r="EY97" s="63">
        <v>0</v>
      </c>
      <c r="EZ97" s="63">
        <v>0</v>
      </c>
      <c r="FA97" s="63">
        <v>0</v>
      </c>
      <c r="FB97" s="63">
        <v>0</v>
      </c>
      <c r="FC97" s="63">
        <v>0</v>
      </c>
      <c r="FD97" s="63">
        <v>0</v>
      </c>
      <c r="FE97" s="63">
        <v>0</v>
      </c>
      <c r="FF97" s="63">
        <v>0</v>
      </c>
      <c r="FG97" s="63">
        <v>0</v>
      </c>
      <c r="FH97" s="63">
        <v>0</v>
      </c>
      <c r="FI97" s="63">
        <v>0</v>
      </c>
      <c r="FJ97" s="63">
        <v>0</v>
      </c>
      <c r="FK97" s="63">
        <v>0</v>
      </c>
      <c r="FL97" s="63">
        <v>0</v>
      </c>
      <c r="FM97" s="63">
        <v>0</v>
      </c>
      <c r="FN97" s="63">
        <v>0</v>
      </c>
      <c r="FO97" s="63">
        <v>0</v>
      </c>
      <c r="FP97" s="63">
        <v>0</v>
      </c>
      <c r="FQ97" s="63">
        <v>0</v>
      </c>
      <c r="FR97" s="63">
        <v>0</v>
      </c>
      <c r="FS97" s="63">
        <v>0</v>
      </c>
      <c r="FT97" s="63">
        <v>0</v>
      </c>
      <c r="FU97" s="63">
        <v>0</v>
      </c>
      <c r="FV97" s="63">
        <v>0</v>
      </c>
      <c r="FW97" s="63">
        <v>0</v>
      </c>
      <c r="FX97" s="63">
        <v>0</v>
      </c>
      <c r="FY97" s="63">
        <v>0</v>
      </c>
      <c r="FZ97" s="63">
        <v>0</v>
      </c>
      <c r="GA97" s="63">
        <v>0</v>
      </c>
      <c r="GB97" s="63">
        <v>0</v>
      </c>
      <c r="GC97" s="63">
        <v>0</v>
      </c>
      <c r="GD97" s="63">
        <v>0</v>
      </c>
      <c r="GE97" s="63">
        <v>0</v>
      </c>
      <c r="GF97" s="63">
        <v>0</v>
      </c>
      <c r="GG97" s="63">
        <v>0</v>
      </c>
      <c r="GH97" s="63">
        <v>0</v>
      </c>
      <c r="GI97" s="63">
        <v>0</v>
      </c>
      <c r="GJ97" s="63">
        <v>0</v>
      </c>
      <c r="GK97" s="63">
        <v>0</v>
      </c>
      <c r="GL97" s="63">
        <v>0</v>
      </c>
      <c r="GM97" s="63">
        <v>0</v>
      </c>
      <c r="GN97" s="63">
        <v>0</v>
      </c>
      <c r="GO97" s="63">
        <v>0</v>
      </c>
      <c r="GP97" s="63">
        <v>0</v>
      </c>
      <c r="GQ97" s="63">
        <v>0</v>
      </c>
      <c r="GR97" s="63">
        <v>0</v>
      </c>
      <c r="GS97" s="63">
        <v>0</v>
      </c>
      <c r="GT97" s="63">
        <v>0</v>
      </c>
      <c r="GU97" s="63">
        <v>0</v>
      </c>
      <c r="GV97" s="63">
        <v>0</v>
      </c>
      <c r="GW97" s="63">
        <v>0</v>
      </c>
      <c r="GX97" s="63">
        <v>0</v>
      </c>
      <c r="GY97" s="63">
        <v>0</v>
      </c>
      <c r="GZ97" s="63">
        <v>0</v>
      </c>
      <c r="HA97" s="63">
        <v>0</v>
      </c>
      <c r="HB97" s="63">
        <v>0</v>
      </c>
      <c r="HC97" s="63">
        <v>0</v>
      </c>
      <c r="HD97" s="63">
        <v>0</v>
      </c>
      <c r="HE97" s="63">
        <v>0</v>
      </c>
      <c r="HF97" s="63">
        <v>0</v>
      </c>
      <c r="HG97" s="63">
        <v>0</v>
      </c>
      <c r="HH97" s="63">
        <v>0</v>
      </c>
      <c r="HI97" s="63">
        <v>0</v>
      </c>
      <c r="HJ97" s="63">
        <v>0</v>
      </c>
      <c r="HK97" s="63">
        <v>0</v>
      </c>
      <c r="HL97" s="63">
        <v>0</v>
      </c>
      <c r="HM97" s="63">
        <v>0</v>
      </c>
      <c r="HN97" s="63">
        <v>0</v>
      </c>
      <c r="HO97" s="63">
        <v>0</v>
      </c>
      <c r="HP97" s="63">
        <v>0</v>
      </c>
      <c r="HQ97" s="63">
        <v>0</v>
      </c>
      <c r="HR97" s="63">
        <v>0</v>
      </c>
      <c r="HS97" s="63">
        <v>0</v>
      </c>
      <c r="HT97" s="63">
        <v>0</v>
      </c>
      <c r="HU97" s="63">
        <v>0</v>
      </c>
      <c r="HV97" s="63">
        <v>0</v>
      </c>
      <c r="HW97" s="63">
        <v>0</v>
      </c>
      <c r="HX97" s="63">
        <v>0</v>
      </c>
      <c r="HY97" s="63">
        <v>0</v>
      </c>
      <c r="HZ97" s="63">
        <v>0</v>
      </c>
      <c r="IA97" s="63">
        <v>0</v>
      </c>
      <c r="IB97" s="63">
        <v>0</v>
      </c>
      <c r="IC97" s="63">
        <v>0</v>
      </c>
      <c r="ID97" s="63">
        <v>0</v>
      </c>
      <c r="IE97" s="63">
        <v>0</v>
      </c>
      <c r="IF97" s="63">
        <v>0</v>
      </c>
      <c r="IG97" s="63">
        <v>0</v>
      </c>
      <c r="IH97" s="63">
        <v>0</v>
      </c>
      <c r="II97" s="63">
        <v>0</v>
      </c>
      <c r="IJ97" s="63">
        <v>0</v>
      </c>
      <c r="IK97" s="63">
        <v>0</v>
      </c>
      <c r="IL97" s="63">
        <v>0</v>
      </c>
      <c r="IM97" s="63">
        <v>0</v>
      </c>
      <c r="IN97" s="63">
        <v>0</v>
      </c>
      <c r="IO97" s="63">
        <v>0</v>
      </c>
      <c r="IP97" s="63">
        <v>0</v>
      </c>
      <c r="IQ97" s="63">
        <v>0</v>
      </c>
      <c r="IR97" s="63">
        <v>0</v>
      </c>
      <c r="IS97" s="63">
        <v>0</v>
      </c>
      <c r="IT97" s="63">
        <v>0</v>
      </c>
      <c r="IU97" s="63">
        <v>0</v>
      </c>
      <c r="IV97" s="63">
        <v>0</v>
      </c>
      <c r="IW97" s="63">
        <v>0</v>
      </c>
      <c r="IX97" s="63">
        <v>0</v>
      </c>
      <c r="IY97" s="63">
        <v>0</v>
      </c>
      <c r="IZ97" s="63">
        <v>0</v>
      </c>
      <c r="JA97" s="63">
        <v>0</v>
      </c>
      <c r="JB97" s="63">
        <v>0</v>
      </c>
      <c r="JC97" s="63">
        <v>0</v>
      </c>
      <c r="JD97" s="63">
        <v>0</v>
      </c>
      <c r="JE97" s="63">
        <v>0</v>
      </c>
      <c r="JF97" s="63">
        <v>0</v>
      </c>
      <c r="JG97" s="63">
        <v>0</v>
      </c>
      <c r="JH97" s="63">
        <v>0</v>
      </c>
      <c r="JI97" s="63">
        <v>0</v>
      </c>
      <c r="JJ97" s="63">
        <v>0</v>
      </c>
      <c r="JK97" s="63">
        <v>0</v>
      </c>
      <c r="JL97" s="63">
        <v>0</v>
      </c>
      <c r="JM97" s="63">
        <v>0</v>
      </c>
      <c r="JN97" s="63">
        <v>0</v>
      </c>
      <c r="JO97" s="63">
        <v>0</v>
      </c>
      <c r="JP97" s="63">
        <v>0</v>
      </c>
      <c r="JQ97" s="63">
        <v>0</v>
      </c>
      <c r="JR97" s="63">
        <v>0</v>
      </c>
      <c r="JS97" s="63">
        <v>0</v>
      </c>
      <c r="JT97" s="63">
        <v>0</v>
      </c>
      <c r="JU97" s="63">
        <v>0</v>
      </c>
      <c r="JV97" s="63">
        <v>0</v>
      </c>
      <c r="JW97" s="63">
        <v>0</v>
      </c>
      <c r="JX97" s="63">
        <v>0</v>
      </c>
      <c r="JY97" s="63">
        <v>0</v>
      </c>
      <c r="JZ97" s="63">
        <v>0</v>
      </c>
      <c r="KA97" s="63">
        <v>0</v>
      </c>
      <c r="KB97" s="63">
        <v>0</v>
      </c>
      <c r="KC97" s="63">
        <v>0</v>
      </c>
      <c r="KD97" s="63">
        <v>0</v>
      </c>
      <c r="KE97" s="63">
        <v>0</v>
      </c>
      <c r="KF97" s="63">
        <v>0</v>
      </c>
      <c r="KG97" s="63">
        <v>0</v>
      </c>
      <c r="KH97" s="63">
        <v>0</v>
      </c>
      <c r="KI97" s="63">
        <v>0</v>
      </c>
      <c r="KJ97" s="63">
        <v>0</v>
      </c>
      <c r="KK97" s="63">
        <v>0</v>
      </c>
      <c r="KL97" s="63">
        <v>0</v>
      </c>
      <c r="KM97" s="63">
        <v>0</v>
      </c>
      <c r="KN97" s="63">
        <v>0</v>
      </c>
      <c r="KO97" s="63">
        <v>0</v>
      </c>
      <c r="KP97" s="63">
        <v>0</v>
      </c>
      <c r="KQ97" s="63">
        <v>0</v>
      </c>
      <c r="KR97" s="63">
        <v>0</v>
      </c>
      <c r="KS97" s="63">
        <v>0</v>
      </c>
      <c r="KT97" s="63">
        <v>0</v>
      </c>
      <c r="KU97" s="63">
        <v>0</v>
      </c>
      <c r="KV97" s="63">
        <v>0</v>
      </c>
      <c r="KW97" s="63">
        <v>0</v>
      </c>
      <c r="KX97" s="63">
        <v>0</v>
      </c>
      <c r="KY97" s="63">
        <v>0</v>
      </c>
      <c r="KZ97" s="63">
        <v>0</v>
      </c>
      <c r="LA97" s="63">
        <v>0</v>
      </c>
      <c r="LB97" s="63">
        <v>0</v>
      </c>
      <c r="LC97" s="63">
        <v>0</v>
      </c>
      <c r="LD97" s="63">
        <v>0</v>
      </c>
      <c r="LE97" s="63">
        <v>0</v>
      </c>
      <c r="LF97" s="63">
        <v>0</v>
      </c>
      <c r="LG97" s="63">
        <v>0</v>
      </c>
      <c r="LH97" s="63">
        <v>0</v>
      </c>
      <c r="LI97" s="63">
        <v>0</v>
      </c>
      <c r="LJ97" s="63">
        <v>0</v>
      </c>
      <c r="LK97" s="63">
        <v>0</v>
      </c>
      <c r="LL97" s="63">
        <v>0</v>
      </c>
      <c r="LM97" s="63">
        <v>0</v>
      </c>
      <c r="LN97" s="63">
        <v>0</v>
      </c>
      <c r="LO97" s="63">
        <v>0</v>
      </c>
      <c r="LP97" s="63">
        <v>0</v>
      </c>
      <c r="LQ97" s="63">
        <v>0</v>
      </c>
      <c r="LR97" s="63">
        <v>0</v>
      </c>
      <c r="LS97" s="63">
        <v>0</v>
      </c>
      <c r="LT97" s="63">
        <v>0</v>
      </c>
      <c r="LU97" s="63">
        <v>0</v>
      </c>
      <c r="LV97" s="63">
        <v>0</v>
      </c>
      <c r="LW97" s="63">
        <v>0</v>
      </c>
      <c r="LX97" s="63">
        <v>0</v>
      </c>
      <c r="LY97" s="63">
        <v>0</v>
      </c>
      <c r="LZ97" s="63">
        <v>0</v>
      </c>
      <c r="MA97" s="63">
        <v>0</v>
      </c>
      <c r="MB97" s="63">
        <v>0</v>
      </c>
      <c r="MC97" s="63">
        <v>0</v>
      </c>
      <c r="MD97" s="63">
        <v>0</v>
      </c>
      <c r="ME97" s="63">
        <v>0</v>
      </c>
      <c r="MF97" s="63">
        <v>0</v>
      </c>
      <c r="MG97" s="63">
        <v>0</v>
      </c>
      <c r="MH97" s="63">
        <v>0</v>
      </c>
      <c r="MI97" s="63">
        <v>0</v>
      </c>
      <c r="MJ97" s="63">
        <v>0</v>
      </c>
      <c r="MK97" s="63">
        <v>0</v>
      </c>
      <c r="ML97" s="63">
        <v>0</v>
      </c>
      <c r="MM97" s="63">
        <v>0</v>
      </c>
      <c r="MN97" s="63">
        <v>0</v>
      </c>
      <c r="MO97" s="63">
        <v>0</v>
      </c>
      <c r="MP97" s="63">
        <v>0</v>
      </c>
      <c r="MQ97" s="63">
        <v>0</v>
      </c>
      <c r="MR97" s="63">
        <v>0</v>
      </c>
      <c r="MS97" s="63">
        <v>0</v>
      </c>
      <c r="MT97" s="63">
        <v>0</v>
      </c>
      <c r="MU97" s="63">
        <v>0</v>
      </c>
      <c r="MW97" s="63">
        <v>82</v>
      </c>
      <c r="MY97" s="63">
        <f t="shared" si="3"/>
        <v>0</v>
      </c>
      <c r="NC97" s="63">
        <f t="shared" si="2"/>
        <v>0</v>
      </c>
    </row>
    <row r="98" spans="1:367" x14ac:dyDescent="0.45">
      <c r="A98" s="63" t="s">
        <v>21</v>
      </c>
      <c r="B98" s="84">
        <v>0</v>
      </c>
      <c r="C98" s="63">
        <v>0</v>
      </c>
      <c r="D98" s="63">
        <v>0</v>
      </c>
      <c r="E98" s="63">
        <v>0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63">
        <v>0</v>
      </c>
      <c r="L98" s="63">
        <v>0</v>
      </c>
      <c r="M98" s="63">
        <v>0</v>
      </c>
      <c r="N98" s="63">
        <v>0</v>
      </c>
      <c r="O98" s="63">
        <v>0</v>
      </c>
      <c r="P98" s="63">
        <v>0</v>
      </c>
      <c r="Q98" s="63">
        <v>0</v>
      </c>
      <c r="R98" s="63">
        <v>0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-2139000000</v>
      </c>
      <c r="AC98" s="63">
        <v>0</v>
      </c>
      <c r="AD98" s="63">
        <v>2139000000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AZ98" s="63">
        <v>0</v>
      </c>
      <c r="BA98" s="63">
        <v>0</v>
      </c>
      <c r="BB98" s="63">
        <v>0</v>
      </c>
      <c r="BC98" s="63">
        <v>0</v>
      </c>
      <c r="BD98" s="63">
        <v>0</v>
      </c>
      <c r="BE98" s="63">
        <v>0</v>
      </c>
      <c r="BF98" s="63">
        <v>0</v>
      </c>
      <c r="BG98" s="63">
        <v>0</v>
      </c>
      <c r="BH98" s="63">
        <v>0</v>
      </c>
      <c r="BI98" s="63">
        <v>0</v>
      </c>
      <c r="BJ98" s="63">
        <v>0</v>
      </c>
      <c r="BK98" s="63">
        <v>0</v>
      </c>
      <c r="BL98" s="63">
        <v>0</v>
      </c>
      <c r="BM98" s="63">
        <v>0</v>
      </c>
      <c r="BN98" s="63">
        <v>0</v>
      </c>
      <c r="BO98" s="63">
        <v>0</v>
      </c>
      <c r="BP98" s="63">
        <v>0</v>
      </c>
      <c r="BQ98" s="63">
        <v>0</v>
      </c>
      <c r="BR98" s="63">
        <v>0</v>
      </c>
      <c r="BS98" s="63">
        <v>0</v>
      </c>
      <c r="BT98" s="63">
        <v>0</v>
      </c>
      <c r="BU98" s="63">
        <v>0</v>
      </c>
      <c r="BV98" s="63">
        <v>0</v>
      </c>
      <c r="BW98" s="63">
        <v>0</v>
      </c>
      <c r="BX98" s="63">
        <v>0</v>
      </c>
      <c r="BY98" s="63">
        <v>0</v>
      </c>
      <c r="BZ98" s="63">
        <v>0</v>
      </c>
      <c r="CA98" s="63">
        <v>0</v>
      </c>
      <c r="CB98" s="63">
        <v>0</v>
      </c>
      <c r="CC98" s="63">
        <v>0</v>
      </c>
      <c r="CD98" s="63">
        <v>0</v>
      </c>
      <c r="CE98" s="63">
        <v>0</v>
      </c>
      <c r="CF98" s="63">
        <v>0</v>
      </c>
      <c r="CG98" s="63">
        <v>0</v>
      </c>
      <c r="CH98" s="63">
        <v>0</v>
      </c>
      <c r="CI98" s="63">
        <v>0</v>
      </c>
      <c r="CJ98" s="63">
        <v>0</v>
      </c>
      <c r="CK98" s="63">
        <v>0</v>
      </c>
      <c r="CL98" s="63">
        <v>0</v>
      </c>
      <c r="CM98" s="63">
        <v>0</v>
      </c>
      <c r="CN98" s="63">
        <v>0</v>
      </c>
      <c r="CO98" s="63">
        <v>0</v>
      </c>
      <c r="CP98" s="63">
        <v>0</v>
      </c>
      <c r="CQ98" s="63">
        <v>0</v>
      </c>
      <c r="CR98" s="63">
        <v>0</v>
      </c>
      <c r="CS98" s="63">
        <v>0</v>
      </c>
      <c r="CT98" s="63">
        <v>0</v>
      </c>
      <c r="CU98" s="63">
        <v>0</v>
      </c>
      <c r="CV98" s="63">
        <v>0</v>
      </c>
      <c r="CW98" s="63">
        <v>0</v>
      </c>
      <c r="CX98" s="63">
        <v>0</v>
      </c>
      <c r="CY98" s="63">
        <v>0</v>
      </c>
      <c r="CZ98" s="63">
        <v>0</v>
      </c>
      <c r="DA98" s="63">
        <v>0</v>
      </c>
      <c r="DB98" s="63">
        <v>0</v>
      </c>
      <c r="DC98" s="63">
        <v>0</v>
      </c>
      <c r="DD98" s="63">
        <v>0</v>
      </c>
      <c r="DE98" s="63">
        <v>0</v>
      </c>
      <c r="DF98" s="63">
        <v>0</v>
      </c>
      <c r="DG98" s="63">
        <v>0</v>
      </c>
      <c r="DH98" s="63">
        <v>0</v>
      </c>
      <c r="DI98" s="63">
        <v>0</v>
      </c>
      <c r="DJ98" s="63">
        <v>0</v>
      </c>
      <c r="DK98" s="63">
        <v>0</v>
      </c>
      <c r="DL98" s="63">
        <v>0</v>
      </c>
      <c r="DM98" s="63">
        <v>0</v>
      </c>
      <c r="DN98" s="63">
        <v>0</v>
      </c>
      <c r="DO98" s="63">
        <v>0</v>
      </c>
      <c r="DP98" s="63">
        <v>0</v>
      </c>
      <c r="DQ98" s="63">
        <v>0</v>
      </c>
      <c r="DR98" s="63">
        <v>0</v>
      </c>
      <c r="DS98" s="63">
        <v>0</v>
      </c>
      <c r="DT98" s="63">
        <v>0</v>
      </c>
      <c r="DU98" s="63">
        <v>0</v>
      </c>
      <c r="DV98" s="63">
        <v>0</v>
      </c>
      <c r="DW98" s="63">
        <v>0</v>
      </c>
      <c r="DX98" s="63">
        <v>0</v>
      </c>
      <c r="DY98" s="63">
        <v>0</v>
      </c>
      <c r="DZ98" s="63">
        <v>0</v>
      </c>
      <c r="EA98" s="63">
        <v>0</v>
      </c>
      <c r="EB98" s="63">
        <v>0</v>
      </c>
      <c r="EC98" s="63">
        <v>0</v>
      </c>
      <c r="ED98" s="63">
        <v>0</v>
      </c>
      <c r="EE98" s="63">
        <v>0</v>
      </c>
      <c r="EF98" s="63">
        <v>0</v>
      </c>
      <c r="EG98" s="63">
        <v>0</v>
      </c>
      <c r="EH98" s="63">
        <v>0</v>
      </c>
      <c r="EI98" s="63">
        <v>0</v>
      </c>
      <c r="EJ98" s="63">
        <v>0</v>
      </c>
      <c r="EK98" s="63">
        <v>0</v>
      </c>
      <c r="EL98" s="63">
        <v>0</v>
      </c>
      <c r="EM98" s="63">
        <v>0</v>
      </c>
      <c r="EN98" s="63">
        <v>0</v>
      </c>
      <c r="EO98" s="63">
        <v>0</v>
      </c>
      <c r="EP98" s="63">
        <v>0</v>
      </c>
      <c r="EQ98" s="63">
        <v>0</v>
      </c>
      <c r="ER98" s="63">
        <v>0</v>
      </c>
      <c r="ES98" s="63">
        <v>0</v>
      </c>
      <c r="ET98" s="63">
        <v>0</v>
      </c>
      <c r="EU98" s="63">
        <v>0</v>
      </c>
      <c r="EV98" s="63">
        <v>0</v>
      </c>
      <c r="EW98" s="63">
        <v>0</v>
      </c>
      <c r="EX98" s="63">
        <v>0</v>
      </c>
      <c r="EY98" s="63">
        <v>0</v>
      </c>
      <c r="EZ98" s="63">
        <v>0</v>
      </c>
      <c r="FA98" s="63">
        <v>0</v>
      </c>
      <c r="FB98" s="63">
        <v>0</v>
      </c>
      <c r="FC98" s="63">
        <v>0</v>
      </c>
      <c r="FD98" s="63">
        <v>0</v>
      </c>
      <c r="FE98" s="63">
        <v>0</v>
      </c>
      <c r="FF98" s="63">
        <v>0</v>
      </c>
      <c r="FG98" s="63">
        <v>0</v>
      </c>
      <c r="FH98" s="63">
        <v>0</v>
      </c>
      <c r="FI98" s="63">
        <v>0</v>
      </c>
      <c r="FJ98" s="63">
        <v>0</v>
      </c>
      <c r="FK98" s="63">
        <v>0</v>
      </c>
      <c r="FL98" s="63">
        <v>0</v>
      </c>
      <c r="FM98" s="63">
        <v>0</v>
      </c>
      <c r="FN98" s="63">
        <v>0</v>
      </c>
      <c r="FO98" s="63">
        <v>0</v>
      </c>
      <c r="FP98" s="63">
        <v>0</v>
      </c>
      <c r="FQ98" s="63">
        <v>0</v>
      </c>
      <c r="FR98" s="63">
        <v>0</v>
      </c>
      <c r="FS98" s="63">
        <v>0</v>
      </c>
      <c r="FT98" s="63">
        <v>0</v>
      </c>
      <c r="FU98" s="63">
        <v>0</v>
      </c>
      <c r="FV98" s="63">
        <v>0</v>
      </c>
      <c r="FW98" s="63">
        <v>0</v>
      </c>
      <c r="FX98" s="63">
        <v>0</v>
      </c>
      <c r="FY98" s="63">
        <v>0</v>
      </c>
      <c r="FZ98" s="63">
        <v>0</v>
      </c>
      <c r="GA98" s="63">
        <v>0</v>
      </c>
      <c r="GB98" s="63">
        <v>0</v>
      </c>
      <c r="GC98" s="63">
        <v>0</v>
      </c>
      <c r="GD98" s="63">
        <v>0</v>
      </c>
      <c r="GE98" s="63">
        <v>0</v>
      </c>
      <c r="GF98" s="63">
        <v>0</v>
      </c>
      <c r="GG98" s="63">
        <v>0</v>
      </c>
      <c r="GH98" s="63">
        <v>0</v>
      </c>
      <c r="GI98" s="63">
        <v>0</v>
      </c>
      <c r="GJ98" s="63">
        <v>0</v>
      </c>
      <c r="GK98" s="63">
        <v>0</v>
      </c>
      <c r="GL98" s="63">
        <v>0</v>
      </c>
      <c r="GM98" s="63">
        <v>0</v>
      </c>
      <c r="GN98" s="63">
        <v>0</v>
      </c>
      <c r="GO98" s="63">
        <v>0</v>
      </c>
      <c r="GP98" s="63">
        <v>0</v>
      </c>
      <c r="GQ98" s="63">
        <v>0</v>
      </c>
      <c r="GR98" s="63">
        <v>0</v>
      </c>
      <c r="GS98" s="63">
        <v>0</v>
      </c>
      <c r="GT98" s="63">
        <v>0</v>
      </c>
      <c r="GU98" s="63">
        <v>0</v>
      </c>
      <c r="GV98" s="63">
        <v>0</v>
      </c>
      <c r="GW98" s="63">
        <v>0</v>
      </c>
      <c r="GX98" s="63">
        <v>0</v>
      </c>
      <c r="GY98" s="63">
        <v>0</v>
      </c>
      <c r="GZ98" s="63">
        <v>0</v>
      </c>
      <c r="HA98" s="63">
        <v>0</v>
      </c>
      <c r="HB98" s="63">
        <v>0</v>
      </c>
      <c r="HC98" s="63">
        <v>0</v>
      </c>
      <c r="HD98" s="63">
        <v>0</v>
      </c>
      <c r="HE98" s="63">
        <v>0</v>
      </c>
      <c r="HF98" s="63">
        <v>0</v>
      </c>
      <c r="HG98" s="63">
        <v>0</v>
      </c>
      <c r="HH98" s="63">
        <v>0</v>
      </c>
      <c r="HI98" s="63">
        <v>0</v>
      </c>
      <c r="HJ98" s="63">
        <v>0</v>
      </c>
      <c r="HK98" s="63">
        <v>0</v>
      </c>
      <c r="HL98" s="63">
        <v>0</v>
      </c>
      <c r="HM98" s="63">
        <v>0</v>
      </c>
      <c r="HN98" s="63">
        <v>0</v>
      </c>
      <c r="HO98" s="63">
        <v>0</v>
      </c>
      <c r="HP98" s="63">
        <v>0</v>
      </c>
      <c r="HQ98" s="63">
        <v>0</v>
      </c>
      <c r="HR98" s="63">
        <v>0</v>
      </c>
      <c r="HS98" s="63">
        <v>0</v>
      </c>
      <c r="HT98" s="63">
        <v>0</v>
      </c>
      <c r="HU98" s="63">
        <v>0</v>
      </c>
      <c r="HV98" s="63">
        <v>0</v>
      </c>
      <c r="HW98" s="63">
        <v>0</v>
      </c>
      <c r="HX98" s="63">
        <v>0</v>
      </c>
      <c r="HY98" s="63">
        <v>0</v>
      </c>
      <c r="HZ98" s="63">
        <v>0</v>
      </c>
      <c r="IA98" s="63">
        <v>0</v>
      </c>
      <c r="IB98" s="63">
        <v>0</v>
      </c>
      <c r="IC98" s="63">
        <v>0</v>
      </c>
      <c r="ID98" s="63">
        <v>0</v>
      </c>
      <c r="IE98" s="63">
        <v>0</v>
      </c>
      <c r="IF98" s="63">
        <v>0</v>
      </c>
      <c r="IG98" s="63">
        <v>0</v>
      </c>
      <c r="IH98" s="63">
        <v>0</v>
      </c>
      <c r="II98" s="63">
        <v>0</v>
      </c>
      <c r="IJ98" s="63">
        <v>0</v>
      </c>
      <c r="IK98" s="63">
        <v>0</v>
      </c>
      <c r="IL98" s="63">
        <v>0</v>
      </c>
      <c r="IM98" s="63">
        <v>0</v>
      </c>
      <c r="IN98" s="63">
        <v>0</v>
      </c>
      <c r="IO98" s="63">
        <v>0</v>
      </c>
      <c r="IP98" s="63">
        <v>0</v>
      </c>
      <c r="IQ98" s="63">
        <v>0</v>
      </c>
      <c r="IR98" s="63">
        <v>0</v>
      </c>
      <c r="IS98" s="63">
        <v>0</v>
      </c>
      <c r="IT98" s="63">
        <v>0</v>
      </c>
      <c r="IU98" s="63">
        <v>0</v>
      </c>
      <c r="IV98" s="63">
        <v>0</v>
      </c>
      <c r="IW98" s="63">
        <v>0</v>
      </c>
      <c r="IX98" s="63">
        <v>0</v>
      </c>
      <c r="IY98" s="63">
        <v>0</v>
      </c>
      <c r="IZ98" s="63">
        <v>0</v>
      </c>
      <c r="JA98" s="63">
        <v>0</v>
      </c>
      <c r="JB98" s="63">
        <v>0</v>
      </c>
      <c r="JC98" s="63">
        <v>0</v>
      </c>
      <c r="JD98" s="63">
        <v>0</v>
      </c>
      <c r="JE98" s="63">
        <v>0</v>
      </c>
      <c r="JF98" s="63">
        <v>0</v>
      </c>
      <c r="JG98" s="63">
        <v>0</v>
      </c>
      <c r="JH98" s="63">
        <v>0</v>
      </c>
      <c r="JI98" s="63">
        <v>0</v>
      </c>
      <c r="JJ98" s="63">
        <v>0</v>
      </c>
      <c r="JK98" s="63">
        <v>0</v>
      </c>
      <c r="JL98" s="63">
        <v>0</v>
      </c>
      <c r="JM98" s="63">
        <v>0</v>
      </c>
      <c r="JN98" s="63">
        <v>0</v>
      </c>
      <c r="JO98" s="63">
        <v>0</v>
      </c>
      <c r="JP98" s="63">
        <v>0</v>
      </c>
      <c r="JQ98" s="63">
        <v>0</v>
      </c>
      <c r="JR98" s="63">
        <v>0</v>
      </c>
      <c r="JS98" s="63">
        <v>0</v>
      </c>
      <c r="JT98" s="63">
        <v>0</v>
      </c>
      <c r="JU98" s="63">
        <v>0</v>
      </c>
      <c r="JV98" s="63">
        <v>0</v>
      </c>
      <c r="JW98" s="63">
        <v>0</v>
      </c>
      <c r="JX98" s="63">
        <v>0</v>
      </c>
      <c r="JY98" s="63">
        <v>0</v>
      </c>
      <c r="JZ98" s="63">
        <v>0</v>
      </c>
      <c r="KA98" s="63">
        <v>0</v>
      </c>
      <c r="KB98" s="63">
        <v>0</v>
      </c>
      <c r="KC98" s="63">
        <v>0</v>
      </c>
      <c r="KD98" s="63">
        <v>0</v>
      </c>
      <c r="KE98" s="63">
        <v>0</v>
      </c>
      <c r="KF98" s="63">
        <v>0</v>
      </c>
      <c r="KG98" s="63">
        <v>0</v>
      </c>
      <c r="KH98" s="63">
        <v>0</v>
      </c>
      <c r="KI98" s="63">
        <v>0</v>
      </c>
      <c r="KJ98" s="63">
        <v>0</v>
      </c>
      <c r="KK98" s="63">
        <v>0</v>
      </c>
      <c r="KL98" s="63">
        <v>0</v>
      </c>
      <c r="KM98" s="63">
        <v>0</v>
      </c>
      <c r="KN98" s="63">
        <v>0</v>
      </c>
      <c r="KO98" s="63">
        <v>0</v>
      </c>
      <c r="KP98" s="63">
        <v>0</v>
      </c>
      <c r="KQ98" s="63">
        <v>0</v>
      </c>
      <c r="KR98" s="63">
        <v>0</v>
      </c>
      <c r="KS98" s="63">
        <v>0</v>
      </c>
      <c r="KT98" s="63">
        <v>0</v>
      </c>
      <c r="KU98" s="63">
        <v>0</v>
      </c>
      <c r="KV98" s="63">
        <v>0</v>
      </c>
      <c r="KW98" s="63">
        <v>0</v>
      </c>
      <c r="KX98" s="63">
        <v>0</v>
      </c>
      <c r="KY98" s="63">
        <v>0</v>
      </c>
      <c r="KZ98" s="63">
        <v>0</v>
      </c>
      <c r="LA98" s="63">
        <v>0</v>
      </c>
      <c r="LB98" s="63">
        <v>0</v>
      </c>
      <c r="LC98" s="63">
        <v>0</v>
      </c>
      <c r="LD98" s="63">
        <v>0</v>
      </c>
      <c r="LE98" s="63">
        <v>0</v>
      </c>
      <c r="LF98" s="63">
        <v>0</v>
      </c>
      <c r="LG98" s="63">
        <v>0</v>
      </c>
      <c r="LH98" s="63">
        <v>0</v>
      </c>
      <c r="LI98" s="63">
        <v>0</v>
      </c>
      <c r="LJ98" s="63">
        <v>0</v>
      </c>
      <c r="LK98" s="63">
        <v>0</v>
      </c>
      <c r="LL98" s="63">
        <v>0</v>
      </c>
      <c r="LM98" s="63">
        <v>0</v>
      </c>
      <c r="LN98" s="63">
        <v>0</v>
      </c>
      <c r="LO98" s="63">
        <v>0</v>
      </c>
      <c r="LP98" s="63">
        <v>0</v>
      </c>
      <c r="LQ98" s="63">
        <v>0</v>
      </c>
      <c r="LR98" s="63">
        <v>0</v>
      </c>
      <c r="LS98" s="63">
        <v>0</v>
      </c>
      <c r="LT98" s="63">
        <v>0</v>
      </c>
      <c r="LU98" s="63">
        <v>0</v>
      </c>
      <c r="LV98" s="63">
        <v>0</v>
      </c>
      <c r="LW98" s="63">
        <v>0</v>
      </c>
      <c r="LX98" s="63">
        <v>0</v>
      </c>
      <c r="LY98" s="63">
        <v>0</v>
      </c>
      <c r="LZ98" s="63">
        <v>0</v>
      </c>
      <c r="MA98" s="63">
        <v>0</v>
      </c>
      <c r="MB98" s="63">
        <v>0</v>
      </c>
      <c r="MC98" s="63">
        <v>0</v>
      </c>
      <c r="MD98" s="63">
        <v>0</v>
      </c>
      <c r="ME98" s="63">
        <v>0</v>
      </c>
      <c r="MF98" s="63">
        <v>0</v>
      </c>
      <c r="MG98" s="63">
        <v>0</v>
      </c>
      <c r="MH98" s="63">
        <v>0</v>
      </c>
      <c r="MI98" s="63">
        <v>0</v>
      </c>
      <c r="MJ98" s="63">
        <v>0</v>
      </c>
      <c r="MK98" s="63">
        <v>0</v>
      </c>
      <c r="ML98" s="63">
        <v>0</v>
      </c>
      <c r="MM98" s="63">
        <v>0</v>
      </c>
      <c r="MN98" s="63">
        <v>0</v>
      </c>
      <c r="MO98" s="63">
        <v>0</v>
      </c>
      <c r="MP98" s="63">
        <v>0</v>
      </c>
      <c r="MQ98" s="2">
        <v>0</v>
      </c>
      <c r="MR98" s="63">
        <v>0</v>
      </c>
      <c r="MS98" s="63">
        <v>0</v>
      </c>
      <c r="MT98" s="63">
        <v>0</v>
      </c>
      <c r="MU98" s="63">
        <v>0</v>
      </c>
      <c r="MW98" s="63">
        <v>83</v>
      </c>
      <c r="MY98" s="63">
        <f t="shared" si="3"/>
        <v>0</v>
      </c>
      <c r="NC98" s="63">
        <f t="shared" si="2"/>
        <v>0</v>
      </c>
    </row>
    <row r="99" spans="1:367" x14ac:dyDescent="0.45">
      <c r="A99" s="63" t="s">
        <v>132</v>
      </c>
      <c r="B99" s="50">
        <v>163194000000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AZ99" s="63">
        <v>0</v>
      </c>
      <c r="BA99" s="63">
        <v>0</v>
      </c>
      <c r="BB99" s="63">
        <v>0</v>
      </c>
      <c r="BC99" s="63">
        <v>0</v>
      </c>
      <c r="BD99" s="63">
        <v>0</v>
      </c>
      <c r="BE99" s="63">
        <v>0</v>
      </c>
      <c r="BF99" s="63">
        <v>0</v>
      </c>
      <c r="BG99" s="63">
        <v>0</v>
      </c>
      <c r="BH99" s="63">
        <v>0</v>
      </c>
      <c r="BI99" s="63">
        <v>0</v>
      </c>
      <c r="BJ99" s="63">
        <v>0</v>
      </c>
      <c r="BK99" s="63">
        <v>0</v>
      </c>
      <c r="BL99" s="63">
        <v>0</v>
      </c>
      <c r="BM99" s="63">
        <v>0</v>
      </c>
      <c r="BN99" s="63">
        <v>0</v>
      </c>
      <c r="BO99" s="63">
        <v>0</v>
      </c>
      <c r="BP99" s="63">
        <v>0</v>
      </c>
      <c r="BQ99" s="63">
        <v>0</v>
      </c>
      <c r="BR99" s="63">
        <v>0</v>
      </c>
      <c r="BS99" s="63">
        <v>0</v>
      </c>
      <c r="BT99" s="63">
        <v>0</v>
      </c>
      <c r="BU99" s="63">
        <v>0</v>
      </c>
      <c r="BV99" s="63">
        <v>0</v>
      </c>
      <c r="BW99" s="63">
        <v>0</v>
      </c>
      <c r="BX99" s="63">
        <v>0</v>
      </c>
      <c r="BY99" s="63">
        <v>0</v>
      </c>
      <c r="BZ99" s="63">
        <v>0</v>
      </c>
      <c r="CA99" s="63">
        <v>0</v>
      </c>
      <c r="CB99" s="63">
        <v>0</v>
      </c>
      <c r="CC99" s="63">
        <v>0</v>
      </c>
      <c r="CD99" s="63">
        <v>0</v>
      </c>
      <c r="CE99" s="63">
        <v>0</v>
      </c>
      <c r="CF99" s="63">
        <v>0</v>
      </c>
      <c r="CG99" s="63">
        <v>0</v>
      </c>
      <c r="CH99" s="63">
        <v>0</v>
      </c>
      <c r="CI99" s="63">
        <v>0</v>
      </c>
      <c r="CJ99" s="63">
        <v>0</v>
      </c>
      <c r="CK99" s="63">
        <v>0</v>
      </c>
      <c r="CL99" s="63">
        <v>0</v>
      </c>
      <c r="CM99" s="63">
        <v>0</v>
      </c>
      <c r="CN99" s="63">
        <v>0</v>
      </c>
      <c r="CO99" s="63">
        <v>0</v>
      </c>
      <c r="CP99" s="63">
        <v>0</v>
      </c>
      <c r="CQ99" s="63">
        <v>0</v>
      </c>
      <c r="CR99" s="63">
        <v>0</v>
      </c>
      <c r="CS99" s="63">
        <v>0</v>
      </c>
      <c r="CT99" s="63">
        <v>0</v>
      </c>
      <c r="CU99" s="63">
        <v>0</v>
      </c>
      <c r="CV99" s="63">
        <v>0</v>
      </c>
      <c r="CW99" s="63">
        <v>0</v>
      </c>
      <c r="CX99" s="63">
        <v>0</v>
      </c>
      <c r="CY99" s="63">
        <v>0</v>
      </c>
      <c r="CZ99" s="63">
        <v>0</v>
      </c>
      <c r="DA99" s="63">
        <v>0</v>
      </c>
      <c r="DB99" s="63">
        <v>0</v>
      </c>
      <c r="DC99" s="63">
        <v>0</v>
      </c>
      <c r="DD99" s="63">
        <v>0</v>
      </c>
      <c r="DE99" s="63">
        <v>0</v>
      </c>
      <c r="DF99" s="63">
        <v>0</v>
      </c>
      <c r="DG99" s="63">
        <v>0</v>
      </c>
      <c r="DH99" s="63">
        <v>0</v>
      </c>
      <c r="DI99" s="63">
        <v>0</v>
      </c>
      <c r="DJ99" s="63">
        <v>0</v>
      </c>
      <c r="DK99" s="63">
        <v>0</v>
      </c>
      <c r="DL99" s="63">
        <v>0</v>
      </c>
      <c r="DM99" s="63">
        <v>0</v>
      </c>
      <c r="DN99" s="63">
        <v>0</v>
      </c>
      <c r="DO99" s="63">
        <v>0</v>
      </c>
      <c r="DP99" s="63">
        <v>0</v>
      </c>
      <c r="DQ99" s="63">
        <v>0</v>
      </c>
      <c r="DR99" s="63">
        <v>0</v>
      </c>
      <c r="DS99" s="63">
        <v>0</v>
      </c>
      <c r="DT99" s="63">
        <v>0</v>
      </c>
      <c r="DU99" s="63">
        <v>0</v>
      </c>
      <c r="DV99" s="63">
        <v>0</v>
      </c>
      <c r="DW99" s="63">
        <v>0</v>
      </c>
      <c r="DX99" s="63">
        <v>0</v>
      </c>
      <c r="DY99" s="63">
        <v>0</v>
      </c>
      <c r="DZ99" s="63">
        <v>0</v>
      </c>
      <c r="EA99" s="63">
        <v>0</v>
      </c>
      <c r="EB99" s="63">
        <v>0</v>
      </c>
      <c r="EC99" s="63">
        <v>0</v>
      </c>
      <c r="ED99" s="63">
        <v>0</v>
      </c>
      <c r="EE99" s="63">
        <v>0</v>
      </c>
      <c r="EF99" s="63">
        <v>0</v>
      </c>
      <c r="EG99" s="63">
        <v>0</v>
      </c>
      <c r="EH99" s="63">
        <v>0</v>
      </c>
      <c r="EI99" s="63">
        <v>0</v>
      </c>
      <c r="EJ99" s="63">
        <v>0</v>
      </c>
      <c r="EK99" s="63">
        <v>0</v>
      </c>
      <c r="EL99" s="63">
        <v>0</v>
      </c>
      <c r="EM99" s="63">
        <v>0</v>
      </c>
      <c r="EN99" s="63">
        <v>0</v>
      </c>
      <c r="EO99" s="63">
        <v>0</v>
      </c>
      <c r="EP99" s="63">
        <v>0</v>
      </c>
      <c r="EQ99" s="63">
        <v>0</v>
      </c>
      <c r="ER99" s="63">
        <v>0</v>
      </c>
      <c r="ES99" s="63">
        <v>0</v>
      </c>
      <c r="ET99" s="63">
        <v>0</v>
      </c>
      <c r="EU99" s="63">
        <v>0</v>
      </c>
      <c r="EV99" s="63">
        <v>0</v>
      </c>
      <c r="EW99" s="63">
        <v>0</v>
      </c>
      <c r="EX99" s="63">
        <v>0</v>
      </c>
      <c r="EY99" s="63">
        <v>0</v>
      </c>
      <c r="EZ99" s="63">
        <v>0</v>
      </c>
      <c r="FA99" s="63">
        <v>0</v>
      </c>
      <c r="FB99" s="63">
        <v>0</v>
      </c>
      <c r="FC99" s="63">
        <v>0</v>
      </c>
      <c r="FD99" s="63">
        <v>0</v>
      </c>
      <c r="FE99" s="63">
        <v>0</v>
      </c>
      <c r="FF99" s="63">
        <v>0</v>
      </c>
      <c r="FG99" s="63">
        <v>0</v>
      </c>
      <c r="FH99" s="63">
        <v>0</v>
      </c>
      <c r="FI99" s="63">
        <v>0</v>
      </c>
      <c r="FJ99" s="63">
        <v>0</v>
      </c>
      <c r="FK99" s="63">
        <v>0</v>
      </c>
      <c r="FL99" s="63">
        <v>0</v>
      </c>
      <c r="FM99" s="63">
        <v>0</v>
      </c>
      <c r="FN99" s="63">
        <v>0</v>
      </c>
      <c r="FO99" s="63">
        <v>0</v>
      </c>
      <c r="FP99" s="63">
        <v>0</v>
      </c>
      <c r="FQ99" s="63">
        <v>0</v>
      </c>
      <c r="FR99" s="63">
        <v>0</v>
      </c>
      <c r="FS99" s="63">
        <v>0</v>
      </c>
      <c r="FT99" s="63">
        <v>0</v>
      </c>
      <c r="FU99" s="63">
        <v>0</v>
      </c>
      <c r="FV99" s="63">
        <v>0</v>
      </c>
      <c r="FW99" s="63">
        <v>0</v>
      </c>
      <c r="FX99" s="63">
        <v>0</v>
      </c>
      <c r="FY99" s="63">
        <v>0</v>
      </c>
      <c r="FZ99" s="63">
        <v>0</v>
      </c>
      <c r="GA99" s="63">
        <v>0</v>
      </c>
      <c r="GB99" s="63">
        <v>0</v>
      </c>
      <c r="GC99" s="63">
        <v>0</v>
      </c>
      <c r="GD99" s="63">
        <v>0</v>
      </c>
      <c r="GE99" s="63">
        <v>0</v>
      </c>
      <c r="GF99" s="63">
        <v>0</v>
      </c>
      <c r="GG99" s="63">
        <v>0</v>
      </c>
      <c r="GH99" s="63">
        <v>0</v>
      </c>
      <c r="GI99" s="63">
        <v>0</v>
      </c>
      <c r="GJ99" s="63">
        <v>0</v>
      </c>
      <c r="GK99" s="63">
        <v>0</v>
      </c>
      <c r="GL99" s="63">
        <v>0</v>
      </c>
      <c r="GM99" s="63">
        <v>0</v>
      </c>
      <c r="GN99" s="63">
        <v>0</v>
      </c>
      <c r="GO99" s="63">
        <v>0</v>
      </c>
      <c r="GP99" s="63">
        <v>0</v>
      </c>
      <c r="GQ99" s="63">
        <v>0</v>
      </c>
      <c r="GR99" s="63">
        <v>0</v>
      </c>
      <c r="GS99" s="63">
        <v>0</v>
      </c>
      <c r="GT99" s="63">
        <v>0</v>
      </c>
      <c r="GU99" s="63">
        <v>0</v>
      </c>
      <c r="GV99" s="63">
        <v>0</v>
      </c>
      <c r="GW99" s="63">
        <v>0</v>
      </c>
      <c r="GX99" s="63">
        <v>0</v>
      </c>
      <c r="GY99" s="63">
        <v>0</v>
      </c>
      <c r="GZ99" s="63">
        <v>0</v>
      </c>
      <c r="HA99" s="63">
        <v>0</v>
      </c>
      <c r="HB99" s="63">
        <v>0</v>
      </c>
      <c r="HC99" s="63">
        <v>0</v>
      </c>
      <c r="HD99" s="63">
        <v>0</v>
      </c>
      <c r="HE99" s="63">
        <v>0</v>
      </c>
      <c r="HF99" s="63">
        <v>0</v>
      </c>
      <c r="HG99" s="63">
        <v>0</v>
      </c>
      <c r="HH99" s="63">
        <v>0</v>
      </c>
      <c r="HI99" s="63">
        <v>0</v>
      </c>
      <c r="HJ99" s="63">
        <v>0</v>
      </c>
      <c r="HK99" s="63">
        <v>0</v>
      </c>
      <c r="HL99" s="63">
        <v>0</v>
      </c>
      <c r="HM99" s="63">
        <v>0</v>
      </c>
      <c r="HN99" s="63">
        <v>0</v>
      </c>
      <c r="HO99" s="63">
        <v>0</v>
      </c>
      <c r="HP99" s="63">
        <v>0</v>
      </c>
      <c r="HQ99" s="63">
        <v>0</v>
      </c>
      <c r="HR99" s="63">
        <v>0</v>
      </c>
      <c r="HS99" s="63">
        <v>0</v>
      </c>
      <c r="HT99" s="63">
        <v>0</v>
      </c>
      <c r="HU99" s="63">
        <v>0</v>
      </c>
      <c r="HV99" s="63">
        <v>0</v>
      </c>
      <c r="HW99" s="63">
        <v>0</v>
      </c>
      <c r="HX99" s="63">
        <v>0</v>
      </c>
      <c r="HY99" s="63">
        <v>0</v>
      </c>
      <c r="HZ99" s="63">
        <v>0</v>
      </c>
      <c r="IA99" s="63">
        <v>0</v>
      </c>
      <c r="IB99" s="63">
        <v>0</v>
      </c>
      <c r="IC99" s="63">
        <v>0</v>
      </c>
      <c r="ID99" s="63">
        <v>0</v>
      </c>
      <c r="IE99" s="63">
        <v>0</v>
      </c>
      <c r="IF99" s="63">
        <v>0</v>
      </c>
      <c r="IG99" s="63">
        <v>0</v>
      </c>
      <c r="IH99" s="63">
        <v>0</v>
      </c>
      <c r="II99" s="63">
        <v>0</v>
      </c>
      <c r="IJ99" s="63">
        <v>0</v>
      </c>
      <c r="IK99" s="63">
        <v>0</v>
      </c>
      <c r="IL99" s="63">
        <v>0</v>
      </c>
      <c r="IM99" s="63">
        <v>0</v>
      </c>
      <c r="IN99" s="63">
        <v>0</v>
      </c>
      <c r="IO99" s="63">
        <v>0</v>
      </c>
      <c r="IP99" s="63">
        <v>0</v>
      </c>
      <c r="IQ99" s="63">
        <v>0</v>
      </c>
      <c r="IR99" s="63">
        <v>0</v>
      </c>
      <c r="IS99" s="63">
        <v>0</v>
      </c>
      <c r="IT99" s="63">
        <v>0</v>
      </c>
      <c r="IU99" s="63">
        <v>0</v>
      </c>
      <c r="IV99" s="63">
        <v>0</v>
      </c>
      <c r="IW99" s="63">
        <v>0</v>
      </c>
      <c r="IX99" s="63">
        <v>0</v>
      </c>
      <c r="IY99" s="63">
        <v>0</v>
      </c>
      <c r="IZ99" s="63">
        <v>0</v>
      </c>
      <c r="JA99" s="63">
        <v>0</v>
      </c>
      <c r="JB99" s="63">
        <v>0</v>
      </c>
      <c r="JC99" s="63">
        <v>0</v>
      </c>
      <c r="JD99" s="63">
        <v>0</v>
      </c>
      <c r="JE99" s="63">
        <v>0</v>
      </c>
      <c r="JF99" s="63">
        <v>0</v>
      </c>
      <c r="JG99" s="63">
        <v>0</v>
      </c>
      <c r="JH99" s="63">
        <v>0</v>
      </c>
      <c r="JI99" s="63">
        <v>0</v>
      </c>
      <c r="JJ99" s="63">
        <v>0</v>
      </c>
      <c r="JK99" s="63">
        <v>0</v>
      </c>
      <c r="JL99" s="63">
        <v>0</v>
      </c>
      <c r="JM99" s="63">
        <v>0</v>
      </c>
      <c r="JN99" s="63">
        <v>0</v>
      </c>
      <c r="JO99" s="63">
        <v>0</v>
      </c>
      <c r="JP99" s="63">
        <v>0</v>
      </c>
      <c r="JQ99" s="63">
        <v>0</v>
      </c>
      <c r="JR99" s="63">
        <v>0</v>
      </c>
      <c r="JS99" s="63">
        <v>0</v>
      </c>
      <c r="JT99" s="63">
        <v>0</v>
      </c>
      <c r="JU99" s="63">
        <v>0</v>
      </c>
      <c r="JV99" s="63">
        <v>0</v>
      </c>
      <c r="JW99" s="63">
        <v>0</v>
      </c>
      <c r="JX99" s="63">
        <v>0</v>
      </c>
      <c r="JY99" s="63">
        <v>0</v>
      </c>
      <c r="JZ99" s="63">
        <v>0</v>
      </c>
      <c r="KA99" s="63">
        <v>0</v>
      </c>
      <c r="KB99" s="63">
        <v>0</v>
      </c>
      <c r="KC99" s="63">
        <v>0</v>
      </c>
      <c r="KD99" s="63">
        <v>0</v>
      </c>
      <c r="KE99" s="63">
        <v>0</v>
      </c>
      <c r="KF99" s="63">
        <v>0</v>
      </c>
      <c r="KG99" s="63">
        <v>0</v>
      </c>
      <c r="KH99" s="63">
        <v>0</v>
      </c>
      <c r="KI99" s="63">
        <v>0</v>
      </c>
      <c r="KJ99" s="63">
        <v>0</v>
      </c>
      <c r="KK99" s="63">
        <v>0</v>
      </c>
      <c r="KL99" s="63">
        <v>0</v>
      </c>
      <c r="KM99" s="63">
        <v>0</v>
      </c>
      <c r="KN99" s="63">
        <v>0</v>
      </c>
      <c r="KO99" s="63">
        <v>0</v>
      </c>
      <c r="KP99" s="63">
        <v>0</v>
      </c>
      <c r="KQ99" s="63">
        <v>0</v>
      </c>
      <c r="KR99" s="63">
        <v>0</v>
      </c>
      <c r="KS99" s="63">
        <v>0</v>
      </c>
      <c r="KT99" s="63">
        <v>0</v>
      </c>
      <c r="KU99" s="63">
        <v>0</v>
      </c>
      <c r="KV99" s="63">
        <v>0</v>
      </c>
      <c r="KW99" s="63">
        <v>0</v>
      </c>
      <c r="KX99" s="63">
        <v>0</v>
      </c>
      <c r="KY99" s="63">
        <v>0</v>
      </c>
      <c r="KZ99" s="63">
        <v>0</v>
      </c>
      <c r="LA99" s="63">
        <v>0</v>
      </c>
      <c r="LB99" s="63">
        <v>0</v>
      </c>
      <c r="LC99" s="63">
        <v>0</v>
      </c>
      <c r="LD99" s="63">
        <v>0</v>
      </c>
      <c r="LE99" s="63">
        <v>0</v>
      </c>
      <c r="LF99" s="63">
        <v>0</v>
      </c>
      <c r="LG99" s="63">
        <v>0</v>
      </c>
      <c r="LH99" s="63">
        <v>0</v>
      </c>
      <c r="LI99" s="63">
        <v>0</v>
      </c>
      <c r="LJ99" s="63">
        <v>0</v>
      </c>
      <c r="LK99" s="63">
        <v>0</v>
      </c>
      <c r="LL99" s="63">
        <v>0</v>
      </c>
      <c r="LM99" s="63">
        <v>0</v>
      </c>
      <c r="LN99" s="63">
        <v>0</v>
      </c>
      <c r="LO99" s="63">
        <v>0</v>
      </c>
      <c r="LP99" s="63">
        <v>0</v>
      </c>
      <c r="LQ99" s="63">
        <v>0</v>
      </c>
      <c r="LR99" s="63">
        <v>0</v>
      </c>
      <c r="LS99" s="63">
        <v>0</v>
      </c>
      <c r="LT99" s="63">
        <v>0</v>
      </c>
      <c r="LU99" s="63">
        <v>0</v>
      </c>
      <c r="LV99" s="63">
        <v>0</v>
      </c>
      <c r="LW99" s="63">
        <v>0</v>
      </c>
      <c r="LX99" s="63">
        <v>0</v>
      </c>
      <c r="LY99" s="63">
        <v>0</v>
      </c>
      <c r="LZ99" s="63">
        <v>0</v>
      </c>
      <c r="MA99" s="63">
        <v>0</v>
      </c>
      <c r="MB99" s="63">
        <v>0</v>
      </c>
      <c r="MC99" s="63">
        <v>0</v>
      </c>
      <c r="MD99" s="63">
        <v>0</v>
      </c>
      <c r="ME99" s="63">
        <v>0</v>
      </c>
      <c r="MF99" s="63">
        <v>0</v>
      </c>
      <c r="MG99" s="63">
        <v>0</v>
      </c>
      <c r="MH99" s="63">
        <v>0</v>
      </c>
      <c r="MI99" s="63">
        <v>0</v>
      </c>
      <c r="MJ99" s="63">
        <v>0</v>
      </c>
      <c r="MK99" s="63">
        <v>0</v>
      </c>
      <c r="ML99" s="63">
        <v>0</v>
      </c>
      <c r="MM99" s="63">
        <v>0</v>
      </c>
      <c r="MN99" s="63">
        <v>0</v>
      </c>
      <c r="MO99" s="63">
        <v>0</v>
      </c>
      <c r="MP99" s="63">
        <v>0</v>
      </c>
      <c r="MQ99" s="2">
        <v>0</v>
      </c>
      <c r="MR99" s="63">
        <v>0</v>
      </c>
      <c r="MS99" s="63">
        <v>0</v>
      </c>
      <c r="MT99" s="63">
        <v>0</v>
      </c>
      <c r="MU99" s="63">
        <v>0</v>
      </c>
      <c r="MW99" s="63">
        <v>84</v>
      </c>
      <c r="MY99" s="63">
        <f t="shared" si="3"/>
        <v>0</v>
      </c>
      <c r="NC99" s="63">
        <f t="shared" si="2"/>
        <v>0</v>
      </c>
    </row>
    <row r="100" spans="1:367" x14ac:dyDescent="0.45">
      <c r="A100" s="63" t="s">
        <v>25</v>
      </c>
      <c r="B100" s="99">
        <v>7500000000</v>
      </c>
      <c r="C100" s="63">
        <v>0</v>
      </c>
      <c r="D100" s="63">
        <v>0</v>
      </c>
      <c r="E100" s="63">
        <v>0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63">
        <v>0</v>
      </c>
      <c r="L100" s="63">
        <v>0</v>
      </c>
      <c r="M100" s="63">
        <v>0</v>
      </c>
      <c r="N100" s="63">
        <v>0</v>
      </c>
      <c r="O100" s="63">
        <v>0</v>
      </c>
      <c r="P100" s="63">
        <v>0</v>
      </c>
      <c r="Q100" s="63">
        <v>0</v>
      </c>
      <c r="R100" s="63">
        <v>0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7500000000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AZ100" s="63">
        <v>0</v>
      </c>
      <c r="BA100" s="63">
        <v>0</v>
      </c>
      <c r="BB100" s="63">
        <v>0</v>
      </c>
      <c r="BC100" s="63">
        <v>0</v>
      </c>
      <c r="BD100" s="63">
        <v>0</v>
      </c>
      <c r="BE100" s="63">
        <v>0</v>
      </c>
      <c r="BF100" s="63">
        <v>0</v>
      </c>
      <c r="BG100" s="63">
        <v>0</v>
      </c>
      <c r="BH100" s="63">
        <v>0</v>
      </c>
      <c r="BI100" s="63">
        <v>0</v>
      </c>
      <c r="BJ100" s="63">
        <v>0</v>
      </c>
      <c r="BK100" s="63">
        <v>0</v>
      </c>
      <c r="BL100" s="63">
        <v>0</v>
      </c>
      <c r="BM100" s="63">
        <v>0</v>
      </c>
      <c r="BN100" s="63">
        <v>0</v>
      </c>
      <c r="BO100" s="63">
        <v>0</v>
      </c>
      <c r="BP100" s="63">
        <v>0</v>
      </c>
      <c r="BQ100" s="63">
        <v>0</v>
      </c>
      <c r="BR100" s="63">
        <v>0</v>
      </c>
      <c r="BS100" s="63">
        <v>0</v>
      </c>
      <c r="BT100" s="63">
        <v>0</v>
      </c>
      <c r="BU100" s="63">
        <v>0</v>
      </c>
      <c r="BV100" s="63">
        <v>0</v>
      </c>
      <c r="BW100" s="63">
        <v>0</v>
      </c>
      <c r="BX100" s="63">
        <v>0</v>
      </c>
      <c r="BY100" s="63">
        <v>0</v>
      </c>
      <c r="BZ100" s="63">
        <v>0</v>
      </c>
      <c r="CA100" s="63">
        <v>0</v>
      </c>
      <c r="CB100" s="63">
        <v>0</v>
      </c>
      <c r="CC100" s="63">
        <v>0</v>
      </c>
      <c r="CD100" s="63">
        <v>0</v>
      </c>
      <c r="CE100" s="63">
        <v>0</v>
      </c>
      <c r="CF100" s="63">
        <v>0</v>
      </c>
      <c r="CG100" s="63">
        <v>0</v>
      </c>
      <c r="CH100" s="63">
        <v>0</v>
      </c>
      <c r="CI100" s="63">
        <v>0</v>
      </c>
      <c r="CJ100" s="63">
        <v>0</v>
      </c>
      <c r="CK100" s="63">
        <v>0</v>
      </c>
      <c r="CL100" s="63">
        <v>0</v>
      </c>
      <c r="CM100" s="63">
        <v>0</v>
      </c>
      <c r="CN100" s="63">
        <v>0</v>
      </c>
      <c r="CO100" s="63">
        <v>0</v>
      </c>
      <c r="CP100" s="63">
        <v>0</v>
      </c>
      <c r="CQ100" s="63">
        <v>0</v>
      </c>
      <c r="CR100" s="63">
        <v>0</v>
      </c>
      <c r="CS100" s="63">
        <v>0</v>
      </c>
      <c r="CT100" s="63">
        <v>0</v>
      </c>
      <c r="CU100" s="63">
        <v>0</v>
      </c>
      <c r="CV100" s="63">
        <v>0</v>
      </c>
      <c r="CW100" s="63">
        <v>0</v>
      </c>
      <c r="CX100" s="63">
        <v>0</v>
      </c>
      <c r="CY100" s="63">
        <v>0</v>
      </c>
      <c r="CZ100" s="63">
        <v>0</v>
      </c>
      <c r="DA100" s="63">
        <v>0</v>
      </c>
      <c r="DB100" s="63">
        <v>0</v>
      </c>
      <c r="DC100" s="63">
        <v>0</v>
      </c>
      <c r="DD100" s="63">
        <v>0</v>
      </c>
      <c r="DE100" s="63">
        <v>0</v>
      </c>
      <c r="DF100" s="63">
        <v>0</v>
      </c>
      <c r="DG100" s="63">
        <v>0</v>
      </c>
      <c r="DH100" s="63">
        <v>0</v>
      </c>
      <c r="DI100" s="63">
        <v>0</v>
      </c>
      <c r="DJ100" s="63">
        <v>0</v>
      </c>
      <c r="DK100" s="63">
        <v>0</v>
      </c>
      <c r="DL100" s="63">
        <v>0</v>
      </c>
      <c r="DM100" s="63">
        <v>0</v>
      </c>
      <c r="DN100" s="63">
        <v>0</v>
      </c>
      <c r="DO100" s="63">
        <v>0</v>
      </c>
      <c r="DP100" s="63">
        <v>0</v>
      </c>
      <c r="DQ100" s="63">
        <v>0</v>
      </c>
      <c r="DR100" s="63">
        <v>0</v>
      </c>
      <c r="DS100" s="63">
        <v>0</v>
      </c>
      <c r="DT100" s="63">
        <v>0</v>
      </c>
      <c r="DU100" s="63">
        <v>0</v>
      </c>
      <c r="DV100" s="63">
        <v>0</v>
      </c>
      <c r="DW100" s="63">
        <v>0</v>
      </c>
      <c r="DX100" s="63">
        <v>0</v>
      </c>
      <c r="DY100" s="63">
        <v>0</v>
      </c>
      <c r="DZ100" s="63">
        <v>0</v>
      </c>
      <c r="EA100" s="63">
        <v>0</v>
      </c>
      <c r="EB100" s="63">
        <v>0</v>
      </c>
      <c r="EC100" s="63">
        <v>0</v>
      </c>
      <c r="ED100" s="63">
        <v>0</v>
      </c>
      <c r="EE100" s="63">
        <v>0</v>
      </c>
      <c r="EF100" s="63">
        <v>0</v>
      </c>
      <c r="EG100" s="63">
        <v>0</v>
      </c>
      <c r="EH100" s="63">
        <v>0</v>
      </c>
      <c r="EI100" s="63">
        <v>0</v>
      </c>
      <c r="EJ100" s="63">
        <v>0</v>
      </c>
      <c r="EK100" s="63">
        <v>0</v>
      </c>
      <c r="EL100" s="63">
        <v>0</v>
      </c>
      <c r="EM100" s="63">
        <v>0</v>
      </c>
      <c r="EN100" s="63">
        <v>0</v>
      </c>
      <c r="EO100" s="63">
        <v>0</v>
      </c>
      <c r="EP100" s="63">
        <v>0</v>
      </c>
      <c r="EQ100" s="63">
        <v>0</v>
      </c>
      <c r="ER100" s="63">
        <v>0</v>
      </c>
      <c r="ES100" s="63">
        <v>0</v>
      </c>
      <c r="ET100" s="63">
        <v>0</v>
      </c>
      <c r="EU100" s="63">
        <v>0</v>
      </c>
      <c r="EV100" s="63">
        <v>0</v>
      </c>
      <c r="EW100" s="63">
        <v>0</v>
      </c>
      <c r="EX100" s="63">
        <v>0</v>
      </c>
      <c r="EY100" s="63">
        <v>0</v>
      </c>
      <c r="EZ100" s="63">
        <v>0</v>
      </c>
      <c r="FA100" s="63">
        <v>0</v>
      </c>
      <c r="FB100" s="63">
        <v>0</v>
      </c>
      <c r="FC100" s="63">
        <v>0</v>
      </c>
      <c r="FD100" s="63">
        <v>0</v>
      </c>
      <c r="FE100" s="63">
        <v>0</v>
      </c>
      <c r="FF100" s="63">
        <v>0</v>
      </c>
      <c r="FG100" s="63">
        <v>0</v>
      </c>
      <c r="FH100" s="63">
        <v>0</v>
      </c>
      <c r="FI100" s="63">
        <v>0</v>
      </c>
      <c r="FJ100" s="63">
        <v>0</v>
      </c>
      <c r="FK100" s="63">
        <v>0</v>
      </c>
      <c r="FL100" s="63">
        <v>0</v>
      </c>
      <c r="FM100" s="63">
        <v>0</v>
      </c>
      <c r="FN100" s="63">
        <v>0</v>
      </c>
      <c r="FO100" s="63">
        <v>0</v>
      </c>
      <c r="FP100" s="63">
        <v>0</v>
      </c>
      <c r="FQ100" s="63">
        <v>0</v>
      </c>
      <c r="FR100" s="63">
        <v>0</v>
      </c>
      <c r="FS100" s="63">
        <v>0</v>
      </c>
      <c r="FT100" s="63">
        <v>0</v>
      </c>
      <c r="FU100" s="63">
        <v>0</v>
      </c>
      <c r="FV100" s="63">
        <v>0</v>
      </c>
      <c r="FW100" s="63">
        <v>0</v>
      </c>
      <c r="FX100" s="63">
        <v>0</v>
      </c>
      <c r="FY100" s="63">
        <v>0</v>
      </c>
      <c r="FZ100" s="63">
        <v>0</v>
      </c>
      <c r="GA100" s="63">
        <v>0</v>
      </c>
      <c r="GB100" s="63">
        <v>0</v>
      </c>
      <c r="GC100" s="63">
        <v>0</v>
      </c>
      <c r="GD100" s="63">
        <v>0</v>
      </c>
      <c r="GE100" s="63">
        <v>0</v>
      </c>
      <c r="GF100" s="63">
        <v>0</v>
      </c>
      <c r="GG100" s="63">
        <v>0</v>
      </c>
      <c r="GH100" s="63">
        <v>0</v>
      </c>
      <c r="GI100" s="63">
        <v>0</v>
      </c>
      <c r="GJ100" s="63">
        <v>0</v>
      </c>
      <c r="GK100" s="63">
        <v>0</v>
      </c>
      <c r="GL100" s="63">
        <v>0</v>
      </c>
      <c r="GM100" s="63">
        <v>0</v>
      </c>
      <c r="GN100" s="63">
        <v>0</v>
      </c>
      <c r="GO100" s="63">
        <v>0</v>
      </c>
      <c r="GP100" s="63">
        <v>0</v>
      </c>
      <c r="GQ100" s="63">
        <v>0</v>
      </c>
      <c r="GR100" s="63">
        <v>0</v>
      </c>
      <c r="GS100" s="63">
        <v>0</v>
      </c>
      <c r="GT100" s="63">
        <v>0</v>
      </c>
      <c r="GU100" s="63">
        <v>0</v>
      </c>
      <c r="GV100" s="63">
        <v>0</v>
      </c>
      <c r="GW100" s="63">
        <v>0</v>
      </c>
      <c r="GX100" s="63">
        <v>0</v>
      </c>
      <c r="GY100" s="63">
        <v>0</v>
      </c>
      <c r="GZ100" s="63">
        <v>0</v>
      </c>
      <c r="HA100" s="63">
        <v>0</v>
      </c>
      <c r="HB100" s="63">
        <v>0</v>
      </c>
      <c r="HC100" s="63">
        <v>0</v>
      </c>
      <c r="HD100" s="63">
        <v>0</v>
      </c>
      <c r="HE100" s="63">
        <v>0</v>
      </c>
      <c r="HF100" s="63">
        <v>0</v>
      </c>
      <c r="HG100" s="63">
        <v>0</v>
      </c>
      <c r="HH100" s="63">
        <v>0</v>
      </c>
      <c r="HI100" s="63">
        <v>0</v>
      </c>
      <c r="HJ100" s="63">
        <v>0</v>
      </c>
      <c r="HK100" s="63">
        <v>0</v>
      </c>
      <c r="HL100" s="63">
        <v>0</v>
      </c>
      <c r="HM100" s="63">
        <v>0</v>
      </c>
      <c r="HN100" s="63">
        <v>0</v>
      </c>
      <c r="HO100" s="63">
        <v>0</v>
      </c>
      <c r="HP100" s="63">
        <v>0</v>
      </c>
      <c r="HQ100" s="63">
        <v>0</v>
      </c>
      <c r="HR100" s="63">
        <v>0</v>
      </c>
      <c r="HS100" s="63">
        <v>0</v>
      </c>
      <c r="HT100" s="63">
        <v>0</v>
      </c>
      <c r="HU100" s="63">
        <v>0</v>
      </c>
      <c r="HV100" s="63">
        <v>0</v>
      </c>
      <c r="HW100" s="63">
        <v>0</v>
      </c>
      <c r="HX100" s="63">
        <v>0</v>
      </c>
      <c r="HY100" s="63">
        <v>0</v>
      </c>
      <c r="HZ100" s="63">
        <v>0</v>
      </c>
      <c r="IA100" s="63">
        <v>0</v>
      </c>
      <c r="IB100" s="63">
        <v>0</v>
      </c>
      <c r="IC100" s="63">
        <v>0</v>
      </c>
      <c r="ID100" s="63">
        <v>0</v>
      </c>
      <c r="IE100" s="63">
        <v>0</v>
      </c>
      <c r="IF100" s="63">
        <v>0</v>
      </c>
      <c r="IG100" s="63">
        <v>0</v>
      </c>
      <c r="IH100" s="63">
        <v>0</v>
      </c>
      <c r="II100" s="63">
        <v>0</v>
      </c>
      <c r="IJ100" s="63">
        <v>0</v>
      </c>
      <c r="IK100" s="63">
        <v>0</v>
      </c>
      <c r="IL100" s="63">
        <v>0</v>
      </c>
      <c r="IM100" s="63">
        <v>0</v>
      </c>
      <c r="IN100" s="63">
        <v>0</v>
      </c>
      <c r="IO100" s="63">
        <v>0</v>
      </c>
      <c r="IP100" s="63">
        <v>0</v>
      </c>
      <c r="IQ100" s="63">
        <v>0</v>
      </c>
      <c r="IR100" s="63">
        <v>0</v>
      </c>
      <c r="IS100" s="63">
        <v>0</v>
      </c>
      <c r="IT100" s="63">
        <v>0</v>
      </c>
      <c r="IU100" s="63">
        <v>0</v>
      </c>
      <c r="IV100" s="63">
        <v>0</v>
      </c>
      <c r="IW100" s="63">
        <v>0</v>
      </c>
      <c r="IX100" s="63">
        <v>0</v>
      </c>
      <c r="IY100" s="63">
        <v>0</v>
      </c>
      <c r="IZ100" s="63">
        <v>0</v>
      </c>
      <c r="JA100" s="63">
        <v>0</v>
      </c>
      <c r="JB100" s="63">
        <v>0</v>
      </c>
      <c r="JC100" s="63">
        <v>0</v>
      </c>
      <c r="JD100" s="63">
        <v>0</v>
      </c>
      <c r="JE100" s="63">
        <v>0</v>
      </c>
      <c r="JF100" s="63">
        <v>0</v>
      </c>
      <c r="JG100" s="63">
        <v>0</v>
      </c>
      <c r="JH100" s="63">
        <v>0</v>
      </c>
      <c r="JI100" s="63">
        <v>0</v>
      </c>
      <c r="JJ100" s="63">
        <v>0</v>
      </c>
      <c r="JK100" s="63">
        <v>0</v>
      </c>
      <c r="JL100" s="63">
        <v>0</v>
      </c>
      <c r="JM100" s="63">
        <v>0</v>
      </c>
      <c r="JN100" s="63">
        <v>0</v>
      </c>
      <c r="JO100" s="63">
        <v>0</v>
      </c>
      <c r="JP100" s="63">
        <v>0</v>
      </c>
      <c r="JQ100" s="63">
        <v>0</v>
      </c>
      <c r="JR100" s="63">
        <v>0</v>
      </c>
      <c r="JS100" s="63">
        <v>0</v>
      </c>
      <c r="JT100" s="63">
        <v>0</v>
      </c>
      <c r="JU100" s="63">
        <v>0</v>
      </c>
      <c r="JV100" s="63">
        <v>0</v>
      </c>
      <c r="JW100" s="63">
        <v>0</v>
      </c>
      <c r="JX100" s="63">
        <v>0</v>
      </c>
      <c r="JY100" s="63">
        <v>0</v>
      </c>
      <c r="JZ100" s="63">
        <v>0</v>
      </c>
      <c r="KA100" s="63">
        <v>0</v>
      </c>
      <c r="KB100" s="63">
        <v>0</v>
      </c>
      <c r="KC100" s="63">
        <v>0</v>
      </c>
      <c r="KD100" s="63">
        <v>0</v>
      </c>
      <c r="KE100" s="63">
        <v>0</v>
      </c>
      <c r="KF100" s="63">
        <v>0</v>
      </c>
      <c r="KG100" s="63">
        <v>0</v>
      </c>
      <c r="KH100" s="63">
        <v>0</v>
      </c>
      <c r="KI100" s="63">
        <v>0</v>
      </c>
      <c r="KJ100" s="63">
        <v>0</v>
      </c>
      <c r="KK100" s="63">
        <v>0</v>
      </c>
      <c r="KL100" s="63">
        <v>0</v>
      </c>
      <c r="KM100" s="63">
        <v>0</v>
      </c>
      <c r="KN100" s="63">
        <v>0</v>
      </c>
      <c r="KO100" s="63">
        <v>0</v>
      </c>
      <c r="KP100" s="63">
        <v>0</v>
      </c>
      <c r="KQ100" s="63">
        <v>0</v>
      </c>
      <c r="KR100" s="63">
        <v>0</v>
      </c>
      <c r="KS100" s="63">
        <v>0</v>
      </c>
      <c r="KT100" s="63">
        <v>0</v>
      </c>
      <c r="KU100" s="63">
        <v>0</v>
      </c>
      <c r="KV100" s="63">
        <v>0</v>
      </c>
      <c r="KW100" s="63">
        <v>0</v>
      </c>
      <c r="KX100" s="63">
        <v>0</v>
      </c>
      <c r="KY100" s="63">
        <v>0</v>
      </c>
      <c r="KZ100" s="63">
        <v>0</v>
      </c>
      <c r="LA100" s="63">
        <v>0</v>
      </c>
      <c r="LB100" s="63">
        <v>0</v>
      </c>
      <c r="LC100" s="63">
        <v>0</v>
      </c>
      <c r="LD100" s="63">
        <v>0</v>
      </c>
      <c r="LE100" s="63">
        <v>0</v>
      </c>
      <c r="LF100" s="63">
        <v>0</v>
      </c>
      <c r="LG100" s="63">
        <v>0</v>
      </c>
      <c r="LH100" s="63">
        <v>0</v>
      </c>
      <c r="LI100" s="63">
        <v>0</v>
      </c>
      <c r="LJ100" s="63">
        <v>0</v>
      </c>
      <c r="LK100" s="63">
        <v>0</v>
      </c>
      <c r="LL100" s="63">
        <v>0</v>
      </c>
      <c r="LM100" s="63">
        <v>0</v>
      </c>
      <c r="LN100" s="63">
        <v>0</v>
      </c>
      <c r="LO100" s="63">
        <v>0</v>
      </c>
      <c r="LP100" s="63">
        <v>0</v>
      </c>
      <c r="LQ100" s="63">
        <v>0</v>
      </c>
      <c r="LR100" s="63">
        <v>0</v>
      </c>
      <c r="LS100" s="63">
        <v>0</v>
      </c>
      <c r="LT100" s="63">
        <v>0</v>
      </c>
      <c r="LU100" s="63">
        <v>0</v>
      </c>
      <c r="LV100" s="63">
        <v>0</v>
      </c>
      <c r="LW100" s="63">
        <v>0</v>
      </c>
      <c r="LX100" s="63">
        <v>0</v>
      </c>
      <c r="LY100" s="63">
        <v>0</v>
      </c>
      <c r="LZ100" s="63">
        <v>0</v>
      </c>
      <c r="MA100" s="63">
        <v>0</v>
      </c>
      <c r="MB100" s="63">
        <v>0</v>
      </c>
      <c r="MC100" s="63">
        <v>0</v>
      </c>
      <c r="MD100" s="63">
        <v>0</v>
      </c>
      <c r="ME100" s="63">
        <v>0</v>
      </c>
      <c r="MF100" s="63">
        <v>0</v>
      </c>
      <c r="MG100" s="63">
        <v>0</v>
      </c>
      <c r="MH100" s="63">
        <v>0</v>
      </c>
      <c r="MI100" s="63">
        <v>0</v>
      </c>
      <c r="MJ100" s="63">
        <v>0</v>
      </c>
      <c r="MK100" s="63">
        <v>0</v>
      </c>
      <c r="ML100" s="63">
        <v>0</v>
      </c>
      <c r="MM100" s="63">
        <v>0</v>
      </c>
      <c r="MN100" s="63">
        <v>0</v>
      </c>
      <c r="MO100" s="63">
        <v>0</v>
      </c>
      <c r="MP100" s="63">
        <v>0</v>
      </c>
      <c r="MQ100" s="2">
        <v>0</v>
      </c>
      <c r="MR100" s="63">
        <v>0</v>
      </c>
      <c r="MS100" s="63">
        <v>0</v>
      </c>
      <c r="MT100" s="63">
        <v>0</v>
      </c>
      <c r="MU100" s="63">
        <v>0</v>
      </c>
      <c r="MW100" s="68">
        <v>85</v>
      </c>
      <c r="MY100" s="63">
        <f t="shared" si="3"/>
        <v>7500000000</v>
      </c>
      <c r="NC100" s="63">
        <f t="shared" si="2"/>
        <v>0</v>
      </c>
    </row>
    <row r="101" spans="1:367" x14ac:dyDescent="0.45">
      <c r="A101" s="63" t="s">
        <v>133</v>
      </c>
      <c r="B101" s="50">
        <v>100706000000</v>
      </c>
      <c r="C101" s="63">
        <v>0</v>
      </c>
      <c r="D101" s="63">
        <v>0</v>
      </c>
      <c r="E101" s="63">
        <v>0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63">
        <v>0</v>
      </c>
      <c r="L101" s="63">
        <v>0</v>
      </c>
      <c r="M101" s="63">
        <v>0</v>
      </c>
      <c r="N101" s="63">
        <v>0</v>
      </c>
      <c r="O101" s="63">
        <v>0</v>
      </c>
      <c r="P101" s="63">
        <v>0</v>
      </c>
      <c r="Q101" s="63">
        <v>0</v>
      </c>
      <c r="R101" s="63">
        <v>0</v>
      </c>
      <c r="S101" s="63">
        <v>0</v>
      </c>
      <c r="T101" s="63">
        <v>0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AZ101" s="63">
        <v>0</v>
      </c>
      <c r="BA101" s="63">
        <v>0</v>
      </c>
      <c r="BB101" s="63">
        <v>0</v>
      </c>
      <c r="BC101" s="63">
        <v>0</v>
      </c>
      <c r="BD101" s="63">
        <v>0</v>
      </c>
      <c r="BE101" s="63">
        <v>0</v>
      </c>
      <c r="BF101" s="63">
        <v>0</v>
      </c>
      <c r="BG101" s="63">
        <v>0</v>
      </c>
      <c r="BH101" s="63">
        <v>0</v>
      </c>
      <c r="BI101" s="63">
        <v>0</v>
      </c>
      <c r="BJ101" s="63">
        <v>0</v>
      </c>
      <c r="BK101" s="63">
        <v>0</v>
      </c>
      <c r="BL101" s="63">
        <v>0</v>
      </c>
      <c r="BM101" s="63">
        <v>0</v>
      </c>
      <c r="BN101" s="63">
        <v>0</v>
      </c>
      <c r="BO101" s="63">
        <v>0</v>
      </c>
      <c r="BP101" s="63">
        <v>0</v>
      </c>
      <c r="BQ101" s="63">
        <v>0</v>
      </c>
      <c r="BR101" s="63">
        <v>0</v>
      </c>
      <c r="BS101" s="63">
        <v>0</v>
      </c>
      <c r="BT101" s="63">
        <v>0</v>
      </c>
      <c r="BU101" s="63">
        <v>0</v>
      </c>
      <c r="BV101" s="63">
        <v>0</v>
      </c>
      <c r="BW101" s="63">
        <v>0</v>
      </c>
      <c r="BX101" s="63">
        <v>0</v>
      </c>
      <c r="BY101" s="63">
        <v>0</v>
      </c>
      <c r="BZ101" s="63">
        <v>0</v>
      </c>
      <c r="CA101" s="63">
        <v>0</v>
      </c>
      <c r="CB101" s="63">
        <v>0</v>
      </c>
      <c r="CC101" s="63">
        <v>0</v>
      </c>
      <c r="CD101" s="63">
        <v>0</v>
      </c>
      <c r="CE101" s="63">
        <v>0</v>
      </c>
      <c r="CF101" s="63">
        <v>0</v>
      </c>
      <c r="CG101" s="63">
        <v>0</v>
      </c>
      <c r="CH101" s="63">
        <v>0</v>
      </c>
      <c r="CI101" s="63">
        <v>0</v>
      </c>
      <c r="CJ101" s="63">
        <v>0</v>
      </c>
      <c r="CK101" s="63">
        <v>0</v>
      </c>
      <c r="CL101" s="63">
        <v>0</v>
      </c>
      <c r="CM101" s="63">
        <v>0</v>
      </c>
      <c r="CN101" s="63">
        <v>0</v>
      </c>
      <c r="CO101" s="63">
        <v>0</v>
      </c>
      <c r="CP101" s="63">
        <v>0</v>
      </c>
      <c r="CQ101" s="63">
        <v>0</v>
      </c>
      <c r="CR101" s="63">
        <v>0</v>
      </c>
      <c r="CS101" s="63">
        <v>0</v>
      </c>
      <c r="CT101" s="63">
        <v>0</v>
      </c>
      <c r="CU101" s="63">
        <v>0</v>
      </c>
      <c r="CV101" s="63">
        <v>0</v>
      </c>
      <c r="CW101" s="63">
        <v>0</v>
      </c>
      <c r="CX101" s="63">
        <v>0</v>
      </c>
      <c r="CY101" s="63">
        <v>0</v>
      </c>
      <c r="CZ101" s="63">
        <v>0</v>
      </c>
      <c r="DA101" s="63">
        <v>0</v>
      </c>
      <c r="DB101" s="63">
        <v>0</v>
      </c>
      <c r="DC101" s="63">
        <v>0</v>
      </c>
      <c r="DD101" s="63">
        <v>0</v>
      </c>
      <c r="DE101" s="63">
        <v>0</v>
      </c>
      <c r="DF101" s="63">
        <v>0</v>
      </c>
      <c r="DG101" s="63">
        <v>0</v>
      </c>
      <c r="DH101" s="63">
        <v>0</v>
      </c>
      <c r="DI101" s="63">
        <v>0</v>
      </c>
      <c r="DJ101" s="63">
        <v>0</v>
      </c>
      <c r="DK101" s="63">
        <v>0</v>
      </c>
      <c r="DL101" s="63">
        <v>0</v>
      </c>
      <c r="DM101" s="63">
        <v>0</v>
      </c>
      <c r="DN101" s="63">
        <v>0</v>
      </c>
      <c r="DO101" s="63">
        <v>0</v>
      </c>
      <c r="DP101" s="63">
        <v>0</v>
      </c>
      <c r="DQ101" s="63">
        <v>0</v>
      </c>
      <c r="DR101" s="63">
        <v>0</v>
      </c>
      <c r="DS101" s="63">
        <v>0</v>
      </c>
      <c r="DT101" s="63">
        <v>0</v>
      </c>
      <c r="DU101" s="63">
        <v>0</v>
      </c>
      <c r="DV101" s="63">
        <v>0</v>
      </c>
      <c r="DW101" s="63">
        <v>0</v>
      </c>
      <c r="DX101" s="63">
        <v>0</v>
      </c>
      <c r="DY101" s="63">
        <v>0</v>
      </c>
      <c r="DZ101" s="63">
        <v>0</v>
      </c>
      <c r="EA101" s="63">
        <v>0</v>
      </c>
      <c r="EB101" s="63">
        <v>0</v>
      </c>
      <c r="EC101" s="63">
        <v>0</v>
      </c>
      <c r="ED101" s="63">
        <v>0</v>
      </c>
      <c r="EE101" s="63">
        <v>0</v>
      </c>
      <c r="EF101" s="63">
        <v>0</v>
      </c>
      <c r="EG101" s="63">
        <v>0</v>
      </c>
      <c r="EH101" s="63">
        <v>0</v>
      </c>
      <c r="EI101" s="63">
        <v>0</v>
      </c>
      <c r="EJ101" s="63">
        <v>0</v>
      </c>
      <c r="EK101" s="63">
        <v>0</v>
      </c>
      <c r="EL101" s="63">
        <v>0</v>
      </c>
      <c r="EM101" s="63">
        <v>0</v>
      </c>
      <c r="EN101" s="63">
        <v>0</v>
      </c>
      <c r="EO101" s="63">
        <v>0</v>
      </c>
      <c r="EP101" s="63">
        <v>0</v>
      </c>
      <c r="EQ101" s="63">
        <v>0</v>
      </c>
      <c r="ER101" s="63">
        <v>0</v>
      </c>
      <c r="ES101" s="63">
        <v>0</v>
      </c>
      <c r="ET101" s="63">
        <v>0</v>
      </c>
      <c r="EU101" s="63">
        <v>0</v>
      </c>
      <c r="EV101" s="63">
        <v>0</v>
      </c>
      <c r="EW101" s="63">
        <v>0</v>
      </c>
      <c r="EX101" s="63">
        <v>0</v>
      </c>
      <c r="EY101" s="63">
        <v>0</v>
      </c>
      <c r="EZ101" s="63">
        <v>0</v>
      </c>
      <c r="FA101" s="63">
        <v>0</v>
      </c>
      <c r="FB101" s="63">
        <v>0</v>
      </c>
      <c r="FC101" s="63">
        <v>0</v>
      </c>
      <c r="FD101" s="63">
        <v>0</v>
      </c>
      <c r="FE101" s="63">
        <v>0</v>
      </c>
      <c r="FF101" s="63">
        <v>0</v>
      </c>
      <c r="FG101" s="63">
        <v>0</v>
      </c>
      <c r="FH101" s="63">
        <v>0</v>
      </c>
      <c r="FI101" s="63">
        <v>0</v>
      </c>
      <c r="FJ101" s="63">
        <v>0</v>
      </c>
      <c r="FK101" s="63">
        <v>0</v>
      </c>
      <c r="FL101" s="63">
        <v>0</v>
      </c>
      <c r="FM101" s="63">
        <v>0</v>
      </c>
      <c r="FN101" s="63">
        <v>0</v>
      </c>
      <c r="FO101" s="63">
        <v>0</v>
      </c>
      <c r="FP101" s="63">
        <v>0</v>
      </c>
      <c r="FQ101" s="63">
        <v>0</v>
      </c>
      <c r="FR101" s="63">
        <v>0</v>
      </c>
      <c r="FS101" s="63">
        <v>0</v>
      </c>
      <c r="FT101" s="63">
        <v>0</v>
      </c>
      <c r="FU101" s="63">
        <v>0</v>
      </c>
      <c r="FV101" s="63">
        <v>0</v>
      </c>
      <c r="FW101" s="63">
        <v>0</v>
      </c>
      <c r="FX101" s="63">
        <v>0</v>
      </c>
      <c r="FY101" s="63">
        <v>0</v>
      </c>
      <c r="FZ101" s="63">
        <v>0</v>
      </c>
      <c r="GA101" s="63">
        <v>0</v>
      </c>
      <c r="GB101" s="63">
        <v>0</v>
      </c>
      <c r="GC101" s="63">
        <v>0</v>
      </c>
      <c r="GD101" s="63">
        <v>0</v>
      </c>
      <c r="GE101" s="63">
        <v>0</v>
      </c>
      <c r="GF101" s="63">
        <v>0</v>
      </c>
      <c r="GG101" s="63">
        <v>0</v>
      </c>
      <c r="GH101" s="63">
        <v>0</v>
      </c>
      <c r="GI101" s="63">
        <v>0</v>
      </c>
      <c r="GJ101" s="63">
        <v>0</v>
      </c>
      <c r="GK101" s="63">
        <v>0</v>
      </c>
      <c r="GL101" s="63">
        <v>0</v>
      </c>
      <c r="GM101" s="63">
        <v>0</v>
      </c>
      <c r="GN101" s="63">
        <v>0</v>
      </c>
      <c r="GO101" s="63">
        <v>0</v>
      </c>
      <c r="GP101" s="63">
        <v>0</v>
      </c>
      <c r="GQ101" s="63">
        <v>0</v>
      </c>
      <c r="GR101" s="63">
        <v>0</v>
      </c>
      <c r="GS101" s="63">
        <v>0</v>
      </c>
      <c r="GT101" s="63">
        <v>0</v>
      </c>
      <c r="GU101" s="63">
        <v>0</v>
      </c>
      <c r="GV101" s="63">
        <v>0</v>
      </c>
      <c r="GW101" s="63">
        <v>0</v>
      </c>
      <c r="GX101" s="63">
        <v>0</v>
      </c>
      <c r="GY101" s="63">
        <v>0</v>
      </c>
      <c r="GZ101" s="63">
        <v>0</v>
      </c>
      <c r="HA101" s="63">
        <v>0</v>
      </c>
      <c r="HB101" s="63">
        <v>0</v>
      </c>
      <c r="HC101" s="63">
        <v>0</v>
      </c>
      <c r="HD101" s="63">
        <v>0</v>
      </c>
      <c r="HE101" s="63">
        <v>0</v>
      </c>
      <c r="HF101" s="63">
        <v>0</v>
      </c>
      <c r="HG101" s="63">
        <v>0</v>
      </c>
      <c r="HH101" s="63">
        <v>0</v>
      </c>
      <c r="HI101" s="63">
        <v>0</v>
      </c>
      <c r="HJ101" s="63">
        <v>0</v>
      </c>
      <c r="HK101" s="63">
        <v>0</v>
      </c>
      <c r="HL101" s="63">
        <v>0</v>
      </c>
      <c r="HM101" s="63">
        <v>0</v>
      </c>
      <c r="HN101" s="63">
        <v>0</v>
      </c>
      <c r="HO101" s="63">
        <v>0</v>
      </c>
      <c r="HP101" s="63">
        <v>0</v>
      </c>
      <c r="HQ101" s="63">
        <v>0</v>
      </c>
      <c r="HR101" s="63">
        <v>0</v>
      </c>
      <c r="HS101" s="63">
        <v>0</v>
      </c>
      <c r="HT101" s="63">
        <v>0</v>
      </c>
      <c r="HU101" s="63">
        <v>0</v>
      </c>
      <c r="HV101" s="63">
        <v>0</v>
      </c>
      <c r="HW101" s="63">
        <v>0</v>
      </c>
      <c r="HX101" s="63">
        <v>0</v>
      </c>
      <c r="HY101" s="63">
        <v>0</v>
      </c>
      <c r="HZ101" s="63">
        <v>0</v>
      </c>
      <c r="IA101" s="63">
        <v>0</v>
      </c>
      <c r="IB101" s="63">
        <v>0</v>
      </c>
      <c r="IC101" s="63">
        <v>0</v>
      </c>
      <c r="ID101" s="63">
        <v>0</v>
      </c>
      <c r="IE101" s="63">
        <v>0</v>
      </c>
      <c r="IF101" s="63">
        <v>0</v>
      </c>
      <c r="IG101" s="63">
        <v>0</v>
      </c>
      <c r="IH101" s="63">
        <v>0</v>
      </c>
      <c r="II101" s="63">
        <v>0</v>
      </c>
      <c r="IJ101" s="63">
        <v>0</v>
      </c>
      <c r="IK101" s="63">
        <v>0</v>
      </c>
      <c r="IL101" s="63">
        <v>0</v>
      </c>
      <c r="IM101" s="63">
        <v>0</v>
      </c>
      <c r="IN101" s="63">
        <v>0</v>
      </c>
      <c r="IO101" s="63">
        <v>0</v>
      </c>
      <c r="IP101" s="63">
        <v>0</v>
      </c>
      <c r="IQ101" s="63">
        <v>0</v>
      </c>
      <c r="IR101" s="63">
        <v>0</v>
      </c>
      <c r="IS101" s="63">
        <v>0</v>
      </c>
      <c r="IT101" s="63">
        <v>0</v>
      </c>
      <c r="IU101" s="63">
        <v>0</v>
      </c>
      <c r="IV101" s="63">
        <v>0</v>
      </c>
      <c r="IW101" s="63">
        <v>0</v>
      </c>
      <c r="IX101" s="63">
        <v>0</v>
      </c>
      <c r="IY101" s="63">
        <v>0</v>
      </c>
      <c r="IZ101" s="63">
        <v>0</v>
      </c>
      <c r="JA101" s="63">
        <v>0</v>
      </c>
      <c r="JB101" s="63">
        <v>0</v>
      </c>
      <c r="JC101" s="63">
        <v>0</v>
      </c>
      <c r="JD101" s="63">
        <v>0</v>
      </c>
      <c r="JE101" s="63">
        <v>0</v>
      </c>
      <c r="JF101" s="63">
        <v>0</v>
      </c>
      <c r="JG101" s="63">
        <v>0</v>
      </c>
      <c r="JH101" s="63">
        <v>0</v>
      </c>
      <c r="JI101" s="63">
        <v>0</v>
      </c>
      <c r="JJ101" s="63">
        <v>0</v>
      </c>
      <c r="JK101" s="63">
        <v>0</v>
      </c>
      <c r="JL101" s="63">
        <v>0</v>
      </c>
      <c r="JM101" s="63">
        <v>0</v>
      </c>
      <c r="JN101" s="63">
        <v>0</v>
      </c>
      <c r="JO101" s="63">
        <v>0</v>
      </c>
      <c r="JP101" s="63">
        <v>0</v>
      </c>
      <c r="JQ101" s="63">
        <v>0</v>
      </c>
      <c r="JR101" s="63">
        <v>0</v>
      </c>
      <c r="JS101" s="63">
        <v>0</v>
      </c>
      <c r="JT101" s="63">
        <v>0</v>
      </c>
      <c r="JU101" s="63">
        <v>0</v>
      </c>
      <c r="JV101" s="63">
        <v>0</v>
      </c>
      <c r="JW101" s="63">
        <v>0</v>
      </c>
      <c r="JX101" s="63">
        <v>0</v>
      </c>
      <c r="JY101" s="63">
        <v>0</v>
      </c>
      <c r="JZ101" s="63">
        <v>0</v>
      </c>
      <c r="KA101" s="63">
        <v>0</v>
      </c>
      <c r="KB101" s="63">
        <v>0</v>
      </c>
      <c r="KC101" s="63">
        <v>0</v>
      </c>
      <c r="KD101" s="63">
        <v>0</v>
      </c>
      <c r="KE101" s="63">
        <v>0</v>
      </c>
      <c r="KF101" s="63">
        <v>0</v>
      </c>
      <c r="KG101" s="63">
        <v>0</v>
      </c>
      <c r="KH101" s="63">
        <v>0</v>
      </c>
      <c r="KI101" s="63">
        <v>0</v>
      </c>
      <c r="KJ101" s="63">
        <v>0</v>
      </c>
      <c r="KK101" s="63">
        <v>0</v>
      </c>
      <c r="KL101" s="63">
        <v>0</v>
      </c>
      <c r="KM101" s="63">
        <v>0</v>
      </c>
      <c r="KN101" s="63">
        <v>0</v>
      </c>
      <c r="KO101" s="63">
        <v>0</v>
      </c>
      <c r="KP101" s="63">
        <v>0</v>
      </c>
      <c r="KQ101" s="63">
        <v>0</v>
      </c>
      <c r="KR101" s="63">
        <v>0</v>
      </c>
      <c r="KS101" s="63">
        <v>0</v>
      </c>
      <c r="KT101" s="63">
        <v>0</v>
      </c>
      <c r="KU101" s="63">
        <v>0</v>
      </c>
      <c r="KV101" s="63">
        <v>0</v>
      </c>
      <c r="KW101" s="63">
        <v>0</v>
      </c>
      <c r="KX101" s="63">
        <v>0</v>
      </c>
      <c r="KY101" s="63">
        <v>0</v>
      </c>
      <c r="KZ101" s="63">
        <v>0</v>
      </c>
      <c r="LA101" s="63">
        <v>0</v>
      </c>
      <c r="LB101" s="63">
        <v>0</v>
      </c>
      <c r="LC101" s="63">
        <v>0</v>
      </c>
      <c r="LD101" s="63">
        <v>0</v>
      </c>
      <c r="LE101" s="63">
        <v>0</v>
      </c>
      <c r="LF101" s="63">
        <v>0</v>
      </c>
      <c r="LG101" s="63">
        <v>0</v>
      </c>
      <c r="LH101" s="63">
        <v>0</v>
      </c>
      <c r="LI101" s="63">
        <v>0</v>
      </c>
      <c r="LJ101" s="63">
        <v>0</v>
      </c>
      <c r="LK101" s="63">
        <v>0</v>
      </c>
      <c r="LL101" s="63">
        <v>0</v>
      </c>
      <c r="LM101" s="63">
        <v>0</v>
      </c>
      <c r="LN101" s="63">
        <v>0</v>
      </c>
      <c r="LO101" s="63">
        <v>0</v>
      </c>
      <c r="LP101" s="63">
        <v>0</v>
      </c>
      <c r="LQ101" s="63">
        <v>0</v>
      </c>
      <c r="LR101" s="63">
        <v>0</v>
      </c>
      <c r="LS101" s="63">
        <v>0</v>
      </c>
      <c r="LT101" s="63">
        <v>0</v>
      </c>
      <c r="LU101" s="63">
        <v>0</v>
      </c>
      <c r="LV101" s="63">
        <v>0</v>
      </c>
      <c r="LW101" s="63">
        <v>0</v>
      </c>
      <c r="LX101" s="63">
        <v>0</v>
      </c>
      <c r="LY101" s="63">
        <v>0</v>
      </c>
      <c r="LZ101" s="63">
        <v>0</v>
      </c>
      <c r="MA101" s="63">
        <v>0</v>
      </c>
      <c r="MB101" s="63">
        <v>0</v>
      </c>
      <c r="MC101" s="63">
        <v>0</v>
      </c>
      <c r="MD101" s="63">
        <v>0</v>
      </c>
      <c r="ME101" s="63">
        <v>0</v>
      </c>
      <c r="MF101" s="63">
        <v>0</v>
      </c>
      <c r="MG101" s="63">
        <v>0</v>
      </c>
      <c r="MH101" s="63">
        <v>0</v>
      </c>
      <c r="MI101" s="63">
        <v>0</v>
      </c>
      <c r="MJ101" s="63">
        <v>0</v>
      </c>
      <c r="MK101" s="63">
        <v>0</v>
      </c>
      <c r="ML101" s="63">
        <v>0</v>
      </c>
      <c r="MM101" s="63">
        <v>0</v>
      </c>
      <c r="MN101" s="63">
        <v>0</v>
      </c>
      <c r="MO101" s="63">
        <v>0</v>
      </c>
      <c r="MP101" s="63">
        <v>0</v>
      </c>
      <c r="MQ101" s="2">
        <v>0</v>
      </c>
      <c r="MR101" s="63">
        <v>0</v>
      </c>
      <c r="MS101" s="63">
        <v>0</v>
      </c>
      <c r="MT101" s="63">
        <v>0</v>
      </c>
      <c r="MU101" s="63">
        <v>0</v>
      </c>
      <c r="MW101" s="63">
        <v>86</v>
      </c>
      <c r="MY101" s="63">
        <f t="shared" si="3"/>
        <v>0</v>
      </c>
      <c r="NC101" s="63">
        <f t="shared" si="2"/>
        <v>0</v>
      </c>
    </row>
    <row r="102" spans="1:367" x14ac:dyDescent="0.45">
      <c r="A102" s="63" t="s">
        <v>147</v>
      </c>
      <c r="B102" s="50">
        <v>0</v>
      </c>
      <c r="C102" s="63">
        <v>0</v>
      </c>
      <c r="D102" s="63">
        <v>0</v>
      </c>
      <c r="E102" s="63">
        <v>0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63">
        <v>0</v>
      </c>
      <c r="L102" s="63">
        <v>0</v>
      </c>
      <c r="M102" s="63">
        <v>0</v>
      </c>
      <c r="N102" s="63">
        <v>0</v>
      </c>
      <c r="O102" s="63">
        <v>0</v>
      </c>
      <c r="P102" s="63">
        <v>0</v>
      </c>
      <c r="Q102" s="63">
        <v>0</v>
      </c>
      <c r="R102" s="63">
        <v>0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1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AZ102" s="63">
        <v>0</v>
      </c>
      <c r="BA102" s="63">
        <v>0</v>
      </c>
      <c r="BB102" s="63">
        <v>0</v>
      </c>
      <c r="BC102" s="63">
        <v>0</v>
      </c>
      <c r="BD102" s="63">
        <v>0</v>
      </c>
      <c r="BE102" s="63">
        <v>0</v>
      </c>
      <c r="BF102" s="63">
        <v>0</v>
      </c>
      <c r="BG102" s="63">
        <v>0</v>
      </c>
      <c r="BH102" s="63">
        <v>0</v>
      </c>
      <c r="BI102" s="63">
        <v>0</v>
      </c>
      <c r="BJ102" s="63">
        <v>0</v>
      </c>
      <c r="BK102" s="63">
        <v>0</v>
      </c>
      <c r="BL102" s="63">
        <v>0</v>
      </c>
      <c r="BM102" s="63">
        <v>0</v>
      </c>
      <c r="BN102" s="63">
        <v>0</v>
      </c>
      <c r="BO102" s="63">
        <v>0</v>
      </c>
      <c r="BP102" s="63">
        <v>0</v>
      </c>
      <c r="BQ102" s="63">
        <v>0</v>
      </c>
      <c r="BR102" s="63">
        <v>0</v>
      </c>
      <c r="BS102" s="63">
        <v>0</v>
      </c>
      <c r="BT102" s="63">
        <v>0</v>
      </c>
      <c r="BU102" s="63">
        <v>0</v>
      </c>
      <c r="BV102" s="63">
        <v>0</v>
      </c>
      <c r="BW102" s="63">
        <v>0</v>
      </c>
      <c r="BX102" s="63">
        <v>0</v>
      </c>
      <c r="BY102" s="63">
        <v>0</v>
      </c>
      <c r="BZ102" s="63">
        <v>0</v>
      </c>
      <c r="CA102" s="63">
        <v>0</v>
      </c>
      <c r="CB102" s="63">
        <v>0</v>
      </c>
      <c r="CC102" s="63">
        <v>0</v>
      </c>
      <c r="CD102" s="63">
        <v>0</v>
      </c>
      <c r="CE102" s="63">
        <v>0</v>
      </c>
      <c r="CF102" s="63">
        <v>0</v>
      </c>
      <c r="CG102" s="63">
        <v>0</v>
      </c>
      <c r="CH102" s="63">
        <v>0</v>
      </c>
      <c r="CI102" s="63">
        <v>0</v>
      </c>
      <c r="CJ102" s="63">
        <v>0</v>
      </c>
      <c r="CK102" s="63">
        <v>0</v>
      </c>
      <c r="CL102" s="63">
        <v>0</v>
      </c>
      <c r="CM102" s="63">
        <v>0</v>
      </c>
      <c r="CN102" s="63">
        <v>0</v>
      </c>
      <c r="CO102" s="63">
        <v>0</v>
      </c>
      <c r="CP102" s="63">
        <v>0</v>
      </c>
      <c r="CQ102" s="63">
        <v>0</v>
      </c>
      <c r="CR102" s="63">
        <v>0</v>
      </c>
      <c r="CS102" s="63">
        <v>0</v>
      </c>
      <c r="CT102" s="63">
        <v>0</v>
      </c>
      <c r="CU102" s="63">
        <v>0</v>
      </c>
      <c r="CV102" s="63">
        <v>0</v>
      </c>
      <c r="CW102" s="63">
        <v>0</v>
      </c>
      <c r="CX102" s="63">
        <v>0</v>
      </c>
      <c r="CY102" s="63">
        <v>0</v>
      </c>
      <c r="CZ102" s="63">
        <v>0</v>
      </c>
      <c r="DA102" s="63">
        <v>0</v>
      </c>
      <c r="DB102" s="63">
        <v>0</v>
      </c>
      <c r="DC102" s="63">
        <v>0</v>
      </c>
      <c r="DD102" s="63">
        <v>0</v>
      </c>
      <c r="DE102" s="63">
        <v>0</v>
      </c>
      <c r="DF102" s="63">
        <v>0</v>
      </c>
      <c r="DG102" s="63">
        <v>0</v>
      </c>
      <c r="DH102" s="63">
        <v>0</v>
      </c>
      <c r="DI102" s="63">
        <v>0</v>
      </c>
      <c r="DJ102" s="63">
        <v>0</v>
      </c>
      <c r="DK102" s="63">
        <v>0</v>
      </c>
      <c r="DL102" s="63">
        <v>0</v>
      </c>
      <c r="DM102" s="63">
        <v>0</v>
      </c>
      <c r="DN102" s="63">
        <v>0</v>
      </c>
      <c r="DO102" s="63">
        <v>0</v>
      </c>
      <c r="DP102" s="63">
        <v>0</v>
      </c>
      <c r="DQ102" s="63">
        <v>0</v>
      </c>
      <c r="DR102" s="63">
        <v>0</v>
      </c>
      <c r="DS102" s="63">
        <v>0</v>
      </c>
      <c r="DT102" s="63">
        <v>0</v>
      </c>
      <c r="DU102" s="63">
        <v>0</v>
      </c>
      <c r="DV102" s="63">
        <v>0</v>
      </c>
      <c r="DW102" s="63">
        <v>0</v>
      </c>
      <c r="DX102" s="63">
        <v>0</v>
      </c>
      <c r="DY102" s="63">
        <v>0</v>
      </c>
      <c r="DZ102" s="63">
        <v>0</v>
      </c>
      <c r="EA102" s="63">
        <v>0</v>
      </c>
      <c r="EB102" s="63">
        <v>0</v>
      </c>
      <c r="EC102" s="63">
        <v>0</v>
      </c>
      <c r="ED102" s="63">
        <v>0</v>
      </c>
      <c r="EE102" s="63">
        <v>0</v>
      </c>
      <c r="EF102" s="63">
        <v>0</v>
      </c>
      <c r="EG102" s="63">
        <v>0</v>
      </c>
      <c r="EH102" s="63">
        <v>0</v>
      </c>
      <c r="EI102" s="63">
        <v>0</v>
      </c>
      <c r="EJ102" s="63">
        <v>0</v>
      </c>
      <c r="EK102" s="63">
        <v>0</v>
      </c>
      <c r="EL102" s="63">
        <v>0</v>
      </c>
      <c r="EM102" s="63">
        <v>0</v>
      </c>
      <c r="EN102" s="63">
        <v>0</v>
      </c>
      <c r="EO102" s="63">
        <v>0</v>
      </c>
      <c r="EP102" s="63">
        <v>0</v>
      </c>
      <c r="EQ102" s="63">
        <v>0</v>
      </c>
      <c r="ER102" s="63">
        <v>0</v>
      </c>
      <c r="ES102" s="63">
        <v>0</v>
      </c>
      <c r="ET102" s="63">
        <v>0</v>
      </c>
      <c r="EU102" s="63">
        <v>0</v>
      </c>
      <c r="EV102" s="63">
        <v>0</v>
      </c>
      <c r="EW102" s="63">
        <v>0</v>
      </c>
      <c r="EX102" s="63">
        <v>0</v>
      </c>
      <c r="EY102" s="63">
        <v>0</v>
      </c>
      <c r="EZ102" s="63">
        <v>0</v>
      </c>
      <c r="FA102" s="63">
        <v>0</v>
      </c>
      <c r="FB102" s="63">
        <v>0</v>
      </c>
      <c r="FC102" s="63">
        <v>0</v>
      </c>
      <c r="FD102" s="63">
        <v>0</v>
      </c>
      <c r="FE102" s="63">
        <v>0</v>
      </c>
      <c r="FF102" s="63">
        <v>0</v>
      </c>
      <c r="FG102" s="63">
        <v>0</v>
      </c>
      <c r="FH102" s="63">
        <v>0</v>
      </c>
      <c r="FI102" s="63">
        <v>0</v>
      </c>
      <c r="FJ102" s="63">
        <v>0</v>
      </c>
      <c r="FK102" s="63">
        <v>0</v>
      </c>
      <c r="FL102" s="63">
        <v>0</v>
      </c>
      <c r="FM102" s="63">
        <v>0</v>
      </c>
      <c r="FN102" s="63">
        <v>0</v>
      </c>
      <c r="FO102" s="63">
        <v>0</v>
      </c>
      <c r="FP102" s="63">
        <v>0</v>
      </c>
      <c r="FQ102" s="63">
        <v>0</v>
      </c>
      <c r="FR102" s="63">
        <v>0</v>
      </c>
      <c r="FS102" s="63">
        <v>0</v>
      </c>
      <c r="FT102" s="63">
        <v>0</v>
      </c>
      <c r="FU102" s="63">
        <v>0</v>
      </c>
      <c r="FV102" s="63">
        <v>0</v>
      </c>
      <c r="FW102" s="63">
        <v>0</v>
      </c>
      <c r="FX102" s="63">
        <v>0</v>
      </c>
      <c r="FY102" s="63">
        <v>0</v>
      </c>
      <c r="FZ102" s="63">
        <v>0</v>
      </c>
      <c r="GA102" s="63">
        <v>0</v>
      </c>
      <c r="GB102" s="63">
        <v>0</v>
      </c>
      <c r="GC102" s="63">
        <v>0</v>
      </c>
      <c r="GD102" s="63">
        <v>0</v>
      </c>
      <c r="GE102" s="63">
        <v>0</v>
      </c>
      <c r="GF102" s="63">
        <v>0</v>
      </c>
      <c r="GG102" s="63">
        <v>0</v>
      </c>
      <c r="GH102" s="63">
        <v>0</v>
      </c>
      <c r="GI102" s="63">
        <v>0</v>
      </c>
      <c r="GJ102" s="63">
        <v>0</v>
      </c>
      <c r="GK102" s="63">
        <v>0</v>
      </c>
      <c r="GL102" s="63">
        <v>0</v>
      </c>
      <c r="GM102" s="63">
        <v>0</v>
      </c>
      <c r="GN102" s="63">
        <v>0</v>
      </c>
      <c r="GO102" s="63">
        <v>0</v>
      </c>
      <c r="GP102" s="63">
        <v>0</v>
      </c>
      <c r="GQ102" s="63">
        <v>0</v>
      </c>
      <c r="GR102" s="63">
        <v>0</v>
      </c>
      <c r="GS102" s="63">
        <v>0</v>
      </c>
      <c r="GT102" s="63">
        <v>0</v>
      </c>
      <c r="GU102" s="82">
        <v>0</v>
      </c>
      <c r="GV102" s="63">
        <v>0</v>
      </c>
      <c r="GW102" s="63">
        <v>0</v>
      </c>
      <c r="GX102" s="63">
        <v>0</v>
      </c>
      <c r="GY102" s="63">
        <v>0</v>
      </c>
      <c r="GZ102" s="63">
        <v>0</v>
      </c>
      <c r="HA102" s="63">
        <v>0</v>
      </c>
      <c r="HB102" s="63">
        <v>0</v>
      </c>
      <c r="HC102" s="63">
        <v>0</v>
      </c>
      <c r="HD102" s="63">
        <v>0</v>
      </c>
      <c r="HE102" s="63">
        <v>0</v>
      </c>
      <c r="HF102" s="63">
        <v>0</v>
      </c>
      <c r="HG102" s="63">
        <v>0</v>
      </c>
      <c r="HH102" s="63">
        <v>0</v>
      </c>
      <c r="HI102" s="63">
        <v>0</v>
      </c>
      <c r="HJ102" s="63">
        <v>0</v>
      </c>
      <c r="HK102" s="63">
        <v>0</v>
      </c>
      <c r="HL102" s="63">
        <v>0</v>
      </c>
      <c r="HM102" s="63">
        <v>0</v>
      </c>
      <c r="HN102" s="63">
        <v>0</v>
      </c>
      <c r="HO102" s="63">
        <v>0</v>
      </c>
      <c r="HP102" s="63">
        <v>0</v>
      </c>
      <c r="HQ102" s="13">
        <v>0</v>
      </c>
      <c r="HR102" s="63">
        <v>0</v>
      </c>
      <c r="HS102" s="63">
        <v>0</v>
      </c>
      <c r="HT102" s="63">
        <v>0</v>
      </c>
      <c r="HU102" s="13">
        <v>0</v>
      </c>
      <c r="HV102" s="63">
        <v>0</v>
      </c>
      <c r="HW102" s="63">
        <v>0</v>
      </c>
      <c r="HX102" s="63">
        <v>0</v>
      </c>
      <c r="HY102" s="63">
        <v>0</v>
      </c>
      <c r="HZ102" s="63">
        <v>0</v>
      </c>
      <c r="IA102" s="63">
        <v>0</v>
      </c>
      <c r="IB102" s="63">
        <v>0</v>
      </c>
      <c r="IC102" s="63">
        <v>0</v>
      </c>
      <c r="ID102" s="63">
        <v>0</v>
      </c>
      <c r="IE102" s="63">
        <v>0</v>
      </c>
      <c r="IF102" s="63">
        <v>0</v>
      </c>
      <c r="IG102" s="63">
        <v>0</v>
      </c>
      <c r="IH102" s="63">
        <v>0</v>
      </c>
      <c r="II102" s="63">
        <v>0</v>
      </c>
      <c r="IJ102" s="63">
        <v>0</v>
      </c>
      <c r="IK102" s="63">
        <v>0</v>
      </c>
      <c r="IL102" s="13">
        <v>0</v>
      </c>
      <c r="IM102" s="63">
        <v>0</v>
      </c>
      <c r="IN102" s="63">
        <v>0</v>
      </c>
      <c r="IO102" s="63">
        <v>0</v>
      </c>
      <c r="IP102" s="63">
        <v>0</v>
      </c>
      <c r="IQ102" s="63">
        <v>0</v>
      </c>
      <c r="IR102" s="63">
        <v>0</v>
      </c>
      <c r="IS102" s="63">
        <v>0</v>
      </c>
      <c r="IT102" s="63">
        <v>0</v>
      </c>
      <c r="IU102" s="63">
        <v>0</v>
      </c>
      <c r="IV102" s="63">
        <v>0</v>
      </c>
      <c r="IW102" s="63">
        <v>0</v>
      </c>
      <c r="IX102" s="63">
        <v>0</v>
      </c>
      <c r="IY102" s="63">
        <v>0</v>
      </c>
      <c r="IZ102" s="63">
        <v>0</v>
      </c>
      <c r="JA102" s="63">
        <v>0</v>
      </c>
      <c r="JB102" s="63">
        <v>0</v>
      </c>
      <c r="JC102" s="63">
        <v>0</v>
      </c>
      <c r="JD102" s="63">
        <v>0</v>
      </c>
      <c r="JE102" s="63">
        <v>0</v>
      </c>
      <c r="JF102" s="63">
        <v>0</v>
      </c>
      <c r="JG102" s="63">
        <v>0</v>
      </c>
      <c r="JH102" s="63">
        <v>0</v>
      </c>
      <c r="JI102" s="63">
        <v>0</v>
      </c>
      <c r="JJ102" s="63">
        <v>0</v>
      </c>
      <c r="JK102" s="63">
        <v>0</v>
      </c>
      <c r="JL102" s="63">
        <v>0</v>
      </c>
      <c r="JM102" s="63">
        <v>0</v>
      </c>
      <c r="JN102" s="63">
        <v>0</v>
      </c>
      <c r="JO102" s="63">
        <v>0</v>
      </c>
      <c r="JP102" s="63">
        <v>0</v>
      </c>
      <c r="JQ102" s="63">
        <v>0</v>
      </c>
      <c r="JR102" s="63">
        <v>0</v>
      </c>
      <c r="JS102" s="63">
        <v>0</v>
      </c>
      <c r="JT102" s="63">
        <v>0</v>
      </c>
      <c r="JU102" s="63">
        <v>0</v>
      </c>
      <c r="JV102" s="63">
        <v>0</v>
      </c>
      <c r="JW102" s="63">
        <v>0</v>
      </c>
      <c r="JX102" s="63">
        <v>0</v>
      </c>
      <c r="JY102" s="63">
        <v>0</v>
      </c>
      <c r="JZ102" s="63">
        <v>0</v>
      </c>
      <c r="KA102" s="63">
        <v>0</v>
      </c>
      <c r="KB102" s="63">
        <v>0</v>
      </c>
      <c r="KC102" s="63">
        <v>0</v>
      </c>
      <c r="KD102" s="13">
        <v>0</v>
      </c>
      <c r="KE102" s="63">
        <v>0</v>
      </c>
      <c r="KF102" s="63">
        <v>0</v>
      </c>
      <c r="KG102" s="63">
        <v>0</v>
      </c>
      <c r="KH102" s="63">
        <v>0</v>
      </c>
      <c r="KI102" s="63">
        <v>0</v>
      </c>
      <c r="KJ102" s="63">
        <v>0</v>
      </c>
      <c r="KK102" s="63">
        <v>0</v>
      </c>
      <c r="KL102" s="63">
        <v>0</v>
      </c>
      <c r="KM102" s="63">
        <v>0</v>
      </c>
      <c r="KN102" s="63">
        <v>0</v>
      </c>
      <c r="KO102" s="63">
        <v>0</v>
      </c>
      <c r="KP102" s="63">
        <v>0</v>
      </c>
      <c r="KQ102" s="63">
        <v>0</v>
      </c>
      <c r="KR102" s="63">
        <v>0</v>
      </c>
      <c r="KS102" s="63">
        <v>0</v>
      </c>
      <c r="KT102" s="63">
        <v>0</v>
      </c>
      <c r="KU102" s="63">
        <v>0</v>
      </c>
      <c r="KV102" s="63">
        <v>0</v>
      </c>
      <c r="KW102" s="63">
        <v>0</v>
      </c>
      <c r="KX102" s="63">
        <v>0</v>
      </c>
      <c r="KY102" s="63">
        <v>0</v>
      </c>
      <c r="KZ102" s="63">
        <v>0</v>
      </c>
      <c r="LA102" s="63">
        <v>0</v>
      </c>
      <c r="LB102" s="63">
        <v>0</v>
      </c>
      <c r="LC102" s="63">
        <v>0</v>
      </c>
      <c r="LD102" s="63">
        <v>0</v>
      </c>
      <c r="LE102" s="63">
        <v>0</v>
      </c>
      <c r="LF102" s="63">
        <v>0</v>
      </c>
      <c r="LG102" s="63">
        <v>0</v>
      </c>
      <c r="LH102" s="63">
        <v>0</v>
      </c>
      <c r="LI102" s="63">
        <v>0</v>
      </c>
      <c r="LJ102" s="63">
        <v>0</v>
      </c>
      <c r="LK102" s="63">
        <v>0</v>
      </c>
      <c r="LL102" s="63">
        <v>0</v>
      </c>
      <c r="LM102" s="63">
        <v>0</v>
      </c>
      <c r="LN102" s="63">
        <v>0</v>
      </c>
      <c r="LO102" s="63">
        <v>0</v>
      </c>
      <c r="LP102" s="63">
        <v>0</v>
      </c>
      <c r="LQ102" s="63">
        <v>0</v>
      </c>
      <c r="LR102" s="63">
        <v>0</v>
      </c>
      <c r="LS102" s="63">
        <v>0</v>
      </c>
      <c r="LT102" s="63">
        <v>0</v>
      </c>
      <c r="LU102" s="63">
        <v>0</v>
      </c>
      <c r="LV102" s="63">
        <v>0</v>
      </c>
      <c r="LW102" s="63">
        <v>0</v>
      </c>
      <c r="LX102" s="63">
        <v>0</v>
      </c>
      <c r="LY102" s="63">
        <v>0</v>
      </c>
      <c r="LZ102" s="63">
        <v>0</v>
      </c>
      <c r="MA102" s="63">
        <v>0</v>
      </c>
      <c r="MB102" s="63">
        <v>0</v>
      </c>
      <c r="MC102" s="63">
        <v>0</v>
      </c>
      <c r="MD102" s="63">
        <v>0</v>
      </c>
      <c r="ME102" s="63">
        <v>0</v>
      </c>
      <c r="MF102" s="63">
        <v>0</v>
      </c>
      <c r="MG102" s="63">
        <v>0</v>
      </c>
      <c r="MH102" s="63">
        <v>0</v>
      </c>
      <c r="MI102" s="63">
        <v>0</v>
      </c>
      <c r="MJ102" s="63">
        <v>0</v>
      </c>
      <c r="MK102" s="63">
        <v>0</v>
      </c>
      <c r="ML102" s="63">
        <v>0</v>
      </c>
      <c r="MM102" s="63">
        <v>0</v>
      </c>
      <c r="MN102" s="63">
        <v>0</v>
      </c>
      <c r="MO102" s="63">
        <v>0</v>
      </c>
      <c r="MP102" s="63">
        <v>0</v>
      </c>
      <c r="MQ102" s="2">
        <v>0</v>
      </c>
      <c r="MR102" s="63">
        <v>0</v>
      </c>
      <c r="MS102" s="63">
        <v>0</v>
      </c>
      <c r="MT102" s="63">
        <v>0</v>
      </c>
      <c r="MU102" s="63">
        <v>-487372.33333334298</v>
      </c>
      <c r="MW102" s="63">
        <v>87</v>
      </c>
      <c r="MY102" s="63">
        <f t="shared" si="3"/>
        <v>-487372.33333334298</v>
      </c>
      <c r="NC102" s="63">
        <f t="shared" ref="NC102:NC137" si="4">FO102+FP102+MT102</f>
        <v>0</v>
      </c>
    </row>
    <row r="103" spans="1:367" x14ac:dyDescent="0.45">
      <c r="A103" s="63" t="s">
        <v>615</v>
      </c>
      <c r="B103" s="50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63">
        <v>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3">
        <v>0</v>
      </c>
      <c r="S103" s="63">
        <v>0</v>
      </c>
      <c r="T103" s="63">
        <v>0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AZ103" s="63">
        <v>0</v>
      </c>
      <c r="BA103" s="63">
        <v>0</v>
      </c>
      <c r="BB103" s="63">
        <v>0</v>
      </c>
      <c r="BC103" s="63">
        <v>0</v>
      </c>
      <c r="BD103" s="63">
        <v>0</v>
      </c>
      <c r="BE103" s="63">
        <v>0</v>
      </c>
      <c r="BF103" s="63">
        <v>0</v>
      </c>
      <c r="BG103" s="63">
        <v>0</v>
      </c>
      <c r="BH103" s="63">
        <v>0</v>
      </c>
      <c r="BI103" s="63">
        <v>0</v>
      </c>
      <c r="BJ103" s="63">
        <v>0</v>
      </c>
      <c r="BK103" s="63">
        <v>0</v>
      </c>
      <c r="BL103" s="63">
        <v>0</v>
      </c>
      <c r="BM103" s="63">
        <v>0</v>
      </c>
      <c r="BN103" s="63">
        <v>0</v>
      </c>
      <c r="BO103" s="63">
        <v>0</v>
      </c>
      <c r="BP103" s="63">
        <v>0</v>
      </c>
      <c r="BQ103" s="63">
        <v>0</v>
      </c>
      <c r="BR103" s="63">
        <v>0</v>
      </c>
      <c r="BS103" s="63">
        <v>0</v>
      </c>
      <c r="BT103" s="63">
        <v>0</v>
      </c>
      <c r="BU103" s="63">
        <v>0</v>
      </c>
      <c r="BV103" s="63">
        <v>0</v>
      </c>
      <c r="BW103" s="63">
        <v>0</v>
      </c>
      <c r="BX103" s="63">
        <v>0</v>
      </c>
      <c r="BY103" s="63">
        <v>0</v>
      </c>
      <c r="BZ103" s="63">
        <v>0</v>
      </c>
      <c r="CA103" s="63">
        <v>0</v>
      </c>
      <c r="CB103" s="63">
        <v>0</v>
      </c>
      <c r="CC103" s="63">
        <v>0</v>
      </c>
      <c r="CD103" s="63">
        <v>0</v>
      </c>
      <c r="CE103" s="63">
        <v>0</v>
      </c>
      <c r="CF103" s="63">
        <v>0</v>
      </c>
      <c r="CG103" s="63">
        <v>0</v>
      </c>
      <c r="CH103" s="63">
        <v>0</v>
      </c>
      <c r="CI103" s="63">
        <v>0</v>
      </c>
      <c r="CJ103" s="63">
        <v>0</v>
      </c>
      <c r="CK103" s="63">
        <v>0</v>
      </c>
      <c r="CL103" s="63">
        <v>0</v>
      </c>
      <c r="CM103" s="63">
        <v>0</v>
      </c>
      <c r="CN103" s="63">
        <v>0</v>
      </c>
      <c r="CO103" s="63">
        <v>0</v>
      </c>
      <c r="CP103" s="63">
        <v>0</v>
      </c>
      <c r="CQ103" s="63">
        <v>0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3">
        <v>0</v>
      </c>
      <c r="CZ103" s="63">
        <v>0</v>
      </c>
      <c r="DA103" s="63">
        <v>0</v>
      </c>
      <c r="DB103" s="63">
        <v>0</v>
      </c>
      <c r="DC103" s="63">
        <v>0</v>
      </c>
      <c r="DD103" s="63">
        <v>0</v>
      </c>
      <c r="DE103" s="63">
        <v>0</v>
      </c>
      <c r="DF103" s="63">
        <v>0</v>
      </c>
      <c r="DG103" s="63">
        <v>0</v>
      </c>
      <c r="DH103" s="63">
        <v>0</v>
      </c>
      <c r="DI103" s="63">
        <v>0</v>
      </c>
      <c r="DJ103" s="63">
        <v>0</v>
      </c>
      <c r="DK103" s="63">
        <v>0</v>
      </c>
      <c r="DL103" s="63">
        <v>0</v>
      </c>
      <c r="DM103" s="63">
        <v>0</v>
      </c>
      <c r="DN103" s="63">
        <v>0</v>
      </c>
      <c r="DO103" s="63">
        <v>0</v>
      </c>
      <c r="DP103" s="63">
        <v>0</v>
      </c>
      <c r="DQ103" s="63">
        <v>0</v>
      </c>
      <c r="DR103" s="63">
        <v>0</v>
      </c>
      <c r="DS103" s="63">
        <v>0</v>
      </c>
      <c r="DT103" s="63">
        <v>0</v>
      </c>
      <c r="DU103" s="63">
        <v>0</v>
      </c>
      <c r="DV103" s="63">
        <v>0</v>
      </c>
      <c r="DW103" s="63">
        <v>0</v>
      </c>
      <c r="DX103" s="63">
        <v>0</v>
      </c>
      <c r="DY103" s="63">
        <v>0</v>
      </c>
      <c r="DZ103" s="63">
        <v>0</v>
      </c>
      <c r="EA103" s="63">
        <v>0</v>
      </c>
      <c r="EB103" s="63">
        <v>0</v>
      </c>
      <c r="EC103" s="63">
        <v>0</v>
      </c>
      <c r="ED103" s="63">
        <v>0</v>
      </c>
      <c r="EE103" s="63">
        <v>0</v>
      </c>
      <c r="EF103" s="63">
        <v>0</v>
      </c>
      <c r="EG103" s="63">
        <v>0</v>
      </c>
      <c r="EH103" s="63">
        <v>0</v>
      </c>
      <c r="EI103" s="63">
        <v>0</v>
      </c>
      <c r="EJ103" s="63">
        <v>0</v>
      </c>
      <c r="EK103" s="63">
        <v>0</v>
      </c>
      <c r="EL103" s="63">
        <v>0</v>
      </c>
      <c r="EM103" s="63">
        <v>0</v>
      </c>
      <c r="EN103" s="63">
        <v>0</v>
      </c>
      <c r="EO103" s="63">
        <v>0</v>
      </c>
      <c r="EP103" s="63">
        <v>0</v>
      </c>
      <c r="EQ103" s="63">
        <v>0</v>
      </c>
      <c r="ER103" s="63">
        <v>0</v>
      </c>
      <c r="ES103" s="63">
        <v>0</v>
      </c>
      <c r="ET103" s="63">
        <v>0</v>
      </c>
      <c r="EU103" s="63">
        <v>0</v>
      </c>
      <c r="EV103" s="63">
        <v>0</v>
      </c>
      <c r="EW103" s="63">
        <v>0</v>
      </c>
      <c r="EX103" s="63">
        <v>0</v>
      </c>
      <c r="EY103" s="63">
        <v>0</v>
      </c>
      <c r="EZ103" s="63">
        <v>0</v>
      </c>
      <c r="FA103" s="63">
        <v>0</v>
      </c>
      <c r="FB103" s="63">
        <v>0</v>
      </c>
      <c r="FC103" s="63">
        <v>0</v>
      </c>
      <c r="FD103" s="63">
        <v>0</v>
      </c>
      <c r="FE103" s="63">
        <v>0</v>
      </c>
      <c r="FF103" s="63">
        <v>0</v>
      </c>
      <c r="FG103" s="63">
        <v>0</v>
      </c>
      <c r="FH103" s="63">
        <v>0</v>
      </c>
      <c r="FI103" s="63">
        <v>0</v>
      </c>
      <c r="FJ103" s="63">
        <v>0</v>
      </c>
      <c r="FK103" s="63">
        <v>0</v>
      </c>
      <c r="FL103" s="63">
        <v>0</v>
      </c>
      <c r="FM103" s="63">
        <v>0</v>
      </c>
      <c r="FN103" s="63">
        <v>0</v>
      </c>
      <c r="FO103" s="63">
        <v>0</v>
      </c>
      <c r="FP103" s="63">
        <v>0</v>
      </c>
      <c r="FQ103" s="63">
        <v>0</v>
      </c>
      <c r="FR103" s="63">
        <v>0</v>
      </c>
      <c r="FS103" s="63">
        <v>0</v>
      </c>
      <c r="FT103" s="63">
        <v>0</v>
      </c>
      <c r="FU103" s="63">
        <v>0</v>
      </c>
      <c r="FV103" s="63">
        <v>0</v>
      </c>
      <c r="FW103" s="63">
        <v>0</v>
      </c>
      <c r="FX103" s="63">
        <v>0</v>
      </c>
      <c r="FY103" s="63">
        <v>0</v>
      </c>
      <c r="FZ103" s="63">
        <v>0</v>
      </c>
      <c r="GA103" s="63">
        <v>0</v>
      </c>
      <c r="GB103" s="63">
        <v>0</v>
      </c>
      <c r="GC103" s="63">
        <v>0</v>
      </c>
      <c r="GD103" s="63">
        <v>0</v>
      </c>
      <c r="GE103" s="63">
        <v>0</v>
      </c>
      <c r="GF103" s="63">
        <v>0</v>
      </c>
      <c r="GG103" s="63">
        <v>0</v>
      </c>
      <c r="GH103" s="63">
        <v>0</v>
      </c>
      <c r="GI103" s="63">
        <v>0</v>
      </c>
      <c r="GJ103" s="63">
        <v>0</v>
      </c>
      <c r="GK103" s="63">
        <v>0</v>
      </c>
      <c r="GL103" s="63">
        <v>0</v>
      </c>
      <c r="GM103" s="63">
        <v>0</v>
      </c>
      <c r="GN103" s="63">
        <v>0</v>
      </c>
      <c r="GO103" s="63">
        <v>0</v>
      </c>
      <c r="GP103" s="63">
        <v>0</v>
      </c>
      <c r="GQ103" s="63">
        <v>0</v>
      </c>
      <c r="GR103" s="63">
        <v>0</v>
      </c>
      <c r="GS103" s="63">
        <v>0</v>
      </c>
      <c r="GT103" s="63">
        <v>0</v>
      </c>
      <c r="GU103" s="63">
        <v>0</v>
      </c>
      <c r="GV103" s="63">
        <v>0</v>
      </c>
      <c r="GW103" s="63">
        <v>0</v>
      </c>
      <c r="GX103" s="63">
        <v>0</v>
      </c>
      <c r="GY103" s="63">
        <v>0</v>
      </c>
      <c r="GZ103" s="63">
        <v>0</v>
      </c>
      <c r="HA103" s="63">
        <v>0</v>
      </c>
      <c r="HB103" s="63">
        <v>0</v>
      </c>
      <c r="HC103" s="63">
        <v>0</v>
      </c>
      <c r="HD103" s="63">
        <v>0</v>
      </c>
      <c r="HE103" s="63">
        <v>0</v>
      </c>
      <c r="HF103" s="63">
        <v>0</v>
      </c>
      <c r="HG103" s="63">
        <v>0</v>
      </c>
      <c r="HH103" s="63">
        <v>0</v>
      </c>
      <c r="HI103" s="63">
        <v>0</v>
      </c>
      <c r="HJ103" s="63">
        <v>0</v>
      </c>
      <c r="HK103" s="63">
        <v>0</v>
      </c>
      <c r="HL103" s="63">
        <v>0</v>
      </c>
      <c r="HM103" s="63">
        <v>0</v>
      </c>
      <c r="HN103" s="63">
        <v>0</v>
      </c>
      <c r="HO103" s="63">
        <v>0</v>
      </c>
      <c r="HP103" s="63">
        <v>0</v>
      </c>
      <c r="HQ103" s="63">
        <v>0</v>
      </c>
      <c r="HR103" s="63">
        <v>0</v>
      </c>
      <c r="HS103" s="63">
        <v>0</v>
      </c>
      <c r="HT103" s="63">
        <v>0</v>
      </c>
      <c r="HU103" s="63">
        <v>0</v>
      </c>
      <c r="HV103" s="63">
        <v>0</v>
      </c>
      <c r="HW103" s="63">
        <v>0</v>
      </c>
      <c r="HX103" s="63">
        <v>0</v>
      </c>
      <c r="HY103" s="63">
        <v>0</v>
      </c>
      <c r="HZ103" s="63">
        <v>0</v>
      </c>
      <c r="IA103" s="63">
        <v>0</v>
      </c>
      <c r="IB103" s="63">
        <v>0</v>
      </c>
      <c r="IC103" s="63">
        <v>0</v>
      </c>
      <c r="ID103" s="63">
        <v>0</v>
      </c>
      <c r="IE103" s="63">
        <v>0</v>
      </c>
      <c r="IF103" s="63">
        <v>0</v>
      </c>
      <c r="IG103" s="63">
        <v>0</v>
      </c>
      <c r="IH103" s="63">
        <v>0</v>
      </c>
      <c r="II103" s="63">
        <v>0</v>
      </c>
      <c r="IJ103" s="63">
        <v>0</v>
      </c>
      <c r="IK103" s="63">
        <v>0</v>
      </c>
      <c r="IL103" s="63">
        <v>0</v>
      </c>
      <c r="IM103" s="63">
        <v>0</v>
      </c>
      <c r="IN103" s="63">
        <v>0</v>
      </c>
      <c r="IO103" s="63">
        <v>0</v>
      </c>
      <c r="IP103" s="63">
        <v>0</v>
      </c>
      <c r="IQ103" s="63">
        <v>0</v>
      </c>
      <c r="IR103" s="63">
        <v>0</v>
      </c>
      <c r="IS103" s="63">
        <v>0</v>
      </c>
      <c r="IT103" s="63">
        <v>0</v>
      </c>
      <c r="IU103" s="63">
        <v>0</v>
      </c>
      <c r="IV103" s="63">
        <v>0</v>
      </c>
      <c r="IW103" s="63">
        <v>0</v>
      </c>
      <c r="IX103" s="63">
        <v>0</v>
      </c>
      <c r="IY103" s="63">
        <v>0</v>
      </c>
      <c r="IZ103" s="63">
        <v>0</v>
      </c>
      <c r="JA103" s="63">
        <v>0</v>
      </c>
      <c r="JB103" s="63">
        <v>0</v>
      </c>
      <c r="JC103" s="63">
        <v>0</v>
      </c>
      <c r="JD103" s="63">
        <v>0</v>
      </c>
      <c r="JE103" s="63">
        <v>0</v>
      </c>
      <c r="JF103" s="63">
        <v>0</v>
      </c>
      <c r="JG103" s="63">
        <v>0</v>
      </c>
      <c r="JH103" s="63">
        <v>0</v>
      </c>
      <c r="JI103" s="63">
        <v>0</v>
      </c>
      <c r="JJ103" s="63">
        <v>0</v>
      </c>
      <c r="JK103" s="63">
        <v>0</v>
      </c>
      <c r="JL103" s="63">
        <v>0</v>
      </c>
      <c r="JM103" s="63">
        <v>0</v>
      </c>
      <c r="JN103" s="63">
        <v>0</v>
      </c>
      <c r="JO103" s="63">
        <v>0</v>
      </c>
      <c r="JP103" s="63">
        <v>0</v>
      </c>
      <c r="JQ103" s="63">
        <v>0</v>
      </c>
      <c r="JR103" s="63">
        <v>0</v>
      </c>
      <c r="JS103" s="63">
        <v>0</v>
      </c>
      <c r="JT103" s="63">
        <v>0</v>
      </c>
      <c r="JU103" s="63">
        <v>0</v>
      </c>
      <c r="JV103" s="63">
        <v>0</v>
      </c>
      <c r="JW103" s="63">
        <v>0</v>
      </c>
      <c r="JX103" s="63">
        <v>0</v>
      </c>
      <c r="JY103" s="63">
        <v>0</v>
      </c>
      <c r="JZ103" s="63">
        <v>0</v>
      </c>
      <c r="KA103" s="63">
        <v>0</v>
      </c>
      <c r="KB103" s="63">
        <v>0</v>
      </c>
      <c r="KC103" s="63">
        <v>0</v>
      </c>
      <c r="KD103" s="63">
        <v>0</v>
      </c>
      <c r="KE103" s="63">
        <v>0</v>
      </c>
      <c r="KF103" s="63">
        <v>0</v>
      </c>
      <c r="KG103" s="63">
        <v>0</v>
      </c>
      <c r="KH103" s="63">
        <v>0</v>
      </c>
      <c r="KI103" s="63">
        <v>0</v>
      </c>
      <c r="KJ103" s="63">
        <v>0</v>
      </c>
      <c r="KK103" s="63">
        <v>0</v>
      </c>
      <c r="KL103" s="63">
        <v>0</v>
      </c>
      <c r="KM103" s="63">
        <v>0</v>
      </c>
      <c r="KN103" s="63">
        <v>0</v>
      </c>
      <c r="KO103" s="63">
        <v>0</v>
      </c>
      <c r="KP103" s="63">
        <v>0</v>
      </c>
      <c r="KQ103" s="63">
        <v>0</v>
      </c>
      <c r="KR103" s="63">
        <v>0</v>
      </c>
      <c r="KS103" s="63">
        <v>0</v>
      </c>
      <c r="KT103" s="63">
        <v>0</v>
      </c>
      <c r="KU103" s="63">
        <v>0</v>
      </c>
      <c r="KV103" s="63">
        <v>0</v>
      </c>
      <c r="KW103" s="63">
        <v>0</v>
      </c>
      <c r="KX103" s="63">
        <v>0</v>
      </c>
      <c r="KY103" s="63">
        <v>0</v>
      </c>
      <c r="KZ103" s="63">
        <v>0</v>
      </c>
      <c r="LA103" s="63">
        <v>0</v>
      </c>
      <c r="LB103" s="63">
        <v>0</v>
      </c>
      <c r="LC103" s="63">
        <v>0</v>
      </c>
      <c r="LD103" s="63">
        <v>0</v>
      </c>
      <c r="LE103" s="63">
        <v>0</v>
      </c>
      <c r="LF103" s="63">
        <v>0</v>
      </c>
      <c r="LG103" s="63">
        <v>0</v>
      </c>
      <c r="LH103" s="63">
        <v>0</v>
      </c>
      <c r="LI103" s="63">
        <v>0</v>
      </c>
      <c r="LJ103" s="63">
        <v>0</v>
      </c>
      <c r="LK103" s="63">
        <v>0</v>
      </c>
      <c r="LL103" s="63">
        <v>0</v>
      </c>
      <c r="LM103" s="63">
        <v>0</v>
      </c>
      <c r="LN103" s="63">
        <v>0</v>
      </c>
      <c r="LO103" s="63">
        <v>0</v>
      </c>
      <c r="LP103" s="63">
        <v>0</v>
      </c>
      <c r="LQ103" s="63">
        <v>0</v>
      </c>
      <c r="LR103" s="63">
        <v>0</v>
      </c>
      <c r="LS103" s="63">
        <v>0</v>
      </c>
      <c r="LT103" s="63">
        <v>0</v>
      </c>
      <c r="LU103" s="63">
        <v>0</v>
      </c>
      <c r="LV103" s="63">
        <v>0</v>
      </c>
      <c r="LW103" s="63">
        <v>0</v>
      </c>
      <c r="LX103" s="63">
        <v>0</v>
      </c>
      <c r="LY103" s="63">
        <v>0</v>
      </c>
      <c r="LZ103" s="63">
        <v>0</v>
      </c>
      <c r="MA103" s="63">
        <v>0</v>
      </c>
      <c r="MB103" s="63">
        <v>0</v>
      </c>
      <c r="MC103" s="63">
        <v>0</v>
      </c>
      <c r="MD103" s="63">
        <v>0</v>
      </c>
      <c r="ME103" s="63">
        <v>0</v>
      </c>
      <c r="MF103" s="63">
        <v>0</v>
      </c>
      <c r="MG103" s="63">
        <v>0</v>
      </c>
      <c r="MH103" s="63">
        <v>0</v>
      </c>
      <c r="MI103" s="63">
        <v>0</v>
      </c>
      <c r="MJ103" s="63">
        <v>0</v>
      </c>
      <c r="MK103" s="63">
        <v>0</v>
      </c>
      <c r="ML103" s="63">
        <v>0</v>
      </c>
      <c r="MM103" s="63">
        <v>0</v>
      </c>
      <c r="MN103" s="63">
        <v>0</v>
      </c>
      <c r="MO103" s="63">
        <v>0</v>
      </c>
      <c r="MP103" s="63">
        <v>0</v>
      </c>
      <c r="MQ103" s="2">
        <v>0</v>
      </c>
      <c r="MR103" s="63">
        <v>0</v>
      </c>
      <c r="MS103" s="63">
        <v>0</v>
      </c>
      <c r="MT103" s="63">
        <v>0</v>
      </c>
      <c r="MU103" s="63">
        <v>0</v>
      </c>
      <c r="MW103" s="63">
        <v>88</v>
      </c>
      <c r="MY103" s="63">
        <f t="shared" si="3"/>
        <v>0</v>
      </c>
      <c r="NC103" s="63">
        <f t="shared" si="4"/>
        <v>0</v>
      </c>
    </row>
    <row r="104" spans="1:367" x14ac:dyDescent="0.45">
      <c r="A104" s="63" t="s">
        <v>135</v>
      </c>
      <c r="B104" s="50">
        <v>139175000000</v>
      </c>
      <c r="C104" s="63">
        <v>0</v>
      </c>
      <c r="D104" s="63">
        <v>0</v>
      </c>
      <c r="E104" s="63">
        <v>0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63">
        <v>0</v>
      </c>
      <c r="L104" s="63">
        <v>0</v>
      </c>
      <c r="M104" s="63">
        <v>0</v>
      </c>
      <c r="N104" s="63">
        <v>0</v>
      </c>
      <c r="O104" s="63">
        <v>0</v>
      </c>
      <c r="P104" s="63">
        <v>0</v>
      </c>
      <c r="Q104" s="63">
        <v>0</v>
      </c>
      <c r="R104" s="63">
        <v>0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12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15902172559.2663</v>
      </c>
      <c r="AW104" s="63">
        <v>0</v>
      </c>
      <c r="AX104" s="63">
        <v>0</v>
      </c>
      <c r="AY104" s="63">
        <v>0</v>
      </c>
      <c r="AZ104" s="63">
        <v>0</v>
      </c>
      <c r="BA104" s="63">
        <v>0</v>
      </c>
      <c r="BB104" s="63">
        <v>0</v>
      </c>
      <c r="BC104" s="63">
        <v>0</v>
      </c>
      <c r="BD104" s="63">
        <v>0</v>
      </c>
      <c r="BE104" s="63">
        <v>0</v>
      </c>
      <c r="BF104" s="63">
        <v>0</v>
      </c>
      <c r="BG104" s="63">
        <v>0</v>
      </c>
      <c r="BH104" s="63">
        <v>0</v>
      </c>
      <c r="BI104" s="63">
        <v>0</v>
      </c>
      <c r="BJ104" s="63">
        <v>0</v>
      </c>
      <c r="BK104" s="63">
        <v>0</v>
      </c>
      <c r="BL104" s="63">
        <v>0</v>
      </c>
      <c r="BM104" s="63">
        <v>0</v>
      </c>
      <c r="BN104" s="63">
        <v>0</v>
      </c>
      <c r="BO104" s="63">
        <v>0</v>
      </c>
      <c r="BP104" s="63">
        <v>0</v>
      </c>
      <c r="BQ104" s="63">
        <v>0</v>
      </c>
      <c r="BR104" s="63">
        <v>0</v>
      </c>
      <c r="BS104" s="63">
        <v>0</v>
      </c>
      <c r="BT104" s="63">
        <v>0</v>
      </c>
      <c r="BU104" s="63">
        <v>0</v>
      </c>
      <c r="BV104" s="63">
        <v>0</v>
      </c>
      <c r="BW104" s="63">
        <v>0</v>
      </c>
      <c r="BX104" s="63">
        <v>0</v>
      </c>
      <c r="BY104" s="63">
        <v>0</v>
      </c>
      <c r="BZ104" s="63">
        <v>0</v>
      </c>
      <c r="CA104" s="63">
        <v>0</v>
      </c>
      <c r="CB104" s="63">
        <v>0</v>
      </c>
      <c r="CC104" s="63">
        <v>0</v>
      </c>
      <c r="CD104" s="63">
        <v>0</v>
      </c>
      <c r="CE104" s="63">
        <v>0</v>
      </c>
      <c r="CF104" s="63">
        <v>0</v>
      </c>
      <c r="CG104" s="63">
        <v>0</v>
      </c>
      <c r="CH104" s="63">
        <v>0</v>
      </c>
      <c r="CI104" s="63">
        <v>0</v>
      </c>
      <c r="CJ104" s="63">
        <v>0</v>
      </c>
      <c r="CK104" s="63">
        <v>0</v>
      </c>
      <c r="CL104" s="63">
        <v>0</v>
      </c>
      <c r="CM104" s="63">
        <v>0</v>
      </c>
      <c r="CN104" s="63">
        <v>0</v>
      </c>
      <c r="CO104" s="63">
        <v>0</v>
      </c>
      <c r="CP104" s="63">
        <v>0</v>
      </c>
      <c r="CQ104" s="63">
        <v>0</v>
      </c>
      <c r="CR104" s="63">
        <v>0</v>
      </c>
      <c r="CS104" s="63">
        <v>0</v>
      </c>
      <c r="CT104" s="63">
        <v>0</v>
      </c>
      <c r="CU104" s="63">
        <v>0</v>
      </c>
      <c r="CV104" s="63">
        <v>0</v>
      </c>
      <c r="CW104" s="63">
        <v>0</v>
      </c>
      <c r="CX104" s="63">
        <v>0</v>
      </c>
      <c r="CY104" s="63">
        <v>0</v>
      </c>
      <c r="CZ104" s="63">
        <v>0</v>
      </c>
      <c r="DA104" s="63">
        <v>0</v>
      </c>
      <c r="DB104" s="63">
        <v>0</v>
      </c>
      <c r="DC104" s="63">
        <v>0</v>
      </c>
      <c r="DD104" s="63">
        <v>0</v>
      </c>
      <c r="DE104" s="63">
        <v>0</v>
      </c>
      <c r="DF104" s="63">
        <v>0</v>
      </c>
      <c r="DG104" s="63">
        <v>0</v>
      </c>
      <c r="DH104" s="63">
        <v>0</v>
      </c>
      <c r="DI104" s="63">
        <v>0</v>
      </c>
      <c r="DJ104" s="63">
        <v>0</v>
      </c>
      <c r="DK104" s="63">
        <v>0</v>
      </c>
      <c r="DL104" s="63">
        <v>0</v>
      </c>
      <c r="DM104" s="63">
        <v>0</v>
      </c>
      <c r="DN104" s="63">
        <v>0</v>
      </c>
      <c r="DO104" s="63">
        <v>0</v>
      </c>
      <c r="DP104" s="63">
        <v>0</v>
      </c>
      <c r="DQ104" s="63">
        <v>0</v>
      </c>
      <c r="DR104" s="63">
        <v>0</v>
      </c>
      <c r="DS104" s="63">
        <v>0</v>
      </c>
      <c r="DT104" s="63">
        <v>0</v>
      </c>
      <c r="DU104" s="63">
        <v>0</v>
      </c>
      <c r="DV104" s="63">
        <v>0</v>
      </c>
      <c r="DW104" s="63">
        <v>0</v>
      </c>
      <c r="DX104" s="63">
        <v>0</v>
      </c>
      <c r="DY104" s="63">
        <v>0</v>
      </c>
      <c r="DZ104" s="63">
        <v>0</v>
      </c>
      <c r="EA104" s="63">
        <v>0</v>
      </c>
      <c r="EB104" s="63">
        <v>0</v>
      </c>
      <c r="EC104" s="63">
        <v>0</v>
      </c>
      <c r="ED104" s="63">
        <v>0</v>
      </c>
      <c r="EE104" s="63">
        <v>0</v>
      </c>
      <c r="EF104" s="63">
        <v>0</v>
      </c>
      <c r="EG104" s="63">
        <v>0</v>
      </c>
      <c r="EH104" s="63">
        <v>0</v>
      </c>
      <c r="EI104" s="63">
        <v>0</v>
      </c>
      <c r="EJ104" s="63">
        <v>0</v>
      </c>
      <c r="EK104" s="63">
        <v>0</v>
      </c>
      <c r="EL104" s="63">
        <v>0</v>
      </c>
      <c r="EM104" s="63">
        <v>0</v>
      </c>
      <c r="EN104" s="63">
        <v>0</v>
      </c>
      <c r="EO104" s="63">
        <v>0</v>
      </c>
      <c r="EP104" s="63">
        <v>0</v>
      </c>
      <c r="EQ104" s="63">
        <v>0</v>
      </c>
      <c r="ER104" s="63">
        <v>0</v>
      </c>
      <c r="ES104" s="63">
        <v>0</v>
      </c>
      <c r="ET104" s="63">
        <v>0</v>
      </c>
      <c r="EU104" s="63">
        <v>0</v>
      </c>
      <c r="EV104" s="63">
        <v>0</v>
      </c>
      <c r="EW104" s="63">
        <v>0</v>
      </c>
      <c r="EX104" s="63">
        <v>0</v>
      </c>
      <c r="EY104" s="63">
        <v>0</v>
      </c>
      <c r="EZ104" s="63">
        <v>0</v>
      </c>
      <c r="FA104" s="63">
        <v>0</v>
      </c>
      <c r="FB104" s="63">
        <v>0</v>
      </c>
      <c r="FC104" s="63">
        <v>0</v>
      </c>
      <c r="FD104" s="63">
        <v>0</v>
      </c>
      <c r="FE104" s="63">
        <v>0</v>
      </c>
      <c r="FF104" s="63">
        <v>0</v>
      </c>
      <c r="FG104" s="63">
        <v>0</v>
      </c>
      <c r="FH104" s="63">
        <v>0</v>
      </c>
      <c r="FI104" s="63">
        <v>0</v>
      </c>
      <c r="FJ104" s="63">
        <v>0</v>
      </c>
      <c r="FK104" s="63">
        <v>0</v>
      </c>
      <c r="FL104" s="63">
        <v>0</v>
      </c>
      <c r="FM104" s="63">
        <v>0</v>
      </c>
      <c r="FN104" s="63">
        <v>0</v>
      </c>
      <c r="FO104" s="63">
        <v>0</v>
      </c>
      <c r="FP104" s="63">
        <v>0</v>
      </c>
      <c r="FQ104" s="63">
        <v>0</v>
      </c>
      <c r="FR104" s="63">
        <v>0</v>
      </c>
      <c r="FS104" s="63">
        <v>0</v>
      </c>
      <c r="FT104" s="63">
        <v>0</v>
      </c>
      <c r="FU104" s="63">
        <v>0</v>
      </c>
      <c r="FV104" s="63">
        <v>0</v>
      </c>
      <c r="FW104" s="63">
        <v>0</v>
      </c>
      <c r="FX104" s="63">
        <v>0</v>
      </c>
      <c r="FY104" s="63">
        <v>0</v>
      </c>
      <c r="FZ104" s="63">
        <v>0</v>
      </c>
      <c r="GA104" s="63">
        <v>0</v>
      </c>
      <c r="GB104" s="63">
        <v>0</v>
      </c>
      <c r="GC104" s="63">
        <v>0</v>
      </c>
      <c r="GD104" s="63">
        <v>0</v>
      </c>
      <c r="GE104" s="63">
        <v>0</v>
      </c>
      <c r="GF104" s="63">
        <v>0</v>
      </c>
      <c r="GG104" s="63">
        <v>0</v>
      </c>
      <c r="GH104" s="63">
        <v>0</v>
      </c>
      <c r="GI104" s="63">
        <v>0</v>
      </c>
      <c r="GJ104" s="63">
        <v>0</v>
      </c>
      <c r="GK104" s="63">
        <v>0</v>
      </c>
      <c r="GL104" s="63">
        <v>0</v>
      </c>
      <c r="GM104" s="63">
        <v>0</v>
      </c>
      <c r="GN104" s="63">
        <v>0</v>
      </c>
      <c r="GO104" s="63">
        <v>0</v>
      </c>
      <c r="GP104" s="63">
        <v>0</v>
      </c>
      <c r="GQ104" s="63">
        <v>0</v>
      </c>
      <c r="GR104" s="63">
        <v>0</v>
      </c>
      <c r="GS104" s="63">
        <v>0</v>
      </c>
      <c r="GT104" s="63">
        <v>0</v>
      </c>
      <c r="GU104" s="63">
        <v>0</v>
      </c>
      <c r="GV104" s="63">
        <v>0</v>
      </c>
      <c r="GW104" s="63">
        <v>0</v>
      </c>
      <c r="GX104" s="63">
        <v>0</v>
      </c>
      <c r="GY104" s="63">
        <v>0</v>
      </c>
      <c r="GZ104" s="63">
        <v>0</v>
      </c>
      <c r="HA104" s="63">
        <v>0</v>
      </c>
      <c r="HB104" s="63">
        <v>0</v>
      </c>
      <c r="HC104" s="63">
        <v>0</v>
      </c>
      <c r="HD104" s="63">
        <v>0</v>
      </c>
      <c r="HE104" s="63">
        <v>0</v>
      </c>
      <c r="HF104" s="63">
        <v>0</v>
      </c>
      <c r="HG104" s="63">
        <v>0</v>
      </c>
      <c r="HH104" s="63">
        <v>0</v>
      </c>
      <c r="HI104" s="63">
        <v>0</v>
      </c>
      <c r="HJ104" s="63">
        <v>0</v>
      </c>
      <c r="HK104" s="63">
        <v>0</v>
      </c>
      <c r="HL104" s="63">
        <v>0</v>
      </c>
      <c r="HM104" s="63">
        <v>0</v>
      </c>
      <c r="HN104" s="63">
        <v>0</v>
      </c>
      <c r="HO104" s="63">
        <v>0</v>
      </c>
      <c r="HP104" s="63">
        <v>0</v>
      </c>
      <c r="HQ104" s="63">
        <v>0</v>
      </c>
      <c r="HR104" s="63">
        <v>0</v>
      </c>
      <c r="HS104" s="63">
        <v>0</v>
      </c>
      <c r="HT104" s="63">
        <v>0</v>
      </c>
      <c r="HU104" s="63">
        <v>0</v>
      </c>
      <c r="HV104" s="63">
        <v>0</v>
      </c>
      <c r="HW104" s="63">
        <v>0</v>
      </c>
      <c r="HX104" s="63">
        <v>0</v>
      </c>
      <c r="HY104" s="63">
        <v>0</v>
      </c>
      <c r="HZ104" s="63">
        <v>0</v>
      </c>
      <c r="IA104" s="63">
        <v>0</v>
      </c>
      <c r="IB104" s="63">
        <v>0</v>
      </c>
      <c r="IC104" s="63">
        <v>0</v>
      </c>
      <c r="ID104" s="63">
        <v>0</v>
      </c>
      <c r="IE104" s="63">
        <v>0</v>
      </c>
      <c r="IF104" s="63">
        <v>0</v>
      </c>
      <c r="IG104" s="63">
        <v>0</v>
      </c>
      <c r="IH104" s="63">
        <v>0</v>
      </c>
      <c r="II104" s="63">
        <v>0</v>
      </c>
      <c r="IJ104" s="63">
        <v>0</v>
      </c>
      <c r="IK104" s="63">
        <v>0</v>
      </c>
      <c r="IL104" s="63">
        <v>0</v>
      </c>
      <c r="IM104" s="63">
        <v>0</v>
      </c>
      <c r="IN104" s="63">
        <v>0</v>
      </c>
      <c r="IO104" s="63">
        <v>0</v>
      </c>
      <c r="IP104" s="63">
        <v>0</v>
      </c>
      <c r="IQ104" s="63">
        <v>0</v>
      </c>
      <c r="IR104" s="63">
        <v>0</v>
      </c>
      <c r="IS104" s="63">
        <v>0</v>
      </c>
      <c r="IT104" s="63">
        <v>0</v>
      </c>
      <c r="IU104" s="63">
        <v>0</v>
      </c>
      <c r="IV104" s="63">
        <v>0</v>
      </c>
      <c r="IW104" s="63">
        <v>0</v>
      </c>
      <c r="IX104" s="63">
        <v>0</v>
      </c>
      <c r="IY104" s="63">
        <v>0</v>
      </c>
      <c r="IZ104" s="63">
        <v>0</v>
      </c>
      <c r="JA104" s="63">
        <v>0</v>
      </c>
      <c r="JB104" s="63">
        <v>0</v>
      </c>
      <c r="JC104" s="63">
        <v>0</v>
      </c>
      <c r="JD104" s="63">
        <v>0</v>
      </c>
      <c r="JE104" s="63">
        <v>0</v>
      </c>
      <c r="JF104" s="63">
        <v>0</v>
      </c>
      <c r="JG104" s="63">
        <v>0</v>
      </c>
      <c r="JH104" s="63">
        <v>0</v>
      </c>
      <c r="JI104" s="63">
        <v>0</v>
      </c>
      <c r="JJ104" s="63">
        <v>0</v>
      </c>
      <c r="JK104" s="63">
        <v>0</v>
      </c>
      <c r="JL104" s="63">
        <v>0</v>
      </c>
      <c r="JM104" s="63">
        <v>0</v>
      </c>
      <c r="JN104" s="63">
        <v>0</v>
      </c>
      <c r="JO104" s="63">
        <v>0</v>
      </c>
      <c r="JP104" s="63">
        <v>0</v>
      </c>
      <c r="JQ104" s="63">
        <v>0</v>
      </c>
      <c r="JR104" s="63">
        <v>0</v>
      </c>
      <c r="JS104" s="63">
        <v>0</v>
      </c>
      <c r="JT104" s="63">
        <v>0</v>
      </c>
      <c r="JU104" s="63">
        <v>0</v>
      </c>
      <c r="JV104" s="63">
        <v>0</v>
      </c>
      <c r="JW104" s="63">
        <v>0</v>
      </c>
      <c r="JX104" s="63">
        <v>0</v>
      </c>
      <c r="JY104" s="63">
        <v>0</v>
      </c>
      <c r="JZ104" s="63">
        <v>0</v>
      </c>
      <c r="KA104" s="63">
        <v>0</v>
      </c>
      <c r="KB104" s="63">
        <v>0</v>
      </c>
      <c r="KC104" s="63">
        <v>0</v>
      </c>
      <c r="KD104" s="63">
        <v>0</v>
      </c>
      <c r="KE104" s="63">
        <v>0</v>
      </c>
      <c r="KF104" s="63">
        <v>0</v>
      </c>
      <c r="KG104" s="63">
        <v>0</v>
      </c>
      <c r="KH104" s="63">
        <v>0</v>
      </c>
      <c r="KI104" s="63">
        <v>0</v>
      </c>
      <c r="KJ104" s="63">
        <v>0</v>
      </c>
      <c r="KK104" s="63">
        <v>0</v>
      </c>
      <c r="KL104" s="63">
        <v>0</v>
      </c>
      <c r="KM104" s="63">
        <v>0</v>
      </c>
      <c r="KN104" s="63">
        <v>0</v>
      </c>
      <c r="KO104" s="63">
        <v>0</v>
      </c>
      <c r="KP104" s="63">
        <v>0</v>
      </c>
      <c r="KQ104" s="63">
        <v>0</v>
      </c>
      <c r="KR104" s="63">
        <v>0</v>
      </c>
      <c r="KS104" s="63">
        <v>0</v>
      </c>
      <c r="KT104" s="63">
        <v>0</v>
      </c>
      <c r="KU104" s="63">
        <v>0</v>
      </c>
      <c r="KV104" s="63">
        <v>0</v>
      </c>
      <c r="KW104" s="63">
        <v>0</v>
      </c>
      <c r="KX104" s="63">
        <v>0</v>
      </c>
      <c r="KY104" s="63">
        <v>0</v>
      </c>
      <c r="KZ104" s="63">
        <v>0</v>
      </c>
      <c r="LA104" s="63">
        <v>0</v>
      </c>
      <c r="LB104" s="63">
        <v>0</v>
      </c>
      <c r="LC104" s="63">
        <v>0</v>
      </c>
      <c r="LD104" s="63">
        <v>0</v>
      </c>
      <c r="LE104" s="63">
        <v>0</v>
      </c>
      <c r="LF104" s="63">
        <v>0</v>
      </c>
      <c r="LG104" s="63">
        <v>0</v>
      </c>
      <c r="LH104" s="63">
        <v>0</v>
      </c>
      <c r="LI104" s="63">
        <v>0</v>
      </c>
      <c r="LJ104" s="63">
        <v>0</v>
      </c>
      <c r="LK104" s="63">
        <v>0</v>
      </c>
      <c r="LL104" s="63">
        <v>0</v>
      </c>
      <c r="LM104" s="63">
        <v>0</v>
      </c>
      <c r="LN104" s="63">
        <v>0</v>
      </c>
      <c r="LO104" s="63">
        <v>0</v>
      </c>
      <c r="LP104" s="63">
        <v>0</v>
      </c>
      <c r="LQ104" s="63">
        <v>0</v>
      </c>
      <c r="LR104" s="63">
        <v>0</v>
      </c>
      <c r="LS104" s="63">
        <v>0</v>
      </c>
      <c r="LT104" s="63">
        <v>0</v>
      </c>
      <c r="LU104" s="63">
        <v>0</v>
      </c>
      <c r="LV104" s="63">
        <v>0</v>
      </c>
      <c r="LW104" s="63">
        <v>0</v>
      </c>
      <c r="LX104" s="63">
        <v>0</v>
      </c>
      <c r="LY104" s="63">
        <v>0</v>
      </c>
      <c r="LZ104" s="63">
        <v>0</v>
      </c>
      <c r="MA104" s="63">
        <v>0</v>
      </c>
      <c r="MB104" s="63">
        <v>0</v>
      </c>
      <c r="MC104" s="63">
        <v>0</v>
      </c>
      <c r="MD104" s="63">
        <v>0</v>
      </c>
      <c r="ME104" s="63">
        <v>0</v>
      </c>
      <c r="MF104" s="63">
        <v>0</v>
      </c>
      <c r="MG104" s="63">
        <v>0</v>
      </c>
      <c r="MH104" s="63">
        <v>0</v>
      </c>
      <c r="MI104" s="63">
        <v>0</v>
      </c>
      <c r="MJ104" s="63">
        <v>0</v>
      </c>
      <c r="MK104" s="63">
        <v>0</v>
      </c>
      <c r="ML104" s="63">
        <v>0</v>
      </c>
      <c r="MM104" s="63">
        <v>0</v>
      </c>
      <c r="MN104" s="63">
        <v>0</v>
      </c>
      <c r="MO104" s="63">
        <v>0</v>
      </c>
      <c r="MP104" s="63">
        <v>0</v>
      </c>
      <c r="MQ104" s="2">
        <v>0</v>
      </c>
      <c r="MR104" s="63">
        <v>0</v>
      </c>
      <c r="MS104" s="63">
        <v>0</v>
      </c>
      <c r="MT104" s="63">
        <v>0</v>
      </c>
      <c r="MU104" s="63">
        <v>0</v>
      </c>
      <c r="MW104" s="63">
        <v>89</v>
      </c>
      <c r="MY104" s="63">
        <f t="shared" si="3"/>
        <v>15902172559.2663</v>
      </c>
      <c r="NC104" s="63">
        <f t="shared" si="4"/>
        <v>0</v>
      </c>
    </row>
    <row r="105" spans="1:367" x14ac:dyDescent="0.45">
      <c r="A105" s="63" t="s">
        <v>22</v>
      </c>
      <c r="B105" s="99">
        <v>13885348715</v>
      </c>
      <c r="C105" s="63">
        <v>0</v>
      </c>
      <c r="D105" s="63">
        <v>0</v>
      </c>
      <c r="E105" s="63">
        <v>0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0</v>
      </c>
      <c r="N105" s="63">
        <v>0</v>
      </c>
      <c r="O105" s="63">
        <v>0</v>
      </c>
      <c r="P105" s="63">
        <v>0</v>
      </c>
      <c r="Q105" s="63">
        <v>0</v>
      </c>
      <c r="R105" s="63">
        <v>0</v>
      </c>
      <c r="S105" s="63">
        <v>0</v>
      </c>
      <c r="T105" s="63">
        <v>0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-2969994000</v>
      </c>
      <c r="AD105" s="63">
        <v>-2083386000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AZ105" s="63">
        <v>0</v>
      </c>
      <c r="BA105" s="63">
        <v>0</v>
      </c>
      <c r="BB105" s="63">
        <v>0</v>
      </c>
      <c r="BC105" s="63">
        <v>0</v>
      </c>
      <c r="BD105" s="63">
        <v>0</v>
      </c>
      <c r="BE105" s="63">
        <v>0</v>
      </c>
      <c r="BF105" s="63">
        <v>0</v>
      </c>
      <c r="BG105" s="63">
        <v>0</v>
      </c>
      <c r="BH105" s="63">
        <v>0</v>
      </c>
      <c r="BI105" s="63">
        <v>0</v>
      </c>
      <c r="BJ105" s="63">
        <v>0</v>
      </c>
      <c r="BK105" s="63">
        <v>0</v>
      </c>
      <c r="BL105" s="63">
        <v>0</v>
      </c>
      <c r="BM105" s="63">
        <v>0</v>
      </c>
      <c r="BN105" s="63">
        <v>0</v>
      </c>
      <c r="BO105" s="63">
        <v>0</v>
      </c>
      <c r="BP105" s="63">
        <v>0</v>
      </c>
      <c r="BQ105" s="63">
        <v>0</v>
      </c>
      <c r="BR105" s="63">
        <v>0</v>
      </c>
      <c r="BS105" s="63">
        <v>0</v>
      </c>
      <c r="BT105" s="63">
        <v>0</v>
      </c>
      <c r="BU105" s="63">
        <v>0</v>
      </c>
      <c r="BV105" s="63">
        <v>0</v>
      </c>
      <c r="BW105" s="63">
        <v>0</v>
      </c>
      <c r="BX105" s="63">
        <v>0</v>
      </c>
      <c r="BY105" s="63">
        <v>0</v>
      </c>
      <c r="BZ105" s="63">
        <v>0</v>
      </c>
      <c r="CA105" s="63">
        <v>0</v>
      </c>
      <c r="CB105" s="63">
        <v>0</v>
      </c>
      <c r="CC105" s="63">
        <v>0</v>
      </c>
      <c r="CD105" s="63">
        <v>0</v>
      </c>
      <c r="CE105" s="63">
        <v>0</v>
      </c>
      <c r="CF105" s="63">
        <v>0</v>
      </c>
      <c r="CG105" s="63">
        <v>0</v>
      </c>
      <c r="CH105" s="63">
        <v>0</v>
      </c>
      <c r="CI105" s="63">
        <v>0</v>
      </c>
      <c r="CJ105" s="63">
        <v>0</v>
      </c>
      <c r="CK105" s="63">
        <v>0</v>
      </c>
      <c r="CL105" s="63">
        <v>0</v>
      </c>
      <c r="CM105" s="63">
        <v>0</v>
      </c>
      <c r="CN105" s="63">
        <v>0</v>
      </c>
      <c r="CO105" s="63">
        <v>0</v>
      </c>
      <c r="CP105" s="63">
        <v>0</v>
      </c>
      <c r="CQ105" s="63">
        <v>0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CY105" s="63">
        <v>0</v>
      </c>
      <c r="CZ105" s="63">
        <v>0</v>
      </c>
      <c r="DA105" s="63">
        <v>0</v>
      </c>
      <c r="DB105" s="63">
        <v>0</v>
      </c>
      <c r="DC105" s="63">
        <v>0</v>
      </c>
      <c r="DD105" s="63">
        <v>0</v>
      </c>
      <c r="DE105" s="63">
        <v>0</v>
      </c>
      <c r="DF105" s="63">
        <v>0</v>
      </c>
      <c r="DG105" s="63">
        <v>0</v>
      </c>
      <c r="DH105" s="63">
        <v>0</v>
      </c>
      <c r="DI105" s="63">
        <v>0</v>
      </c>
      <c r="DJ105" s="63">
        <v>0</v>
      </c>
      <c r="DK105" s="63">
        <v>0</v>
      </c>
      <c r="DL105" s="63">
        <v>0</v>
      </c>
      <c r="DM105" s="63">
        <v>0</v>
      </c>
      <c r="DN105" s="63">
        <v>0</v>
      </c>
      <c r="DO105" s="63">
        <v>0</v>
      </c>
      <c r="DP105" s="63">
        <v>0</v>
      </c>
      <c r="DQ105" s="63">
        <v>0</v>
      </c>
      <c r="DR105" s="63">
        <v>0</v>
      </c>
      <c r="DS105" s="63">
        <v>0</v>
      </c>
      <c r="DT105" s="63">
        <v>0</v>
      </c>
      <c r="DU105" s="63">
        <v>0</v>
      </c>
      <c r="DV105" s="63">
        <v>0</v>
      </c>
      <c r="DW105" s="63">
        <v>0</v>
      </c>
      <c r="DX105" s="63">
        <v>0</v>
      </c>
      <c r="DY105" s="63">
        <v>0</v>
      </c>
      <c r="DZ105" s="63">
        <v>0</v>
      </c>
      <c r="EA105" s="63">
        <v>0</v>
      </c>
      <c r="EB105" s="63">
        <v>0</v>
      </c>
      <c r="EC105" s="63">
        <v>0</v>
      </c>
      <c r="ED105" s="63">
        <v>0</v>
      </c>
      <c r="EE105" s="63">
        <v>0</v>
      </c>
      <c r="EF105" s="63">
        <v>0</v>
      </c>
      <c r="EG105" s="63">
        <v>0</v>
      </c>
      <c r="EH105" s="63">
        <v>0</v>
      </c>
      <c r="EI105" s="63">
        <v>0</v>
      </c>
      <c r="EJ105" s="63">
        <v>0</v>
      </c>
      <c r="EK105" s="63">
        <v>0</v>
      </c>
      <c r="EL105" s="63">
        <v>0</v>
      </c>
      <c r="EM105" s="63">
        <v>0</v>
      </c>
      <c r="EN105" s="63">
        <v>0</v>
      </c>
      <c r="EO105" s="63">
        <v>0</v>
      </c>
      <c r="EP105" s="63">
        <v>0</v>
      </c>
      <c r="EQ105" s="63">
        <v>0</v>
      </c>
      <c r="ER105" s="63">
        <v>0</v>
      </c>
      <c r="ES105" s="63">
        <v>0</v>
      </c>
      <c r="ET105" s="63">
        <v>0</v>
      </c>
      <c r="EU105" s="63">
        <v>0</v>
      </c>
      <c r="EV105" s="63">
        <v>0</v>
      </c>
      <c r="EW105" s="63">
        <v>0</v>
      </c>
      <c r="EX105" s="63">
        <v>0</v>
      </c>
      <c r="EY105" s="63">
        <v>0</v>
      </c>
      <c r="EZ105" s="63">
        <v>0</v>
      </c>
      <c r="FA105" s="63">
        <v>0</v>
      </c>
      <c r="FB105" s="63">
        <v>0</v>
      </c>
      <c r="FC105" s="63">
        <v>0</v>
      </c>
      <c r="FD105" s="63">
        <v>0</v>
      </c>
      <c r="FE105" s="63">
        <v>0</v>
      </c>
      <c r="FF105" s="63">
        <v>0</v>
      </c>
      <c r="FG105" s="63">
        <v>0</v>
      </c>
      <c r="FH105" s="63">
        <v>0</v>
      </c>
      <c r="FI105" s="63">
        <v>0</v>
      </c>
      <c r="FJ105" s="63">
        <v>0</v>
      </c>
      <c r="FK105" s="63">
        <v>0</v>
      </c>
      <c r="FL105" s="63">
        <v>0</v>
      </c>
      <c r="FM105" s="63">
        <v>0</v>
      </c>
      <c r="FN105" s="63">
        <v>0</v>
      </c>
      <c r="FO105" s="63">
        <v>0</v>
      </c>
      <c r="FP105" s="63">
        <v>0</v>
      </c>
      <c r="FQ105" s="63">
        <v>0</v>
      </c>
      <c r="FR105" s="63">
        <v>0</v>
      </c>
      <c r="FS105" s="63">
        <v>0</v>
      </c>
      <c r="FT105" s="63">
        <v>0</v>
      </c>
      <c r="FU105" s="63">
        <v>0</v>
      </c>
      <c r="FV105" s="63">
        <v>0</v>
      </c>
      <c r="FW105" s="63">
        <v>0</v>
      </c>
      <c r="FX105" s="63">
        <v>0</v>
      </c>
      <c r="FY105" s="63">
        <v>0</v>
      </c>
      <c r="FZ105" s="63">
        <v>0</v>
      </c>
      <c r="GA105" s="63">
        <v>0</v>
      </c>
      <c r="GB105" s="63">
        <v>0</v>
      </c>
      <c r="GC105" s="63">
        <v>0</v>
      </c>
      <c r="GD105" s="63">
        <v>0</v>
      </c>
      <c r="GE105" s="63">
        <v>0</v>
      </c>
      <c r="GF105" s="63">
        <v>0</v>
      </c>
      <c r="GG105" s="63">
        <v>0</v>
      </c>
      <c r="GH105" s="63">
        <v>0</v>
      </c>
      <c r="GI105" s="63">
        <v>0</v>
      </c>
      <c r="GJ105" s="63">
        <v>0</v>
      </c>
      <c r="GK105" s="63">
        <v>0</v>
      </c>
      <c r="GL105" s="63">
        <v>0</v>
      </c>
      <c r="GM105" s="63">
        <v>0</v>
      </c>
      <c r="GN105" s="63">
        <v>0</v>
      </c>
      <c r="GO105" s="63">
        <v>0</v>
      </c>
      <c r="GP105" s="63">
        <v>0</v>
      </c>
      <c r="GQ105" s="63">
        <v>0</v>
      </c>
      <c r="GR105" s="63">
        <v>0</v>
      </c>
      <c r="GS105" s="63">
        <v>0</v>
      </c>
      <c r="GT105" s="63">
        <v>0</v>
      </c>
      <c r="GU105" s="63">
        <v>0</v>
      </c>
      <c r="GV105" s="63">
        <v>0</v>
      </c>
      <c r="GW105" s="63">
        <v>0</v>
      </c>
      <c r="GX105" s="63">
        <v>0</v>
      </c>
      <c r="GY105" s="63">
        <v>0</v>
      </c>
      <c r="GZ105" s="63">
        <v>0</v>
      </c>
      <c r="HA105" s="63">
        <v>0</v>
      </c>
      <c r="HB105" s="63">
        <v>0</v>
      </c>
      <c r="HC105" s="63">
        <v>0</v>
      </c>
      <c r="HD105" s="63">
        <v>0</v>
      </c>
      <c r="HE105" s="63">
        <v>0</v>
      </c>
      <c r="HF105" s="63">
        <v>0</v>
      </c>
      <c r="HG105" s="63">
        <v>0</v>
      </c>
      <c r="HH105" s="63">
        <v>0</v>
      </c>
      <c r="HI105" s="63">
        <v>0</v>
      </c>
      <c r="HJ105" s="63">
        <v>0</v>
      </c>
      <c r="HK105" s="63">
        <v>0</v>
      </c>
      <c r="HL105" s="63">
        <v>0</v>
      </c>
      <c r="HM105" s="63">
        <v>0</v>
      </c>
      <c r="HN105" s="63">
        <v>0</v>
      </c>
      <c r="HO105" s="63">
        <v>0</v>
      </c>
      <c r="HP105" s="63">
        <v>0</v>
      </c>
      <c r="HQ105" s="63">
        <v>0</v>
      </c>
      <c r="HR105" s="63">
        <v>0</v>
      </c>
      <c r="HS105" s="63">
        <v>0</v>
      </c>
      <c r="HT105" s="63">
        <v>0</v>
      </c>
      <c r="HU105" s="63">
        <v>0</v>
      </c>
      <c r="HV105" s="63">
        <v>0</v>
      </c>
      <c r="HW105" s="63">
        <v>0</v>
      </c>
      <c r="HX105" s="63">
        <v>0</v>
      </c>
      <c r="HY105" s="63">
        <v>0</v>
      </c>
      <c r="HZ105" s="63">
        <v>0</v>
      </c>
      <c r="IA105" s="63">
        <v>0</v>
      </c>
      <c r="IB105" s="63">
        <v>0</v>
      </c>
      <c r="IC105" s="63">
        <v>0</v>
      </c>
      <c r="ID105" s="63">
        <v>0</v>
      </c>
      <c r="IE105" s="63">
        <v>0</v>
      </c>
      <c r="IF105" s="63">
        <v>0</v>
      </c>
      <c r="IG105" s="63">
        <v>0</v>
      </c>
      <c r="IH105" s="63">
        <v>0</v>
      </c>
      <c r="II105" s="63">
        <v>0</v>
      </c>
      <c r="IJ105" s="63">
        <v>0</v>
      </c>
      <c r="IK105" s="63">
        <v>0</v>
      </c>
      <c r="IL105" s="63">
        <v>0</v>
      </c>
      <c r="IM105" s="63">
        <v>0</v>
      </c>
      <c r="IN105" s="63">
        <v>0</v>
      </c>
      <c r="IO105" s="63">
        <v>0</v>
      </c>
      <c r="IP105" s="63">
        <v>0</v>
      </c>
      <c r="IQ105" s="63">
        <v>0</v>
      </c>
      <c r="IR105" s="63">
        <v>0</v>
      </c>
      <c r="IS105" s="63">
        <v>0</v>
      </c>
      <c r="IT105" s="63">
        <v>0</v>
      </c>
      <c r="IU105" s="63">
        <v>0</v>
      </c>
      <c r="IV105" s="63">
        <v>0</v>
      </c>
      <c r="IW105" s="63">
        <v>0</v>
      </c>
      <c r="IX105" s="63">
        <v>0</v>
      </c>
      <c r="IY105" s="63">
        <v>0</v>
      </c>
      <c r="IZ105" s="63">
        <v>0</v>
      </c>
      <c r="JA105" s="63">
        <v>0</v>
      </c>
      <c r="JB105" s="63">
        <v>0</v>
      </c>
      <c r="JC105" s="63">
        <v>0</v>
      </c>
      <c r="JD105" s="63">
        <v>0</v>
      </c>
      <c r="JE105" s="63">
        <v>0</v>
      </c>
      <c r="JF105" s="63">
        <v>0</v>
      </c>
      <c r="JG105" s="63">
        <v>0</v>
      </c>
      <c r="JH105" s="63">
        <v>0</v>
      </c>
      <c r="JI105" s="63">
        <v>0</v>
      </c>
      <c r="JJ105" s="63">
        <v>0</v>
      </c>
      <c r="JK105" s="63">
        <v>0</v>
      </c>
      <c r="JL105" s="63">
        <v>0</v>
      </c>
      <c r="JM105" s="63">
        <v>0</v>
      </c>
      <c r="JN105" s="63">
        <v>0</v>
      </c>
      <c r="JO105" s="63">
        <v>0</v>
      </c>
      <c r="JP105" s="63">
        <v>0</v>
      </c>
      <c r="JQ105" s="63">
        <v>0</v>
      </c>
      <c r="JR105" s="63">
        <v>0</v>
      </c>
      <c r="JS105" s="63">
        <v>0</v>
      </c>
      <c r="JT105" s="63">
        <v>0</v>
      </c>
      <c r="JU105" s="63">
        <v>0</v>
      </c>
      <c r="JV105" s="63">
        <v>0</v>
      </c>
      <c r="JW105" s="63">
        <v>0</v>
      </c>
      <c r="JX105" s="63">
        <v>0</v>
      </c>
      <c r="JY105" s="63">
        <v>0</v>
      </c>
      <c r="JZ105" s="63">
        <v>0</v>
      </c>
      <c r="KA105" s="63">
        <v>0</v>
      </c>
      <c r="KB105" s="63">
        <v>0</v>
      </c>
      <c r="KC105" s="63">
        <v>0</v>
      </c>
      <c r="KD105" s="63">
        <v>0</v>
      </c>
      <c r="KE105" s="63">
        <v>0</v>
      </c>
      <c r="KF105" s="63">
        <v>0</v>
      </c>
      <c r="KG105" s="63">
        <v>0</v>
      </c>
      <c r="KH105" s="63">
        <v>0</v>
      </c>
      <c r="KI105" s="63">
        <v>0</v>
      </c>
      <c r="KJ105" s="63">
        <v>0</v>
      </c>
      <c r="KK105" s="63">
        <v>0</v>
      </c>
      <c r="KL105" s="63">
        <v>0</v>
      </c>
      <c r="KM105" s="63">
        <v>0</v>
      </c>
      <c r="KN105" s="63">
        <v>0</v>
      </c>
      <c r="KO105" s="63">
        <v>0</v>
      </c>
      <c r="KP105" s="63">
        <v>0</v>
      </c>
      <c r="KQ105" s="63">
        <v>0</v>
      </c>
      <c r="KR105" s="63">
        <v>0</v>
      </c>
      <c r="KS105" s="63">
        <v>0</v>
      </c>
      <c r="KT105" s="63">
        <v>0</v>
      </c>
      <c r="KU105" s="63">
        <v>0</v>
      </c>
      <c r="KV105" s="63">
        <v>0</v>
      </c>
      <c r="KW105" s="63">
        <v>0</v>
      </c>
      <c r="KX105" s="63">
        <v>0</v>
      </c>
      <c r="KY105" s="63">
        <v>0</v>
      </c>
      <c r="KZ105" s="63">
        <v>0</v>
      </c>
      <c r="LA105" s="63">
        <v>0</v>
      </c>
      <c r="LB105" s="63">
        <v>0</v>
      </c>
      <c r="LC105" s="63">
        <v>0</v>
      </c>
      <c r="LD105" s="63">
        <v>0</v>
      </c>
      <c r="LE105" s="63">
        <v>0</v>
      </c>
      <c r="LF105" s="63">
        <v>0</v>
      </c>
      <c r="LG105" s="63">
        <v>0</v>
      </c>
      <c r="LH105" s="63">
        <v>0</v>
      </c>
      <c r="LI105" s="63">
        <v>0</v>
      </c>
      <c r="LJ105" s="63">
        <v>0</v>
      </c>
      <c r="LK105" s="63">
        <v>0</v>
      </c>
      <c r="LL105" s="63">
        <v>0</v>
      </c>
      <c r="LM105" s="63">
        <v>0</v>
      </c>
      <c r="LN105" s="63">
        <v>0</v>
      </c>
      <c r="LO105" s="63">
        <v>0</v>
      </c>
      <c r="LP105" s="63">
        <v>0</v>
      </c>
      <c r="LQ105" s="63">
        <v>0</v>
      </c>
      <c r="LR105" s="63">
        <v>0</v>
      </c>
      <c r="LS105" s="63">
        <v>0</v>
      </c>
      <c r="LT105" s="63">
        <v>0</v>
      </c>
      <c r="LU105" s="63">
        <v>0</v>
      </c>
      <c r="LV105" s="63">
        <v>0</v>
      </c>
      <c r="LW105" s="63">
        <v>0</v>
      </c>
      <c r="LX105" s="63">
        <v>0</v>
      </c>
      <c r="LY105" s="63">
        <v>0</v>
      </c>
      <c r="LZ105" s="63">
        <v>0</v>
      </c>
      <c r="MA105" s="63">
        <v>0</v>
      </c>
      <c r="MB105" s="63">
        <v>0</v>
      </c>
      <c r="MC105" s="63">
        <v>0</v>
      </c>
      <c r="MD105" s="63">
        <v>0</v>
      </c>
      <c r="ME105" s="63">
        <v>0</v>
      </c>
      <c r="MF105" s="63">
        <v>0</v>
      </c>
      <c r="MG105" s="63">
        <v>0</v>
      </c>
      <c r="MH105" s="63">
        <v>0</v>
      </c>
      <c r="MI105" s="63">
        <v>0</v>
      </c>
      <c r="MJ105" s="63">
        <v>0</v>
      </c>
      <c r="MK105" s="63">
        <v>0</v>
      </c>
      <c r="ML105" s="63">
        <v>0</v>
      </c>
      <c r="MM105" s="63">
        <v>0</v>
      </c>
      <c r="MN105" s="63">
        <v>0</v>
      </c>
      <c r="MO105" s="63">
        <v>0</v>
      </c>
      <c r="MP105" s="63">
        <v>0</v>
      </c>
      <c r="MQ105" s="2">
        <v>0</v>
      </c>
      <c r="MR105" s="63">
        <v>0</v>
      </c>
      <c r="MS105" s="63">
        <v>0</v>
      </c>
      <c r="MT105" s="63">
        <v>0</v>
      </c>
      <c r="MU105" s="63">
        <v>0</v>
      </c>
      <c r="MW105" s="63">
        <v>90</v>
      </c>
      <c r="MY105" s="63">
        <f t="shared" si="3"/>
        <v>-5053380000</v>
      </c>
      <c r="NC105" s="63">
        <f t="shared" si="4"/>
        <v>0</v>
      </c>
    </row>
    <row r="106" spans="1:367" x14ac:dyDescent="0.45">
      <c r="A106" s="63" t="s">
        <v>8</v>
      </c>
      <c r="B106" s="50">
        <v>0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AZ106" s="63">
        <v>0</v>
      </c>
      <c r="BA106" s="63">
        <v>0</v>
      </c>
      <c r="BB106" s="63">
        <v>0</v>
      </c>
      <c r="BC106" s="63">
        <v>0</v>
      </c>
      <c r="BD106" s="63">
        <v>0</v>
      </c>
      <c r="BE106" s="63">
        <v>0</v>
      </c>
      <c r="BF106" s="63">
        <v>0</v>
      </c>
      <c r="BG106" s="63">
        <v>0</v>
      </c>
      <c r="BH106" s="63">
        <v>0</v>
      </c>
      <c r="BI106" s="63">
        <v>0</v>
      </c>
      <c r="BJ106" s="63">
        <v>0</v>
      </c>
      <c r="BK106" s="63">
        <v>0</v>
      </c>
      <c r="BL106" s="63">
        <v>0</v>
      </c>
      <c r="BM106" s="63">
        <v>0</v>
      </c>
      <c r="BN106" s="63">
        <v>0</v>
      </c>
      <c r="BO106" s="63">
        <v>0</v>
      </c>
      <c r="BP106" s="63">
        <v>0</v>
      </c>
      <c r="BQ106" s="63">
        <v>0</v>
      </c>
      <c r="BR106" s="63">
        <v>0</v>
      </c>
      <c r="BS106" s="63">
        <v>0</v>
      </c>
      <c r="BT106" s="63">
        <v>0</v>
      </c>
      <c r="BU106" s="63">
        <v>0</v>
      </c>
      <c r="BV106" s="63">
        <v>0</v>
      </c>
      <c r="BW106" s="63">
        <v>0</v>
      </c>
      <c r="BX106" s="63">
        <v>0</v>
      </c>
      <c r="BY106" s="63">
        <v>0</v>
      </c>
      <c r="BZ106" s="63">
        <v>0</v>
      </c>
      <c r="CA106" s="63">
        <v>0</v>
      </c>
      <c r="CB106" s="63">
        <v>0</v>
      </c>
      <c r="CC106" s="63">
        <v>0</v>
      </c>
      <c r="CD106" s="63">
        <v>0</v>
      </c>
      <c r="CE106" s="63">
        <v>0</v>
      </c>
      <c r="CF106" s="63">
        <v>0</v>
      </c>
      <c r="CG106" s="63">
        <v>0</v>
      </c>
      <c r="CH106" s="63">
        <v>0</v>
      </c>
      <c r="CI106" s="63">
        <v>0</v>
      </c>
      <c r="CJ106" s="63">
        <v>0</v>
      </c>
      <c r="CK106" s="63">
        <v>0</v>
      </c>
      <c r="CL106" s="63">
        <v>0</v>
      </c>
      <c r="CM106" s="63">
        <v>0</v>
      </c>
      <c r="CN106" s="63">
        <v>0</v>
      </c>
      <c r="CO106" s="63">
        <v>0</v>
      </c>
      <c r="CP106" s="63">
        <v>0</v>
      </c>
      <c r="CQ106" s="63">
        <v>0</v>
      </c>
      <c r="CR106" s="63">
        <v>0</v>
      </c>
      <c r="CS106" s="63">
        <v>0</v>
      </c>
      <c r="CT106" s="63">
        <v>0</v>
      </c>
      <c r="CU106" s="63">
        <v>0</v>
      </c>
      <c r="CV106" s="63">
        <v>0</v>
      </c>
      <c r="CW106" s="63">
        <v>0</v>
      </c>
      <c r="CX106" s="63">
        <v>0</v>
      </c>
      <c r="CY106" s="63">
        <v>0</v>
      </c>
      <c r="CZ106" s="63">
        <v>0</v>
      </c>
      <c r="DA106" s="63">
        <v>0</v>
      </c>
      <c r="DB106" s="63">
        <v>0</v>
      </c>
      <c r="DC106" s="63">
        <v>0</v>
      </c>
      <c r="DD106" s="63">
        <v>0</v>
      </c>
      <c r="DE106" s="63">
        <v>0</v>
      </c>
      <c r="DF106" s="63">
        <v>0</v>
      </c>
      <c r="DG106" s="63">
        <v>0</v>
      </c>
      <c r="DH106" s="63">
        <v>0</v>
      </c>
      <c r="DI106" s="63">
        <v>0</v>
      </c>
      <c r="DJ106" s="63">
        <v>0</v>
      </c>
      <c r="DK106" s="63">
        <v>0</v>
      </c>
      <c r="DL106" s="63">
        <v>0</v>
      </c>
      <c r="DM106" s="63">
        <v>0</v>
      </c>
      <c r="DN106" s="63">
        <v>0</v>
      </c>
      <c r="DO106" s="63">
        <v>0</v>
      </c>
      <c r="DP106" s="63">
        <v>0</v>
      </c>
      <c r="DQ106" s="63">
        <v>0</v>
      </c>
      <c r="DR106" s="63">
        <v>0</v>
      </c>
      <c r="DS106" s="63">
        <v>0</v>
      </c>
      <c r="DT106" s="63">
        <v>0</v>
      </c>
      <c r="DU106" s="63">
        <v>0</v>
      </c>
      <c r="DV106" s="63">
        <v>0</v>
      </c>
      <c r="DW106" s="63">
        <v>0</v>
      </c>
      <c r="DX106" s="63">
        <v>0</v>
      </c>
      <c r="DY106" s="63">
        <v>0</v>
      </c>
      <c r="DZ106" s="63">
        <v>0</v>
      </c>
      <c r="EA106" s="63">
        <v>0</v>
      </c>
      <c r="EB106" s="63">
        <v>0</v>
      </c>
      <c r="EC106" s="63">
        <v>0</v>
      </c>
      <c r="ED106" s="63">
        <v>0</v>
      </c>
      <c r="EE106" s="63">
        <v>0</v>
      </c>
      <c r="EF106" s="63">
        <v>0</v>
      </c>
      <c r="EG106" s="63">
        <v>0</v>
      </c>
      <c r="EH106" s="63">
        <v>0</v>
      </c>
      <c r="EI106" s="63">
        <v>0</v>
      </c>
      <c r="EJ106" s="63">
        <v>0</v>
      </c>
      <c r="EK106" s="63">
        <v>0</v>
      </c>
      <c r="EL106" s="63">
        <v>0</v>
      </c>
      <c r="EM106" s="63">
        <v>0</v>
      </c>
      <c r="EN106" s="63">
        <v>0</v>
      </c>
      <c r="EO106" s="63">
        <v>0</v>
      </c>
      <c r="EP106" s="63">
        <v>0</v>
      </c>
      <c r="EQ106" s="63">
        <v>0</v>
      </c>
      <c r="ER106" s="63">
        <v>0</v>
      </c>
      <c r="ES106" s="63">
        <v>0</v>
      </c>
      <c r="ET106" s="63">
        <v>0</v>
      </c>
      <c r="EU106" s="63">
        <v>0</v>
      </c>
      <c r="EV106" s="63">
        <v>0</v>
      </c>
      <c r="EW106" s="63">
        <v>0</v>
      </c>
      <c r="EX106" s="63">
        <v>0</v>
      </c>
      <c r="EY106" s="63">
        <v>0</v>
      </c>
      <c r="EZ106" s="63">
        <v>0</v>
      </c>
      <c r="FA106" s="63">
        <v>0</v>
      </c>
      <c r="FB106" s="63">
        <v>0</v>
      </c>
      <c r="FC106" s="63">
        <v>0</v>
      </c>
      <c r="FD106" s="63">
        <v>0</v>
      </c>
      <c r="FE106" s="63">
        <v>0</v>
      </c>
      <c r="FF106" s="63">
        <v>0</v>
      </c>
      <c r="FG106" s="63">
        <v>0</v>
      </c>
      <c r="FH106" s="63">
        <v>0</v>
      </c>
      <c r="FI106" s="63">
        <v>0</v>
      </c>
      <c r="FJ106" s="63">
        <v>0</v>
      </c>
      <c r="FK106" s="63">
        <v>0</v>
      </c>
      <c r="FL106" s="63">
        <v>0</v>
      </c>
      <c r="FM106" s="63">
        <v>0</v>
      </c>
      <c r="FN106" s="63">
        <v>0</v>
      </c>
      <c r="FO106" s="63">
        <v>0</v>
      </c>
      <c r="FP106" s="63">
        <v>0</v>
      </c>
      <c r="FQ106" s="63">
        <v>0</v>
      </c>
      <c r="FR106" s="63">
        <v>0</v>
      </c>
      <c r="FS106" s="6">
        <v>0</v>
      </c>
      <c r="FT106" s="33">
        <v>0</v>
      </c>
      <c r="FU106" s="63">
        <v>0</v>
      </c>
      <c r="FV106" s="63">
        <v>0</v>
      </c>
      <c r="FW106" s="63">
        <v>0</v>
      </c>
      <c r="FX106" s="63">
        <v>0</v>
      </c>
      <c r="FY106" s="63">
        <v>0</v>
      </c>
      <c r="FZ106" s="63">
        <v>0</v>
      </c>
      <c r="GA106" s="63">
        <v>0</v>
      </c>
      <c r="GB106" s="63">
        <v>0</v>
      </c>
      <c r="GC106" s="63">
        <v>0</v>
      </c>
      <c r="GD106" s="63">
        <v>0</v>
      </c>
      <c r="GE106" s="63">
        <v>0</v>
      </c>
      <c r="GF106" s="63">
        <v>0</v>
      </c>
      <c r="GG106" s="63">
        <v>0</v>
      </c>
      <c r="GH106" s="63">
        <v>0</v>
      </c>
      <c r="GI106" s="63">
        <v>0</v>
      </c>
      <c r="GJ106" s="63">
        <v>0</v>
      </c>
      <c r="GK106" s="63">
        <v>0</v>
      </c>
      <c r="GL106" s="63">
        <v>0</v>
      </c>
      <c r="GM106" s="63">
        <v>0</v>
      </c>
      <c r="GN106" s="63">
        <v>0</v>
      </c>
      <c r="GO106" s="63">
        <v>0</v>
      </c>
      <c r="GP106" s="63">
        <v>0</v>
      </c>
      <c r="GQ106" s="63">
        <v>0</v>
      </c>
      <c r="GR106" s="63">
        <v>0</v>
      </c>
      <c r="GS106" s="63">
        <v>0</v>
      </c>
      <c r="GT106" s="63">
        <v>0</v>
      </c>
      <c r="GU106" s="63">
        <v>0</v>
      </c>
      <c r="GV106" s="63">
        <v>0</v>
      </c>
      <c r="GW106" s="63">
        <v>0</v>
      </c>
      <c r="GX106" s="63">
        <v>0</v>
      </c>
      <c r="GY106" s="63">
        <v>0</v>
      </c>
      <c r="GZ106" s="63">
        <v>0</v>
      </c>
      <c r="HA106" s="63">
        <v>0</v>
      </c>
      <c r="HB106" s="63">
        <v>0</v>
      </c>
      <c r="HC106" s="63">
        <v>0</v>
      </c>
      <c r="HD106" s="63">
        <v>0</v>
      </c>
      <c r="HE106" s="63">
        <v>0</v>
      </c>
      <c r="HF106" s="63">
        <v>0</v>
      </c>
      <c r="HG106" s="63">
        <v>0</v>
      </c>
      <c r="HH106" s="63">
        <v>0</v>
      </c>
      <c r="HI106" s="63">
        <v>0</v>
      </c>
      <c r="HJ106" s="63">
        <v>0</v>
      </c>
      <c r="HK106" s="63">
        <v>0</v>
      </c>
      <c r="HL106" s="63">
        <v>0</v>
      </c>
      <c r="HM106" s="63">
        <v>0</v>
      </c>
      <c r="HN106" s="63">
        <v>0</v>
      </c>
      <c r="HO106" s="63">
        <v>0</v>
      </c>
      <c r="HP106" s="63">
        <v>0</v>
      </c>
      <c r="HQ106" s="63">
        <v>0</v>
      </c>
      <c r="HR106" s="63">
        <v>0</v>
      </c>
      <c r="HS106" s="63">
        <v>0</v>
      </c>
      <c r="HT106" s="63">
        <v>0</v>
      </c>
      <c r="HU106" s="63">
        <v>0</v>
      </c>
      <c r="HV106" s="63">
        <v>0</v>
      </c>
      <c r="HW106" s="63">
        <v>0</v>
      </c>
      <c r="HX106" s="63">
        <v>0</v>
      </c>
      <c r="HY106" s="63">
        <v>0</v>
      </c>
      <c r="HZ106" s="63">
        <v>0</v>
      </c>
      <c r="IA106" s="63">
        <v>0</v>
      </c>
      <c r="IB106" s="63">
        <v>0</v>
      </c>
      <c r="IC106" s="63">
        <v>0</v>
      </c>
      <c r="ID106" s="63">
        <v>0</v>
      </c>
      <c r="IE106" s="63">
        <v>0</v>
      </c>
      <c r="IF106" s="63">
        <v>0</v>
      </c>
      <c r="IG106" s="63">
        <v>0</v>
      </c>
      <c r="IH106" s="63">
        <v>0</v>
      </c>
      <c r="II106" s="63">
        <v>0</v>
      </c>
      <c r="IJ106" s="63">
        <v>0</v>
      </c>
      <c r="IK106" s="63">
        <v>0</v>
      </c>
      <c r="IL106" s="63">
        <v>0</v>
      </c>
      <c r="IM106" s="63">
        <v>0</v>
      </c>
      <c r="IN106" s="63">
        <v>0</v>
      </c>
      <c r="IO106" s="63">
        <v>0</v>
      </c>
      <c r="IP106" s="63">
        <v>0</v>
      </c>
      <c r="IQ106" s="63">
        <v>0</v>
      </c>
      <c r="IR106" s="63">
        <v>0</v>
      </c>
      <c r="IS106" s="63">
        <v>0</v>
      </c>
      <c r="IT106" s="63">
        <v>0</v>
      </c>
      <c r="IU106" s="63">
        <v>0</v>
      </c>
      <c r="IV106" s="63">
        <v>0</v>
      </c>
      <c r="IW106" s="63">
        <v>0</v>
      </c>
      <c r="IX106" s="63">
        <v>0</v>
      </c>
      <c r="IY106" s="63">
        <v>0</v>
      </c>
      <c r="IZ106" s="63">
        <v>0</v>
      </c>
      <c r="JA106" s="63">
        <v>0</v>
      </c>
      <c r="JB106" s="63">
        <v>0</v>
      </c>
      <c r="JC106" s="63">
        <v>0</v>
      </c>
      <c r="JD106" s="63">
        <v>0</v>
      </c>
      <c r="JE106" s="63">
        <v>0</v>
      </c>
      <c r="JF106" s="63">
        <v>0</v>
      </c>
      <c r="JG106" s="63">
        <v>0</v>
      </c>
      <c r="JH106" s="63">
        <v>0</v>
      </c>
      <c r="JI106" s="63">
        <v>0</v>
      </c>
      <c r="JJ106" s="63">
        <v>0</v>
      </c>
      <c r="JK106" s="63">
        <v>0</v>
      </c>
      <c r="JL106" s="63">
        <v>0</v>
      </c>
      <c r="JM106" s="63">
        <v>0</v>
      </c>
      <c r="JN106" s="63">
        <v>0</v>
      </c>
      <c r="JO106" s="63">
        <v>0</v>
      </c>
      <c r="JP106" s="63">
        <v>0</v>
      </c>
      <c r="JQ106" s="63">
        <v>0</v>
      </c>
      <c r="JR106" s="63">
        <v>0</v>
      </c>
      <c r="JS106" s="63">
        <v>0</v>
      </c>
      <c r="JT106" s="63">
        <v>0</v>
      </c>
      <c r="JU106" s="63">
        <v>0</v>
      </c>
      <c r="JV106" s="63">
        <v>0</v>
      </c>
      <c r="JW106" s="63">
        <v>0</v>
      </c>
      <c r="JX106" s="63">
        <v>0</v>
      </c>
      <c r="JY106" s="63">
        <v>0</v>
      </c>
      <c r="JZ106" s="63">
        <v>0</v>
      </c>
      <c r="KA106" s="63">
        <v>0</v>
      </c>
      <c r="KB106" s="63">
        <v>0</v>
      </c>
      <c r="KC106" s="63">
        <v>0</v>
      </c>
      <c r="KD106" s="63">
        <v>0</v>
      </c>
      <c r="KE106" s="63">
        <v>0</v>
      </c>
      <c r="KF106" s="63">
        <v>0</v>
      </c>
      <c r="KG106" s="63">
        <v>0</v>
      </c>
      <c r="KH106" s="63">
        <v>0</v>
      </c>
      <c r="KI106" s="63">
        <v>0</v>
      </c>
      <c r="KJ106" s="63">
        <v>0</v>
      </c>
      <c r="KK106" s="63">
        <v>0</v>
      </c>
      <c r="KL106" s="63">
        <v>0</v>
      </c>
      <c r="KM106" s="63">
        <v>0</v>
      </c>
      <c r="KN106" s="63">
        <v>0</v>
      </c>
      <c r="KO106" s="63">
        <v>0</v>
      </c>
      <c r="KP106" s="63">
        <v>0</v>
      </c>
      <c r="KQ106" s="63">
        <v>0</v>
      </c>
      <c r="KR106" s="63">
        <v>0</v>
      </c>
      <c r="KS106" s="63">
        <v>0</v>
      </c>
      <c r="KT106" s="63">
        <v>0</v>
      </c>
      <c r="KU106" s="63">
        <v>0</v>
      </c>
      <c r="KV106" s="63">
        <v>0</v>
      </c>
      <c r="KW106" s="63">
        <v>0</v>
      </c>
      <c r="KX106" s="63">
        <v>0</v>
      </c>
      <c r="KY106" s="63">
        <v>0</v>
      </c>
      <c r="KZ106" s="63">
        <v>0</v>
      </c>
      <c r="LA106" s="63">
        <v>0</v>
      </c>
      <c r="LB106" s="63">
        <v>0</v>
      </c>
      <c r="LC106" s="63">
        <v>0</v>
      </c>
      <c r="LD106" s="63">
        <v>0</v>
      </c>
      <c r="LE106" s="63">
        <v>0</v>
      </c>
      <c r="LF106" s="63">
        <v>0</v>
      </c>
      <c r="LG106" s="63">
        <v>0</v>
      </c>
      <c r="LH106" s="63">
        <v>0</v>
      </c>
      <c r="LI106" s="63">
        <v>0</v>
      </c>
      <c r="LJ106" s="63">
        <v>0</v>
      </c>
      <c r="LK106" s="63">
        <v>0</v>
      </c>
      <c r="LL106" s="63">
        <v>0</v>
      </c>
      <c r="LM106" s="63">
        <v>0</v>
      </c>
      <c r="LN106" s="63">
        <v>0</v>
      </c>
      <c r="LO106" s="63">
        <v>0</v>
      </c>
      <c r="LP106" s="63">
        <v>0</v>
      </c>
      <c r="LQ106" s="63">
        <v>0</v>
      </c>
      <c r="LR106" s="63">
        <v>0</v>
      </c>
      <c r="LS106" s="63">
        <v>0</v>
      </c>
      <c r="LT106" s="63">
        <v>0</v>
      </c>
      <c r="LU106" s="63">
        <v>0</v>
      </c>
      <c r="LV106" s="63">
        <v>0</v>
      </c>
      <c r="LW106" s="63">
        <v>0</v>
      </c>
      <c r="LX106" s="63">
        <v>0</v>
      </c>
      <c r="LY106" s="63">
        <v>0</v>
      </c>
      <c r="LZ106" s="63">
        <v>0</v>
      </c>
      <c r="MA106" s="63">
        <v>0</v>
      </c>
      <c r="MB106" s="63">
        <v>0</v>
      </c>
      <c r="MC106" s="63">
        <v>0</v>
      </c>
      <c r="MD106" s="63">
        <v>0</v>
      </c>
      <c r="ME106" s="63">
        <v>0</v>
      </c>
      <c r="MF106" s="63">
        <v>0</v>
      </c>
      <c r="MG106" s="63">
        <v>0</v>
      </c>
      <c r="MH106" s="63">
        <v>0</v>
      </c>
      <c r="MI106" s="63">
        <v>0</v>
      </c>
      <c r="MJ106" s="63">
        <v>0</v>
      </c>
      <c r="MK106" s="63">
        <v>0</v>
      </c>
      <c r="ML106" s="63">
        <v>0</v>
      </c>
      <c r="MM106" s="63">
        <v>0</v>
      </c>
      <c r="MN106" s="63">
        <v>0</v>
      </c>
      <c r="MO106" s="63">
        <v>0</v>
      </c>
      <c r="MP106" s="63">
        <v>0</v>
      </c>
      <c r="MQ106" s="2">
        <v>0</v>
      </c>
      <c r="MR106" s="63">
        <v>0</v>
      </c>
      <c r="MS106" s="63">
        <v>0</v>
      </c>
      <c r="MT106" s="63">
        <v>0</v>
      </c>
      <c r="MU106" s="63">
        <v>0</v>
      </c>
      <c r="MW106" s="63">
        <v>91</v>
      </c>
      <c r="MY106" s="63">
        <f t="shared" si="3"/>
        <v>0</v>
      </c>
      <c r="NC106" s="63">
        <f t="shared" si="4"/>
        <v>0</v>
      </c>
    </row>
    <row r="107" spans="1:367" x14ac:dyDescent="0.45">
      <c r="A107" s="63" t="s">
        <v>9</v>
      </c>
      <c r="B107" s="50">
        <v>0</v>
      </c>
      <c r="C107" s="63">
        <v>0</v>
      </c>
      <c r="D107" s="63">
        <v>0</v>
      </c>
      <c r="E107" s="63">
        <v>0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63">
        <v>0</v>
      </c>
      <c r="L107" s="63">
        <v>0</v>
      </c>
      <c r="M107" s="63">
        <v>0</v>
      </c>
      <c r="N107" s="63">
        <v>0</v>
      </c>
      <c r="O107" s="63">
        <v>0</v>
      </c>
      <c r="P107" s="63">
        <v>0</v>
      </c>
      <c r="Q107" s="63">
        <v>0</v>
      </c>
      <c r="R107" s="63">
        <v>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AZ107" s="63">
        <v>0</v>
      </c>
      <c r="BA107" s="63">
        <v>0</v>
      </c>
      <c r="BB107" s="63">
        <v>0</v>
      </c>
      <c r="BC107" s="63">
        <v>0</v>
      </c>
      <c r="BD107" s="63">
        <v>0</v>
      </c>
      <c r="BE107" s="63">
        <v>0</v>
      </c>
      <c r="BF107" s="63">
        <v>0</v>
      </c>
      <c r="BG107" s="63">
        <v>0</v>
      </c>
      <c r="BH107" s="63">
        <v>0</v>
      </c>
      <c r="BI107" s="63">
        <v>0</v>
      </c>
      <c r="BJ107" s="63">
        <v>0</v>
      </c>
      <c r="BK107" s="63">
        <v>0</v>
      </c>
      <c r="BL107" s="63">
        <v>0</v>
      </c>
      <c r="BM107" s="63">
        <v>0</v>
      </c>
      <c r="BN107" s="63">
        <v>0</v>
      </c>
      <c r="BO107" s="63">
        <v>0</v>
      </c>
      <c r="BP107" s="63">
        <v>0</v>
      </c>
      <c r="BQ107" s="63">
        <v>0</v>
      </c>
      <c r="BR107" s="63">
        <v>0</v>
      </c>
      <c r="BS107" s="63">
        <v>0</v>
      </c>
      <c r="BT107" s="63">
        <v>0</v>
      </c>
      <c r="BU107" s="63">
        <v>0</v>
      </c>
      <c r="BV107" s="63">
        <v>0</v>
      </c>
      <c r="BW107" s="63">
        <v>0</v>
      </c>
      <c r="BX107" s="63">
        <v>0</v>
      </c>
      <c r="BY107" s="63">
        <v>0</v>
      </c>
      <c r="BZ107" s="63">
        <v>0</v>
      </c>
      <c r="CA107" s="63">
        <v>0</v>
      </c>
      <c r="CB107" s="63">
        <v>0</v>
      </c>
      <c r="CC107" s="63">
        <v>0</v>
      </c>
      <c r="CD107" s="63">
        <v>0</v>
      </c>
      <c r="CE107" s="63">
        <v>0</v>
      </c>
      <c r="CF107" s="63">
        <v>0</v>
      </c>
      <c r="CG107" s="63">
        <v>0</v>
      </c>
      <c r="CH107" s="63">
        <v>0</v>
      </c>
      <c r="CI107" s="63">
        <v>0</v>
      </c>
      <c r="CJ107" s="63">
        <v>0</v>
      </c>
      <c r="CK107" s="63">
        <v>0</v>
      </c>
      <c r="CL107" s="63">
        <v>0</v>
      </c>
      <c r="CM107" s="63">
        <v>0</v>
      </c>
      <c r="CN107" s="63">
        <v>0</v>
      </c>
      <c r="CO107" s="63">
        <v>0</v>
      </c>
      <c r="CP107" s="63">
        <v>0</v>
      </c>
      <c r="CQ107" s="63">
        <v>0</v>
      </c>
      <c r="CR107" s="63">
        <v>0</v>
      </c>
      <c r="CS107" s="63">
        <v>0</v>
      </c>
      <c r="CT107" s="63">
        <v>0</v>
      </c>
      <c r="CU107" s="63">
        <v>0</v>
      </c>
      <c r="CV107" s="63">
        <v>0</v>
      </c>
      <c r="CW107" s="63">
        <v>0</v>
      </c>
      <c r="CX107" s="63">
        <v>0</v>
      </c>
      <c r="CY107" s="63">
        <v>0</v>
      </c>
      <c r="CZ107" s="63">
        <v>0</v>
      </c>
      <c r="DA107" s="63">
        <v>0</v>
      </c>
      <c r="DB107" s="63">
        <v>0</v>
      </c>
      <c r="DC107" s="63">
        <v>0</v>
      </c>
      <c r="DD107" s="63">
        <v>0</v>
      </c>
      <c r="DE107" s="63">
        <v>0</v>
      </c>
      <c r="DF107" s="63">
        <v>0</v>
      </c>
      <c r="DG107" s="63">
        <v>0</v>
      </c>
      <c r="DH107" s="63">
        <v>0</v>
      </c>
      <c r="DI107" s="63">
        <v>0</v>
      </c>
      <c r="DJ107" s="63">
        <v>0</v>
      </c>
      <c r="DK107" s="63">
        <v>0</v>
      </c>
      <c r="DL107" s="63">
        <v>0</v>
      </c>
      <c r="DM107" s="63">
        <v>0</v>
      </c>
      <c r="DN107" s="63">
        <v>0</v>
      </c>
      <c r="DO107" s="63">
        <v>0</v>
      </c>
      <c r="DP107" s="63">
        <v>0</v>
      </c>
      <c r="DQ107" s="63">
        <v>0</v>
      </c>
      <c r="DR107" s="63">
        <v>0</v>
      </c>
      <c r="DS107" s="63">
        <v>0</v>
      </c>
      <c r="DT107" s="63">
        <v>0</v>
      </c>
      <c r="DU107" s="63">
        <v>0</v>
      </c>
      <c r="DV107" s="63">
        <v>0</v>
      </c>
      <c r="DW107" s="63">
        <v>0</v>
      </c>
      <c r="DX107" s="63">
        <v>0</v>
      </c>
      <c r="DY107" s="63">
        <v>0</v>
      </c>
      <c r="DZ107" s="63">
        <v>0</v>
      </c>
      <c r="EA107" s="63">
        <v>0</v>
      </c>
      <c r="EB107" s="63">
        <v>0</v>
      </c>
      <c r="EC107" s="63">
        <v>0</v>
      </c>
      <c r="ED107" s="63">
        <v>0</v>
      </c>
      <c r="EE107" s="63">
        <v>0</v>
      </c>
      <c r="EF107" s="63">
        <v>0</v>
      </c>
      <c r="EG107" s="63">
        <v>0</v>
      </c>
      <c r="EH107" s="63">
        <v>0</v>
      </c>
      <c r="EI107" s="63">
        <v>0</v>
      </c>
      <c r="EJ107" s="63">
        <v>0</v>
      </c>
      <c r="EK107" s="63">
        <v>0</v>
      </c>
      <c r="EL107" s="63">
        <v>0</v>
      </c>
      <c r="EM107" s="63">
        <v>0</v>
      </c>
      <c r="EN107" s="63">
        <v>0</v>
      </c>
      <c r="EO107" s="63">
        <v>0</v>
      </c>
      <c r="EP107" s="63">
        <v>0</v>
      </c>
      <c r="EQ107" s="63">
        <v>0</v>
      </c>
      <c r="ER107" s="63">
        <v>0</v>
      </c>
      <c r="ES107" s="63">
        <v>0</v>
      </c>
      <c r="ET107" s="63">
        <v>0</v>
      </c>
      <c r="EU107" s="63">
        <v>0</v>
      </c>
      <c r="EV107" s="63">
        <v>0</v>
      </c>
      <c r="EW107" s="63">
        <v>0</v>
      </c>
      <c r="EX107" s="63">
        <v>0</v>
      </c>
      <c r="EY107" s="63">
        <v>0</v>
      </c>
      <c r="EZ107" s="63">
        <v>0</v>
      </c>
      <c r="FA107" s="63">
        <v>0</v>
      </c>
      <c r="FB107" s="63">
        <v>0</v>
      </c>
      <c r="FC107" s="63">
        <v>0</v>
      </c>
      <c r="FD107" s="63">
        <v>0</v>
      </c>
      <c r="FE107" s="63">
        <v>0</v>
      </c>
      <c r="FF107" s="63">
        <v>0</v>
      </c>
      <c r="FG107" s="63">
        <v>0</v>
      </c>
      <c r="FH107" s="63">
        <v>0</v>
      </c>
      <c r="FI107" s="63">
        <v>0</v>
      </c>
      <c r="FJ107" s="63">
        <v>0</v>
      </c>
      <c r="FK107" s="63">
        <v>0</v>
      </c>
      <c r="FL107" s="63">
        <v>0</v>
      </c>
      <c r="FM107" s="63">
        <v>0</v>
      </c>
      <c r="FN107" s="63">
        <v>0</v>
      </c>
      <c r="FO107" s="63">
        <v>0</v>
      </c>
      <c r="FP107" s="63">
        <v>0</v>
      </c>
      <c r="FQ107" s="63">
        <v>0</v>
      </c>
      <c r="FR107" s="63">
        <v>0</v>
      </c>
      <c r="FS107" s="63">
        <v>0</v>
      </c>
      <c r="FT107" s="34">
        <v>0</v>
      </c>
      <c r="FU107" s="63">
        <v>0</v>
      </c>
      <c r="FV107" s="63">
        <v>0</v>
      </c>
      <c r="FW107" s="63">
        <v>0</v>
      </c>
      <c r="FX107" s="63">
        <v>0</v>
      </c>
      <c r="FY107" s="63">
        <v>0</v>
      </c>
      <c r="FZ107" s="63">
        <v>0</v>
      </c>
      <c r="GA107" s="63">
        <v>0</v>
      </c>
      <c r="GB107" s="63">
        <v>0</v>
      </c>
      <c r="GC107" s="63">
        <v>0</v>
      </c>
      <c r="GD107" s="63">
        <v>0</v>
      </c>
      <c r="GE107" s="63">
        <v>0</v>
      </c>
      <c r="GF107" s="63">
        <v>0</v>
      </c>
      <c r="GG107" s="63">
        <v>0</v>
      </c>
      <c r="GH107" s="63">
        <v>0</v>
      </c>
      <c r="GI107" s="63">
        <v>0</v>
      </c>
      <c r="GJ107" s="63">
        <v>0</v>
      </c>
      <c r="GK107" s="63">
        <v>0</v>
      </c>
      <c r="GL107" s="63">
        <v>0</v>
      </c>
      <c r="GM107" s="63">
        <v>0</v>
      </c>
      <c r="GN107" s="63">
        <v>0</v>
      </c>
      <c r="GO107" s="63">
        <v>0</v>
      </c>
      <c r="GP107" s="63">
        <v>0</v>
      </c>
      <c r="GQ107" s="63">
        <v>0</v>
      </c>
      <c r="GR107" s="63">
        <v>0</v>
      </c>
      <c r="GS107" s="63">
        <v>0</v>
      </c>
      <c r="GT107" s="63">
        <v>0</v>
      </c>
      <c r="GU107" s="63">
        <v>0</v>
      </c>
      <c r="GV107" s="63">
        <v>0</v>
      </c>
      <c r="GW107" s="63">
        <v>0</v>
      </c>
      <c r="GX107" s="63">
        <v>0</v>
      </c>
      <c r="GY107" s="63">
        <v>0</v>
      </c>
      <c r="GZ107" s="63">
        <v>0</v>
      </c>
      <c r="HA107" s="63">
        <v>0</v>
      </c>
      <c r="HB107" s="63">
        <v>0</v>
      </c>
      <c r="HC107" s="63">
        <v>0</v>
      </c>
      <c r="HD107" s="63">
        <v>0</v>
      </c>
      <c r="HE107" s="63">
        <v>0</v>
      </c>
      <c r="HF107" s="63">
        <v>0</v>
      </c>
      <c r="HG107" s="63">
        <v>0</v>
      </c>
      <c r="HH107" s="63">
        <v>0</v>
      </c>
      <c r="HI107" s="63">
        <v>0</v>
      </c>
      <c r="HJ107" s="63">
        <v>0</v>
      </c>
      <c r="HK107" s="63">
        <v>0</v>
      </c>
      <c r="HL107" s="63">
        <v>0</v>
      </c>
      <c r="HM107" s="63">
        <v>0</v>
      </c>
      <c r="HN107" s="63">
        <v>0</v>
      </c>
      <c r="HO107" s="63">
        <v>0</v>
      </c>
      <c r="HP107" s="63">
        <v>0</v>
      </c>
      <c r="HQ107" s="63">
        <v>0</v>
      </c>
      <c r="HR107" s="63">
        <v>0</v>
      </c>
      <c r="HS107" s="63">
        <v>0</v>
      </c>
      <c r="HT107" s="63">
        <v>0</v>
      </c>
      <c r="HU107" s="63">
        <v>0</v>
      </c>
      <c r="HV107" s="63">
        <v>0</v>
      </c>
      <c r="HW107" s="63">
        <v>0</v>
      </c>
      <c r="HX107" s="63">
        <v>0</v>
      </c>
      <c r="HY107" s="63">
        <v>0</v>
      </c>
      <c r="HZ107" s="63">
        <v>0</v>
      </c>
      <c r="IA107" s="63">
        <v>0</v>
      </c>
      <c r="IB107" s="63">
        <v>0</v>
      </c>
      <c r="IC107" s="63">
        <v>0</v>
      </c>
      <c r="ID107" s="63">
        <v>0</v>
      </c>
      <c r="IE107" s="63">
        <v>0</v>
      </c>
      <c r="IF107" s="63">
        <v>0</v>
      </c>
      <c r="IG107" s="63">
        <v>0</v>
      </c>
      <c r="IH107" s="63">
        <v>0</v>
      </c>
      <c r="II107" s="63">
        <v>0</v>
      </c>
      <c r="IJ107" s="63">
        <v>0</v>
      </c>
      <c r="IK107" s="63">
        <v>0</v>
      </c>
      <c r="IL107" s="63">
        <v>0</v>
      </c>
      <c r="IM107" s="63">
        <v>0</v>
      </c>
      <c r="IN107" s="63">
        <v>0</v>
      </c>
      <c r="IO107" s="63">
        <v>0</v>
      </c>
      <c r="IP107" s="63">
        <v>0</v>
      </c>
      <c r="IQ107" s="63">
        <v>0</v>
      </c>
      <c r="IR107" s="63">
        <v>0</v>
      </c>
      <c r="IS107" s="63">
        <v>0</v>
      </c>
      <c r="IT107" s="63">
        <v>0</v>
      </c>
      <c r="IU107" s="63">
        <v>0</v>
      </c>
      <c r="IV107" s="63">
        <v>0</v>
      </c>
      <c r="IW107" s="63">
        <v>0</v>
      </c>
      <c r="IX107" s="63">
        <v>0</v>
      </c>
      <c r="IY107" s="63">
        <v>0</v>
      </c>
      <c r="IZ107" s="63">
        <v>0</v>
      </c>
      <c r="JA107" s="63">
        <v>0</v>
      </c>
      <c r="JB107" s="63">
        <v>0</v>
      </c>
      <c r="JC107" s="63">
        <v>0</v>
      </c>
      <c r="JD107" s="63">
        <v>0</v>
      </c>
      <c r="JE107" s="63">
        <v>0</v>
      </c>
      <c r="JF107" s="63">
        <v>0</v>
      </c>
      <c r="JG107" s="63">
        <v>0</v>
      </c>
      <c r="JH107" s="63">
        <v>0</v>
      </c>
      <c r="JI107" s="63">
        <v>0</v>
      </c>
      <c r="JJ107" s="63">
        <v>0</v>
      </c>
      <c r="JK107" s="63">
        <v>0</v>
      </c>
      <c r="JL107" s="63">
        <v>0</v>
      </c>
      <c r="JM107" s="63">
        <v>0</v>
      </c>
      <c r="JN107" s="63">
        <v>0</v>
      </c>
      <c r="JO107" s="63">
        <v>0</v>
      </c>
      <c r="JP107" s="63">
        <v>0</v>
      </c>
      <c r="JQ107" s="63">
        <v>0</v>
      </c>
      <c r="JR107" s="63">
        <v>0</v>
      </c>
      <c r="JS107" s="63">
        <v>0</v>
      </c>
      <c r="JT107" s="63">
        <v>0</v>
      </c>
      <c r="JU107" s="63">
        <v>0</v>
      </c>
      <c r="JV107" s="63">
        <v>0</v>
      </c>
      <c r="JW107" s="63">
        <v>0</v>
      </c>
      <c r="JX107" s="63">
        <v>0</v>
      </c>
      <c r="JY107" s="63">
        <v>0</v>
      </c>
      <c r="JZ107" s="63">
        <v>0</v>
      </c>
      <c r="KA107" s="63">
        <v>0</v>
      </c>
      <c r="KB107" s="63">
        <v>0</v>
      </c>
      <c r="KC107" s="63">
        <v>0</v>
      </c>
      <c r="KD107" s="63">
        <v>0</v>
      </c>
      <c r="KE107" s="63">
        <v>0</v>
      </c>
      <c r="KF107" s="63">
        <v>0</v>
      </c>
      <c r="KG107" s="63">
        <v>0</v>
      </c>
      <c r="KH107" s="63">
        <v>0</v>
      </c>
      <c r="KI107" s="63">
        <v>0</v>
      </c>
      <c r="KJ107" s="63">
        <v>0</v>
      </c>
      <c r="KK107" s="63">
        <v>0</v>
      </c>
      <c r="KL107" s="63">
        <v>0</v>
      </c>
      <c r="KM107" s="63">
        <v>0</v>
      </c>
      <c r="KN107" s="63">
        <v>0</v>
      </c>
      <c r="KO107" s="63">
        <v>0</v>
      </c>
      <c r="KP107" s="63">
        <v>0</v>
      </c>
      <c r="KQ107" s="63">
        <v>0</v>
      </c>
      <c r="KR107" s="63">
        <v>0</v>
      </c>
      <c r="KS107" s="63">
        <v>0</v>
      </c>
      <c r="KT107" s="63">
        <v>0</v>
      </c>
      <c r="KU107" s="63">
        <v>0</v>
      </c>
      <c r="KV107" s="63">
        <v>0</v>
      </c>
      <c r="KW107" s="63">
        <v>0</v>
      </c>
      <c r="KX107" s="63">
        <v>0</v>
      </c>
      <c r="KY107" s="63">
        <v>0</v>
      </c>
      <c r="KZ107" s="63">
        <v>0</v>
      </c>
      <c r="LA107" s="63">
        <v>0</v>
      </c>
      <c r="LB107" s="63">
        <v>0</v>
      </c>
      <c r="LC107" s="63">
        <v>0</v>
      </c>
      <c r="LD107" s="63">
        <v>0</v>
      </c>
      <c r="LE107" s="63">
        <v>0</v>
      </c>
      <c r="LF107" s="63">
        <v>0</v>
      </c>
      <c r="LG107" s="63">
        <v>0</v>
      </c>
      <c r="LH107" s="63">
        <v>0</v>
      </c>
      <c r="LI107" s="63">
        <v>0</v>
      </c>
      <c r="LJ107" s="63">
        <v>0</v>
      </c>
      <c r="LK107" s="63">
        <v>0</v>
      </c>
      <c r="LL107" s="63">
        <v>0</v>
      </c>
      <c r="LM107" s="63">
        <v>0</v>
      </c>
      <c r="LN107" s="63">
        <v>0</v>
      </c>
      <c r="LO107" s="63">
        <v>0</v>
      </c>
      <c r="LP107" s="63">
        <v>0</v>
      </c>
      <c r="LQ107" s="63">
        <v>0</v>
      </c>
      <c r="LR107" s="63">
        <v>0</v>
      </c>
      <c r="LS107" s="63">
        <v>0</v>
      </c>
      <c r="LT107" s="63">
        <v>0</v>
      </c>
      <c r="LU107" s="63">
        <v>0</v>
      </c>
      <c r="LV107" s="63">
        <v>0</v>
      </c>
      <c r="LW107" s="63">
        <v>0</v>
      </c>
      <c r="LX107" s="63">
        <v>0</v>
      </c>
      <c r="LY107" s="63">
        <v>0</v>
      </c>
      <c r="LZ107" s="63">
        <v>0</v>
      </c>
      <c r="MA107" s="63">
        <v>0</v>
      </c>
      <c r="MB107" s="63">
        <v>0</v>
      </c>
      <c r="MC107" s="63">
        <v>0</v>
      </c>
      <c r="MD107" s="63">
        <v>0</v>
      </c>
      <c r="ME107" s="63">
        <v>0</v>
      </c>
      <c r="MF107" s="63">
        <v>0</v>
      </c>
      <c r="MG107" s="63">
        <v>0</v>
      </c>
      <c r="MH107" s="63">
        <v>0</v>
      </c>
      <c r="MI107" s="63">
        <v>0</v>
      </c>
      <c r="MJ107" s="63">
        <v>0</v>
      </c>
      <c r="MK107" s="63">
        <v>0</v>
      </c>
      <c r="ML107" s="63">
        <v>0</v>
      </c>
      <c r="MM107" s="63">
        <v>0</v>
      </c>
      <c r="MN107" s="63">
        <v>0</v>
      </c>
      <c r="MO107" s="63">
        <v>0</v>
      </c>
      <c r="MP107" s="63">
        <v>0</v>
      </c>
      <c r="MQ107" s="2">
        <v>0</v>
      </c>
      <c r="MR107" s="63">
        <v>0</v>
      </c>
      <c r="MS107" s="63">
        <v>0</v>
      </c>
      <c r="MT107" s="63">
        <v>0</v>
      </c>
      <c r="MU107" s="63">
        <v>0</v>
      </c>
      <c r="MW107" s="63">
        <v>92</v>
      </c>
      <c r="MY107" s="63">
        <f t="shared" si="3"/>
        <v>0</v>
      </c>
      <c r="NC107" s="63">
        <f t="shared" si="4"/>
        <v>0</v>
      </c>
    </row>
    <row r="108" spans="1:367" x14ac:dyDescent="0.45">
      <c r="A108" s="63" t="s">
        <v>10</v>
      </c>
      <c r="B108" s="50">
        <v>0</v>
      </c>
      <c r="C108" s="63">
        <v>0</v>
      </c>
      <c r="D108" s="63">
        <v>0</v>
      </c>
      <c r="E108" s="63">
        <v>0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63">
        <v>0</v>
      </c>
      <c r="L108" s="63">
        <v>0</v>
      </c>
      <c r="M108" s="63">
        <v>0</v>
      </c>
      <c r="N108" s="63">
        <v>0</v>
      </c>
      <c r="O108" s="63">
        <v>0</v>
      </c>
      <c r="P108" s="63">
        <v>0</v>
      </c>
      <c r="Q108" s="63">
        <v>0</v>
      </c>
      <c r="R108" s="63">
        <v>0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AZ108" s="63">
        <v>0</v>
      </c>
      <c r="BA108" s="63">
        <v>0</v>
      </c>
      <c r="BB108" s="63">
        <v>0</v>
      </c>
      <c r="BC108" s="63">
        <v>0</v>
      </c>
      <c r="BD108" s="63">
        <v>0</v>
      </c>
      <c r="BE108" s="63">
        <v>0</v>
      </c>
      <c r="BF108" s="63">
        <v>0</v>
      </c>
      <c r="BG108" s="63">
        <v>0</v>
      </c>
      <c r="BH108" s="63">
        <v>0</v>
      </c>
      <c r="BI108" s="63">
        <v>0</v>
      </c>
      <c r="BJ108" s="63">
        <v>0</v>
      </c>
      <c r="BK108" s="63">
        <v>0</v>
      </c>
      <c r="BL108" s="63">
        <v>0</v>
      </c>
      <c r="BM108" s="63">
        <v>0</v>
      </c>
      <c r="BN108" s="63">
        <v>0</v>
      </c>
      <c r="BO108" s="63">
        <v>0</v>
      </c>
      <c r="BP108" s="63">
        <v>0</v>
      </c>
      <c r="BQ108" s="63">
        <v>0</v>
      </c>
      <c r="BR108" s="63">
        <v>0</v>
      </c>
      <c r="BS108" s="63">
        <v>0</v>
      </c>
      <c r="BT108" s="63">
        <v>0</v>
      </c>
      <c r="BU108" s="63">
        <v>0</v>
      </c>
      <c r="BV108" s="63">
        <v>0</v>
      </c>
      <c r="BW108" s="63">
        <v>0</v>
      </c>
      <c r="BX108" s="63">
        <v>0</v>
      </c>
      <c r="BY108" s="63">
        <v>0</v>
      </c>
      <c r="BZ108" s="63">
        <v>0</v>
      </c>
      <c r="CA108" s="63">
        <v>0</v>
      </c>
      <c r="CB108" s="63">
        <v>0</v>
      </c>
      <c r="CC108" s="63">
        <v>0</v>
      </c>
      <c r="CD108" s="63">
        <v>0</v>
      </c>
      <c r="CE108" s="63">
        <v>0</v>
      </c>
      <c r="CF108" s="63">
        <v>0</v>
      </c>
      <c r="CG108" s="63">
        <v>0</v>
      </c>
      <c r="CH108" s="63">
        <v>0</v>
      </c>
      <c r="CI108" s="63">
        <v>0</v>
      </c>
      <c r="CJ108" s="63">
        <v>0</v>
      </c>
      <c r="CK108" s="63">
        <v>0</v>
      </c>
      <c r="CL108" s="63">
        <v>0</v>
      </c>
      <c r="CM108" s="63">
        <v>0</v>
      </c>
      <c r="CN108" s="63">
        <v>0</v>
      </c>
      <c r="CO108" s="63">
        <v>0</v>
      </c>
      <c r="CP108" s="63">
        <v>0</v>
      </c>
      <c r="CQ108" s="63">
        <v>0</v>
      </c>
      <c r="CR108" s="63">
        <v>0</v>
      </c>
      <c r="CS108" s="63">
        <v>0</v>
      </c>
      <c r="CT108" s="63">
        <v>0</v>
      </c>
      <c r="CU108" s="63">
        <v>0</v>
      </c>
      <c r="CV108" s="63">
        <v>0</v>
      </c>
      <c r="CW108" s="63">
        <v>0</v>
      </c>
      <c r="CX108" s="63">
        <v>0</v>
      </c>
      <c r="CY108" s="63">
        <v>0</v>
      </c>
      <c r="CZ108" s="63">
        <v>0</v>
      </c>
      <c r="DA108" s="63">
        <v>0</v>
      </c>
      <c r="DB108" s="63">
        <v>0</v>
      </c>
      <c r="DC108" s="63">
        <v>0</v>
      </c>
      <c r="DD108" s="63">
        <v>0</v>
      </c>
      <c r="DE108" s="63">
        <v>0</v>
      </c>
      <c r="DF108" s="63">
        <v>0</v>
      </c>
      <c r="DG108" s="63">
        <v>0</v>
      </c>
      <c r="DH108" s="63">
        <v>0</v>
      </c>
      <c r="DI108" s="63">
        <v>0</v>
      </c>
      <c r="DJ108" s="63">
        <v>0</v>
      </c>
      <c r="DK108" s="63">
        <v>0</v>
      </c>
      <c r="DL108" s="63">
        <v>0</v>
      </c>
      <c r="DM108" s="63">
        <v>0</v>
      </c>
      <c r="DN108" s="63">
        <v>0</v>
      </c>
      <c r="DO108" s="63">
        <v>0</v>
      </c>
      <c r="DP108" s="63">
        <v>0</v>
      </c>
      <c r="DQ108" s="63">
        <v>0</v>
      </c>
      <c r="DR108" s="63">
        <v>0</v>
      </c>
      <c r="DS108" s="63">
        <v>0</v>
      </c>
      <c r="DT108" s="63">
        <v>0</v>
      </c>
      <c r="DU108" s="63">
        <v>0</v>
      </c>
      <c r="DV108" s="63">
        <v>0</v>
      </c>
      <c r="DW108" s="63">
        <v>0</v>
      </c>
      <c r="DX108" s="63">
        <v>0</v>
      </c>
      <c r="DY108" s="63">
        <v>0</v>
      </c>
      <c r="DZ108" s="63">
        <v>0</v>
      </c>
      <c r="EA108" s="63">
        <v>0</v>
      </c>
      <c r="EB108" s="63">
        <v>0</v>
      </c>
      <c r="EC108" s="63">
        <v>0</v>
      </c>
      <c r="ED108" s="63">
        <v>0</v>
      </c>
      <c r="EE108" s="63">
        <v>0</v>
      </c>
      <c r="EF108" s="63">
        <v>0</v>
      </c>
      <c r="EG108" s="63">
        <v>0</v>
      </c>
      <c r="EH108" s="63">
        <v>0</v>
      </c>
      <c r="EI108" s="63">
        <v>0</v>
      </c>
      <c r="EJ108" s="63">
        <v>0</v>
      </c>
      <c r="EK108" s="63">
        <v>0</v>
      </c>
      <c r="EL108" s="63">
        <v>0</v>
      </c>
      <c r="EM108" s="63">
        <v>0</v>
      </c>
      <c r="EN108" s="63">
        <v>0</v>
      </c>
      <c r="EO108" s="63">
        <v>0</v>
      </c>
      <c r="EP108" s="63">
        <v>0</v>
      </c>
      <c r="EQ108" s="63">
        <v>0</v>
      </c>
      <c r="ER108" s="63">
        <v>0</v>
      </c>
      <c r="ES108" s="63">
        <v>0</v>
      </c>
      <c r="ET108" s="63">
        <v>0</v>
      </c>
      <c r="EU108" s="63">
        <v>0</v>
      </c>
      <c r="EV108" s="63">
        <v>0</v>
      </c>
      <c r="EW108" s="63">
        <v>0</v>
      </c>
      <c r="EX108" s="63">
        <v>0</v>
      </c>
      <c r="EY108" s="63">
        <v>0</v>
      </c>
      <c r="EZ108" s="63">
        <v>0</v>
      </c>
      <c r="FA108" s="63">
        <v>0</v>
      </c>
      <c r="FB108" s="63">
        <v>0</v>
      </c>
      <c r="FC108" s="63">
        <v>0</v>
      </c>
      <c r="FD108" s="63">
        <v>0</v>
      </c>
      <c r="FE108" s="63">
        <v>0</v>
      </c>
      <c r="FF108" s="63">
        <v>0</v>
      </c>
      <c r="FG108" s="63">
        <v>0</v>
      </c>
      <c r="FH108" s="63">
        <v>0</v>
      </c>
      <c r="FI108" s="63">
        <v>0</v>
      </c>
      <c r="FJ108" s="63">
        <v>0</v>
      </c>
      <c r="FK108" s="63">
        <v>0</v>
      </c>
      <c r="FL108" s="63">
        <v>0</v>
      </c>
      <c r="FM108" s="63">
        <v>0</v>
      </c>
      <c r="FN108" s="63">
        <v>0</v>
      </c>
      <c r="FO108" s="63">
        <v>0</v>
      </c>
      <c r="FP108" s="63">
        <v>0</v>
      </c>
      <c r="FQ108" s="63">
        <v>0</v>
      </c>
      <c r="FR108" s="63">
        <v>0</v>
      </c>
      <c r="FS108" s="63">
        <v>0</v>
      </c>
      <c r="FT108" s="63">
        <v>0</v>
      </c>
      <c r="FU108" s="63">
        <v>0</v>
      </c>
      <c r="FV108" s="63">
        <v>0</v>
      </c>
      <c r="FW108" s="63">
        <v>0</v>
      </c>
      <c r="FX108" s="63">
        <v>0</v>
      </c>
      <c r="FY108" s="63">
        <v>0</v>
      </c>
      <c r="FZ108" s="63">
        <v>0</v>
      </c>
      <c r="GA108" s="63">
        <v>0</v>
      </c>
      <c r="GB108" s="63">
        <v>0</v>
      </c>
      <c r="GC108" s="63">
        <v>0</v>
      </c>
      <c r="GD108" s="63">
        <v>0</v>
      </c>
      <c r="GE108" s="63">
        <v>0</v>
      </c>
      <c r="GF108" s="63">
        <v>0</v>
      </c>
      <c r="GG108" s="63">
        <v>0</v>
      </c>
      <c r="GH108" s="63">
        <v>0</v>
      </c>
      <c r="GI108" s="63">
        <v>0</v>
      </c>
      <c r="GJ108" s="63">
        <v>0</v>
      </c>
      <c r="GK108" s="63">
        <v>0</v>
      </c>
      <c r="GL108" s="63">
        <v>0</v>
      </c>
      <c r="GM108" s="63">
        <v>0</v>
      </c>
      <c r="GN108" s="63">
        <v>0</v>
      </c>
      <c r="GO108" s="63">
        <v>0</v>
      </c>
      <c r="GP108" s="63">
        <v>0</v>
      </c>
      <c r="GQ108" s="63">
        <v>0</v>
      </c>
      <c r="GR108" s="63">
        <v>0</v>
      </c>
      <c r="GS108" s="63">
        <v>0</v>
      </c>
      <c r="GT108" s="63">
        <v>0</v>
      </c>
      <c r="GU108" s="63">
        <v>0</v>
      </c>
      <c r="GV108" s="63">
        <v>0</v>
      </c>
      <c r="GW108" s="63">
        <v>0</v>
      </c>
      <c r="GX108" s="63">
        <v>0</v>
      </c>
      <c r="GY108" s="63">
        <v>0</v>
      </c>
      <c r="GZ108" s="63">
        <v>0</v>
      </c>
      <c r="HA108" s="63">
        <v>0</v>
      </c>
      <c r="HB108" s="63">
        <v>0</v>
      </c>
      <c r="HC108" s="63">
        <v>0</v>
      </c>
      <c r="HD108" s="63">
        <v>0</v>
      </c>
      <c r="HE108" s="63">
        <v>0</v>
      </c>
      <c r="HF108" s="63">
        <v>0</v>
      </c>
      <c r="HG108" s="63">
        <v>0</v>
      </c>
      <c r="HH108" s="63">
        <v>0</v>
      </c>
      <c r="HI108" s="63">
        <v>0</v>
      </c>
      <c r="HJ108" s="63">
        <v>0</v>
      </c>
      <c r="HK108" s="63">
        <v>0</v>
      </c>
      <c r="HL108" s="63">
        <v>0</v>
      </c>
      <c r="HM108" s="63">
        <v>0</v>
      </c>
      <c r="HN108" s="63">
        <v>0</v>
      </c>
      <c r="HO108" s="63">
        <v>0</v>
      </c>
      <c r="HP108" s="63">
        <v>0</v>
      </c>
      <c r="HQ108" s="63">
        <v>0</v>
      </c>
      <c r="HR108" s="63">
        <v>0</v>
      </c>
      <c r="HS108" s="63">
        <v>0</v>
      </c>
      <c r="HT108" s="63">
        <v>0</v>
      </c>
      <c r="HU108" s="63">
        <v>0</v>
      </c>
      <c r="HV108" s="63">
        <v>0</v>
      </c>
      <c r="HW108" s="63">
        <v>0</v>
      </c>
      <c r="HX108" s="63">
        <v>0</v>
      </c>
      <c r="HY108" s="63">
        <v>0</v>
      </c>
      <c r="HZ108" s="63">
        <v>0</v>
      </c>
      <c r="IA108" s="63">
        <v>0</v>
      </c>
      <c r="IB108" s="63">
        <v>0</v>
      </c>
      <c r="IC108" s="63">
        <v>0</v>
      </c>
      <c r="ID108" s="63">
        <v>0</v>
      </c>
      <c r="IE108" s="63">
        <v>0</v>
      </c>
      <c r="IF108" s="63">
        <v>0</v>
      </c>
      <c r="IG108" s="63">
        <v>0</v>
      </c>
      <c r="IH108" s="63">
        <v>0</v>
      </c>
      <c r="II108" s="63">
        <v>0</v>
      </c>
      <c r="IJ108" s="63">
        <v>0</v>
      </c>
      <c r="IK108" s="63">
        <v>0</v>
      </c>
      <c r="IL108" s="63">
        <v>0</v>
      </c>
      <c r="IM108" s="63">
        <v>0</v>
      </c>
      <c r="IN108" s="63">
        <v>0</v>
      </c>
      <c r="IO108" s="63">
        <v>0</v>
      </c>
      <c r="IP108" s="63">
        <v>0</v>
      </c>
      <c r="IQ108" s="63">
        <v>0</v>
      </c>
      <c r="IR108" s="63">
        <v>0</v>
      </c>
      <c r="IS108" s="63">
        <v>0</v>
      </c>
      <c r="IT108" s="63">
        <v>0</v>
      </c>
      <c r="IU108" s="63">
        <v>0</v>
      </c>
      <c r="IV108" s="63">
        <v>0</v>
      </c>
      <c r="IW108" s="63">
        <v>0</v>
      </c>
      <c r="IX108" s="63">
        <v>0</v>
      </c>
      <c r="IY108" s="63">
        <v>0</v>
      </c>
      <c r="IZ108" s="63">
        <v>0</v>
      </c>
      <c r="JA108" s="63">
        <v>0</v>
      </c>
      <c r="JB108" s="63">
        <v>0</v>
      </c>
      <c r="JC108" s="63">
        <v>0</v>
      </c>
      <c r="JD108" s="63">
        <v>0</v>
      </c>
      <c r="JE108" s="63">
        <v>0</v>
      </c>
      <c r="JF108" s="63">
        <v>0</v>
      </c>
      <c r="JG108" s="63">
        <v>0</v>
      </c>
      <c r="JH108" s="63">
        <v>0</v>
      </c>
      <c r="JI108" s="63">
        <v>0</v>
      </c>
      <c r="JJ108" s="63">
        <v>0</v>
      </c>
      <c r="JK108" s="63">
        <v>0</v>
      </c>
      <c r="JL108" s="63">
        <v>0</v>
      </c>
      <c r="JM108" s="63">
        <v>0</v>
      </c>
      <c r="JN108" s="63">
        <v>0</v>
      </c>
      <c r="JO108" s="63">
        <v>0</v>
      </c>
      <c r="JP108" s="63">
        <v>0</v>
      </c>
      <c r="JQ108" s="63">
        <v>0</v>
      </c>
      <c r="JR108" s="63">
        <v>0</v>
      </c>
      <c r="JS108" s="63">
        <v>0</v>
      </c>
      <c r="JT108" s="63">
        <v>0</v>
      </c>
      <c r="JU108" s="63">
        <v>0</v>
      </c>
      <c r="JV108" s="63">
        <v>0</v>
      </c>
      <c r="JW108" s="63">
        <v>0</v>
      </c>
      <c r="JX108" s="63">
        <v>0</v>
      </c>
      <c r="JY108" s="63">
        <v>0</v>
      </c>
      <c r="JZ108" s="63">
        <v>0</v>
      </c>
      <c r="KA108" s="63">
        <v>0</v>
      </c>
      <c r="KB108" s="63">
        <v>0</v>
      </c>
      <c r="KC108" s="63">
        <v>0</v>
      </c>
      <c r="KD108" s="63">
        <v>0</v>
      </c>
      <c r="KE108" s="63">
        <v>0</v>
      </c>
      <c r="KF108" s="63">
        <v>0</v>
      </c>
      <c r="KG108" s="63">
        <v>0</v>
      </c>
      <c r="KH108" s="63">
        <v>0</v>
      </c>
      <c r="KI108" s="63">
        <v>0</v>
      </c>
      <c r="KJ108" s="63">
        <v>0</v>
      </c>
      <c r="KK108" s="63">
        <v>0</v>
      </c>
      <c r="KL108" s="63">
        <v>0</v>
      </c>
      <c r="KM108" s="63">
        <v>0</v>
      </c>
      <c r="KN108" s="63">
        <v>0</v>
      </c>
      <c r="KO108" s="63">
        <v>0</v>
      </c>
      <c r="KP108" s="63">
        <v>0</v>
      </c>
      <c r="KQ108" s="63">
        <v>0</v>
      </c>
      <c r="KR108" s="63">
        <v>0</v>
      </c>
      <c r="KS108" s="63">
        <v>0</v>
      </c>
      <c r="KT108" s="63">
        <v>0</v>
      </c>
      <c r="KU108" s="63">
        <v>0</v>
      </c>
      <c r="KV108" s="63">
        <v>0</v>
      </c>
      <c r="KW108" s="63">
        <v>0</v>
      </c>
      <c r="KX108" s="63">
        <v>0</v>
      </c>
      <c r="KY108" s="63">
        <v>0</v>
      </c>
      <c r="KZ108" s="63">
        <v>0</v>
      </c>
      <c r="LA108" s="63">
        <v>0</v>
      </c>
      <c r="LB108" s="63">
        <v>0</v>
      </c>
      <c r="LC108" s="63">
        <v>0</v>
      </c>
      <c r="LD108" s="63">
        <v>0</v>
      </c>
      <c r="LE108" s="63">
        <v>0</v>
      </c>
      <c r="LF108" s="63">
        <v>0</v>
      </c>
      <c r="LG108" s="63">
        <v>0</v>
      </c>
      <c r="LH108" s="63">
        <v>0</v>
      </c>
      <c r="LI108" s="63">
        <v>0</v>
      </c>
      <c r="LJ108" s="63">
        <v>0</v>
      </c>
      <c r="LK108" s="63">
        <v>0</v>
      </c>
      <c r="LL108" s="63">
        <v>0</v>
      </c>
      <c r="LM108" s="63">
        <v>0</v>
      </c>
      <c r="LN108" s="63">
        <v>0</v>
      </c>
      <c r="LO108" s="63">
        <v>0</v>
      </c>
      <c r="LP108" s="63">
        <v>0</v>
      </c>
      <c r="LQ108" s="63">
        <v>0</v>
      </c>
      <c r="LR108" s="63">
        <v>0</v>
      </c>
      <c r="LS108" s="63">
        <v>0</v>
      </c>
      <c r="LT108" s="63">
        <v>0</v>
      </c>
      <c r="LU108" s="63">
        <v>0</v>
      </c>
      <c r="LV108" s="63">
        <v>0</v>
      </c>
      <c r="LW108" s="63">
        <v>0</v>
      </c>
      <c r="LX108" s="63">
        <v>0</v>
      </c>
      <c r="LY108" s="63">
        <v>0</v>
      </c>
      <c r="LZ108" s="63">
        <v>0</v>
      </c>
      <c r="MA108" s="63">
        <v>0</v>
      </c>
      <c r="MB108" s="63">
        <v>0</v>
      </c>
      <c r="MC108" s="63">
        <v>0</v>
      </c>
      <c r="MD108" s="63">
        <v>0</v>
      </c>
      <c r="ME108" s="63">
        <v>0</v>
      </c>
      <c r="MF108" s="63">
        <v>0</v>
      </c>
      <c r="MG108" s="63">
        <v>0</v>
      </c>
      <c r="MH108" s="63">
        <v>0</v>
      </c>
      <c r="MI108" s="63">
        <v>0</v>
      </c>
      <c r="MJ108" s="63">
        <v>0</v>
      </c>
      <c r="MK108" s="63">
        <v>0</v>
      </c>
      <c r="ML108" s="63">
        <v>0</v>
      </c>
      <c r="MM108" s="63">
        <v>0</v>
      </c>
      <c r="MN108" s="63">
        <v>0</v>
      </c>
      <c r="MO108" s="63">
        <v>0</v>
      </c>
      <c r="MP108" s="63">
        <v>0</v>
      </c>
      <c r="MQ108" s="2">
        <v>0</v>
      </c>
      <c r="MR108" s="63">
        <v>0</v>
      </c>
      <c r="MS108" s="63">
        <v>0</v>
      </c>
      <c r="MT108" s="63">
        <v>0</v>
      </c>
      <c r="MU108" s="63">
        <v>0</v>
      </c>
      <c r="MW108" s="63">
        <v>93</v>
      </c>
      <c r="MY108" s="63">
        <f t="shared" si="3"/>
        <v>0</v>
      </c>
      <c r="NC108" s="63">
        <f t="shared" si="4"/>
        <v>0</v>
      </c>
    </row>
    <row r="109" spans="1:367" x14ac:dyDescent="0.45">
      <c r="A109" s="63" t="s">
        <v>427</v>
      </c>
      <c r="B109" s="50">
        <v>0</v>
      </c>
      <c r="C109" s="63">
        <v>0</v>
      </c>
      <c r="D109" s="63">
        <v>0</v>
      </c>
      <c r="E109" s="63">
        <v>0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63">
        <v>0</v>
      </c>
      <c r="L109" s="63">
        <v>0</v>
      </c>
      <c r="M109" s="63">
        <v>0</v>
      </c>
      <c r="N109" s="63">
        <v>0</v>
      </c>
      <c r="O109" s="63">
        <v>0</v>
      </c>
      <c r="P109" s="63">
        <v>0</v>
      </c>
      <c r="Q109" s="63">
        <v>0</v>
      </c>
      <c r="R109" s="63">
        <v>0</v>
      </c>
      <c r="S109" s="63">
        <v>0</v>
      </c>
      <c r="T109" s="63">
        <v>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AZ109" s="63">
        <v>0</v>
      </c>
      <c r="BA109" s="63">
        <v>0</v>
      </c>
      <c r="BB109" s="63">
        <v>0</v>
      </c>
      <c r="BC109" s="63">
        <v>0</v>
      </c>
      <c r="BD109" s="63">
        <v>0</v>
      </c>
      <c r="BE109" s="63">
        <v>0</v>
      </c>
      <c r="BF109" s="63">
        <v>0</v>
      </c>
      <c r="BG109" s="63">
        <v>0</v>
      </c>
      <c r="BH109" s="63">
        <v>0</v>
      </c>
      <c r="BI109" s="63">
        <v>0</v>
      </c>
      <c r="BJ109" s="63">
        <v>0</v>
      </c>
      <c r="BK109" s="63">
        <v>0</v>
      </c>
      <c r="BL109" s="63">
        <v>0</v>
      </c>
      <c r="BM109" s="63">
        <v>0</v>
      </c>
      <c r="BN109" s="63">
        <v>0</v>
      </c>
      <c r="BO109" s="63">
        <v>0</v>
      </c>
      <c r="BP109" s="63">
        <v>0</v>
      </c>
      <c r="BQ109" s="63">
        <v>0</v>
      </c>
      <c r="BR109" s="63">
        <v>0</v>
      </c>
      <c r="BS109" s="63">
        <v>0</v>
      </c>
      <c r="BT109" s="63">
        <v>0</v>
      </c>
      <c r="BU109" s="63">
        <v>0</v>
      </c>
      <c r="BV109" s="63">
        <v>0</v>
      </c>
      <c r="BW109" s="63">
        <v>0</v>
      </c>
      <c r="BX109" s="63">
        <v>0</v>
      </c>
      <c r="BY109" s="63">
        <v>0</v>
      </c>
      <c r="BZ109" s="63">
        <v>0</v>
      </c>
      <c r="CA109" s="63">
        <v>0</v>
      </c>
      <c r="CB109" s="63">
        <v>0</v>
      </c>
      <c r="CC109" s="63">
        <v>0</v>
      </c>
      <c r="CD109" s="63">
        <v>0</v>
      </c>
      <c r="CE109" s="63">
        <v>0</v>
      </c>
      <c r="CF109" s="63">
        <v>0</v>
      </c>
      <c r="CG109" s="63">
        <v>0</v>
      </c>
      <c r="CH109" s="63">
        <v>0</v>
      </c>
      <c r="CI109" s="63">
        <v>0</v>
      </c>
      <c r="CJ109" s="63">
        <v>0</v>
      </c>
      <c r="CK109" s="63">
        <v>0</v>
      </c>
      <c r="CL109" s="63">
        <v>0</v>
      </c>
      <c r="CM109" s="63">
        <v>0</v>
      </c>
      <c r="CN109" s="63">
        <v>0</v>
      </c>
      <c r="CO109" s="63">
        <v>0</v>
      </c>
      <c r="CP109" s="63">
        <v>0</v>
      </c>
      <c r="CQ109" s="63">
        <v>0</v>
      </c>
      <c r="CR109" s="63">
        <v>0</v>
      </c>
      <c r="CS109" s="63">
        <v>0</v>
      </c>
      <c r="CT109" s="63">
        <v>0</v>
      </c>
      <c r="CU109" s="63">
        <v>0</v>
      </c>
      <c r="CV109" s="63">
        <v>0</v>
      </c>
      <c r="CW109" s="63">
        <v>0</v>
      </c>
      <c r="CX109" s="63">
        <v>0</v>
      </c>
      <c r="CY109" s="63">
        <v>0</v>
      </c>
      <c r="CZ109" s="63">
        <v>0</v>
      </c>
      <c r="DA109" s="63">
        <v>0</v>
      </c>
      <c r="DB109" s="63">
        <v>0</v>
      </c>
      <c r="DC109" s="63">
        <v>0</v>
      </c>
      <c r="DD109" s="63">
        <v>0</v>
      </c>
      <c r="DE109" s="63">
        <v>0</v>
      </c>
      <c r="DF109" s="63">
        <v>0</v>
      </c>
      <c r="DG109" s="63">
        <v>0</v>
      </c>
      <c r="DH109" s="63">
        <v>0</v>
      </c>
      <c r="DI109" s="63">
        <v>0</v>
      </c>
      <c r="DJ109" s="63">
        <v>0</v>
      </c>
      <c r="DK109" s="63">
        <v>0</v>
      </c>
      <c r="DL109" s="63">
        <v>0</v>
      </c>
      <c r="DM109" s="63">
        <v>0</v>
      </c>
      <c r="DN109" s="63">
        <v>0</v>
      </c>
      <c r="DO109" s="63">
        <v>0</v>
      </c>
      <c r="DP109" s="63">
        <v>0</v>
      </c>
      <c r="DQ109" s="63">
        <v>0</v>
      </c>
      <c r="DR109" s="63">
        <v>0</v>
      </c>
      <c r="DS109" s="63">
        <v>0</v>
      </c>
      <c r="DT109" s="63">
        <v>0</v>
      </c>
      <c r="DU109" s="63">
        <v>0</v>
      </c>
      <c r="DV109" s="63">
        <v>0</v>
      </c>
      <c r="DW109" s="63">
        <v>0</v>
      </c>
      <c r="DX109" s="63">
        <v>0</v>
      </c>
      <c r="DY109" s="63">
        <v>0</v>
      </c>
      <c r="DZ109" s="63">
        <v>0</v>
      </c>
      <c r="EA109" s="63">
        <v>0</v>
      </c>
      <c r="EB109" s="63">
        <v>0</v>
      </c>
      <c r="EC109" s="63">
        <v>0</v>
      </c>
      <c r="ED109" s="63">
        <v>0</v>
      </c>
      <c r="EE109" s="63">
        <v>0</v>
      </c>
      <c r="EF109" s="63">
        <v>0</v>
      </c>
      <c r="EG109" s="63">
        <v>0</v>
      </c>
      <c r="EH109" s="63">
        <v>0</v>
      </c>
      <c r="EI109" s="63">
        <v>0</v>
      </c>
      <c r="EJ109" s="63">
        <v>0</v>
      </c>
      <c r="EK109" s="63">
        <v>0</v>
      </c>
      <c r="EL109" s="63">
        <v>0</v>
      </c>
      <c r="EM109" s="63">
        <v>0</v>
      </c>
      <c r="EN109" s="63">
        <v>0</v>
      </c>
      <c r="EO109" s="63">
        <v>0</v>
      </c>
      <c r="EP109" s="63">
        <v>0</v>
      </c>
      <c r="EQ109" s="63">
        <v>0</v>
      </c>
      <c r="ER109" s="63">
        <v>0</v>
      </c>
      <c r="ES109" s="63">
        <v>0</v>
      </c>
      <c r="ET109" s="63">
        <v>0</v>
      </c>
      <c r="EU109" s="63">
        <v>0</v>
      </c>
      <c r="EV109" s="63">
        <v>0</v>
      </c>
      <c r="EW109" s="63">
        <v>0</v>
      </c>
      <c r="EX109" s="63">
        <v>0</v>
      </c>
      <c r="EY109" s="63">
        <v>0</v>
      </c>
      <c r="EZ109" s="63">
        <v>0</v>
      </c>
      <c r="FA109" s="63">
        <v>0</v>
      </c>
      <c r="FB109" s="63">
        <v>0</v>
      </c>
      <c r="FC109" s="63">
        <v>0</v>
      </c>
      <c r="FD109" s="63">
        <v>0</v>
      </c>
      <c r="FE109" s="63">
        <v>0</v>
      </c>
      <c r="FF109" s="63">
        <v>0</v>
      </c>
      <c r="FG109" s="63">
        <v>0</v>
      </c>
      <c r="FH109" s="63">
        <v>0</v>
      </c>
      <c r="FI109" s="63">
        <v>0</v>
      </c>
      <c r="FJ109" s="63">
        <v>0</v>
      </c>
      <c r="FK109" s="63">
        <v>0</v>
      </c>
      <c r="FL109" s="63">
        <v>0</v>
      </c>
      <c r="FM109" s="63">
        <v>0</v>
      </c>
      <c r="FN109" s="63">
        <v>0</v>
      </c>
      <c r="FO109" s="63">
        <v>0</v>
      </c>
      <c r="FP109" s="63">
        <v>0</v>
      </c>
      <c r="FQ109" s="63">
        <v>0</v>
      </c>
      <c r="FR109" s="63">
        <v>0</v>
      </c>
      <c r="FS109" s="63">
        <v>0</v>
      </c>
      <c r="FT109" s="63">
        <v>0</v>
      </c>
      <c r="FU109" s="63">
        <v>0</v>
      </c>
      <c r="FV109" s="63">
        <v>0</v>
      </c>
      <c r="FW109" s="63">
        <v>0</v>
      </c>
      <c r="FX109" s="63">
        <v>0</v>
      </c>
      <c r="FY109" s="63">
        <v>0</v>
      </c>
      <c r="FZ109" s="63">
        <v>0</v>
      </c>
      <c r="GA109" s="63">
        <v>0</v>
      </c>
      <c r="GB109" s="63">
        <v>0</v>
      </c>
      <c r="GC109" s="63">
        <v>0</v>
      </c>
      <c r="GD109" s="63">
        <v>0</v>
      </c>
      <c r="GE109" s="63">
        <v>0</v>
      </c>
      <c r="GF109" s="63">
        <v>0</v>
      </c>
      <c r="GG109" s="63">
        <v>0</v>
      </c>
      <c r="GH109" s="63">
        <v>0</v>
      </c>
      <c r="GI109" s="63">
        <v>0</v>
      </c>
      <c r="GJ109" s="63">
        <v>0</v>
      </c>
      <c r="GK109" s="63">
        <v>0</v>
      </c>
      <c r="GL109" s="63">
        <v>0</v>
      </c>
      <c r="GM109" s="63">
        <v>0</v>
      </c>
      <c r="GN109" s="63">
        <v>0</v>
      </c>
      <c r="GO109" s="63">
        <v>0</v>
      </c>
      <c r="GP109" s="63">
        <v>0</v>
      </c>
      <c r="GQ109" s="63">
        <v>0</v>
      </c>
      <c r="GR109" s="63">
        <v>0</v>
      </c>
      <c r="GS109" s="63">
        <v>0</v>
      </c>
      <c r="GT109" s="63">
        <v>0</v>
      </c>
      <c r="GU109" s="63">
        <v>0</v>
      </c>
      <c r="GV109" s="63">
        <v>0</v>
      </c>
      <c r="GW109" s="63">
        <v>0</v>
      </c>
      <c r="GX109" s="63">
        <v>0</v>
      </c>
      <c r="GY109" s="63">
        <v>0</v>
      </c>
      <c r="GZ109" s="63">
        <v>0</v>
      </c>
      <c r="HA109" s="63">
        <v>0</v>
      </c>
      <c r="HB109" s="63">
        <v>0</v>
      </c>
      <c r="HC109" s="63">
        <v>0</v>
      </c>
      <c r="HD109" s="63">
        <v>0</v>
      </c>
      <c r="HE109" s="63">
        <v>0</v>
      </c>
      <c r="HF109" s="63">
        <v>0</v>
      </c>
      <c r="HG109" s="63">
        <v>0</v>
      </c>
      <c r="HH109" s="63">
        <v>0</v>
      </c>
      <c r="HI109" s="63">
        <v>0</v>
      </c>
      <c r="HJ109" s="63">
        <v>0</v>
      </c>
      <c r="HK109" s="63">
        <v>0</v>
      </c>
      <c r="HL109" s="63">
        <v>0</v>
      </c>
      <c r="HM109" s="63">
        <v>0</v>
      </c>
      <c r="HN109" s="63">
        <v>0</v>
      </c>
      <c r="HO109" s="63">
        <v>0</v>
      </c>
      <c r="HP109" s="63">
        <v>0</v>
      </c>
      <c r="HQ109" s="63">
        <v>0</v>
      </c>
      <c r="HR109" s="63">
        <v>0</v>
      </c>
      <c r="HS109" s="63">
        <v>0</v>
      </c>
      <c r="HT109" s="63">
        <v>0</v>
      </c>
      <c r="HU109" s="63">
        <v>0</v>
      </c>
      <c r="HV109" s="63">
        <v>0</v>
      </c>
      <c r="HW109" s="63">
        <v>0</v>
      </c>
      <c r="HX109" s="63">
        <v>0</v>
      </c>
      <c r="HY109" s="63">
        <v>0</v>
      </c>
      <c r="HZ109" s="63">
        <v>0</v>
      </c>
      <c r="IA109" s="63">
        <v>0</v>
      </c>
      <c r="IB109" s="63">
        <v>0</v>
      </c>
      <c r="IC109" s="63">
        <v>0</v>
      </c>
      <c r="ID109" s="63">
        <v>0</v>
      </c>
      <c r="IE109" s="63">
        <v>0</v>
      </c>
      <c r="IF109" s="63">
        <v>0</v>
      </c>
      <c r="IG109" s="63">
        <v>0</v>
      </c>
      <c r="IH109" s="63">
        <v>0</v>
      </c>
      <c r="II109" s="63">
        <v>0</v>
      </c>
      <c r="IJ109" s="63">
        <v>0</v>
      </c>
      <c r="IK109" s="63">
        <v>0</v>
      </c>
      <c r="IL109" s="63">
        <v>0</v>
      </c>
      <c r="IM109" s="63">
        <v>0</v>
      </c>
      <c r="IN109" s="63">
        <v>0</v>
      </c>
      <c r="IO109" s="63">
        <v>0</v>
      </c>
      <c r="IP109" s="63">
        <v>0</v>
      </c>
      <c r="IQ109" s="63">
        <v>0</v>
      </c>
      <c r="IR109" s="63">
        <v>0</v>
      </c>
      <c r="IS109" s="63">
        <v>0</v>
      </c>
      <c r="IT109" s="63">
        <v>0</v>
      </c>
      <c r="IU109" s="63">
        <v>0</v>
      </c>
      <c r="IV109" s="63">
        <v>0</v>
      </c>
      <c r="IW109" s="63">
        <v>0</v>
      </c>
      <c r="IX109" s="63">
        <v>0</v>
      </c>
      <c r="IY109" s="63">
        <v>0</v>
      </c>
      <c r="IZ109" s="63">
        <v>0</v>
      </c>
      <c r="JA109" s="63">
        <v>0</v>
      </c>
      <c r="JB109" s="63">
        <v>0</v>
      </c>
      <c r="JC109" s="63">
        <v>0</v>
      </c>
      <c r="JD109" s="63">
        <v>0</v>
      </c>
      <c r="JE109" s="63">
        <v>0</v>
      </c>
      <c r="JF109" s="63">
        <v>0</v>
      </c>
      <c r="JG109" s="63">
        <v>0</v>
      </c>
      <c r="JH109" s="63">
        <v>0</v>
      </c>
      <c r="JI109" s="63">
        <v>0</v>
      </c>
      <c r="JJ109" s="63">
        <v>0</v>
      </c>
      <c r="JK109" s="63">
        <v>0</v>
      </c>
      <c r="JL109" s="63">
        <v>0</v>
      </c>
      <c r="JM109" s="63">
        <v>0</v>
      </c>
      <c r="JN109" s="63">
        <v>0</v>
      </c>
      <c r="JO109" s="63">
        <v>0</v>
      </c>
      <c r="JP109" s="63">
        <v>0</v>
      </c>
      <c r="JQ109" s="63">
        <v>0</v>
      </c>
      <c r="JR109" s="63">
        <v>0</v>
      </c>
      <c r="JS109" s="63">
        <v>0</v>
      </c>
      <c r="JT109" s="63">
        <v>0</v>
      </c>
      <c r="JU109" s="63">
        <v>0</v>
      </c>
      <c r="JV109" s="63">
        <v>0</v>
      </c>
      <c r="JW109" s="63">
        <v>0</v>
      </c>
      <c r="JX109" s="63">
        <v>0</v>
      </c>
      <c r="JY109" s="63">
        <v>0</v>
      </c>
      <c r="JZ109" s="63">
        <v>0</v>
      </c>
      <c r="KA109" s="63">
        <v>0</v>
      </c>
      <c r="KB109" s="63">
        <v>0</v>
      </c>
      <c r="KC109" s="63">
        <v>0</v>
      </c>
      <c r="KD109" s="63">
        <v>0</v>
      </c>
      <c r="KE109" s="63">
        <v>0</v>
      </c>
      <c r="KF109" s="63">
        <v>0</v>
      </c>
      <c r="KG109" s="63">
        <v>0</v>
      </c>
      <c r="KH109" s="63">
        <v>0</v>
      </c>
      <c r="KI109" s="63">
        <v>0</v>
      </c>
      <c r="KJ109" s="63">
        <v>0</v>
      </c>
      <c r="KK109" s="63">
        <v>0</v>
      </c>
      <c r="KL109" s="63">
        <v>0</v>
      </c>
      <c r="KM109" s="63">
        <v>0</v>
      </c>
      <c r="KN109" s="63">
        <v>0</v>
      </c>
      <c r="KO109" s="63">
        <v>0</v>
      </c>
      <c r="KP109" s="63">
        <v>0</v>
      </c>
      <c r="KQ109" s="63">
        <v>0</v>
      </c>
      <c r="KR109" s="63">
        <v>0</v>
      </c>
      <c r="KS109" s="63">
        <v>0</v>
      </c>
      <c r="KT109" s="63">
        <v>0</v>
      </c>
      <c r="KU109" s="63">
        <v>0</v>
      </c>
      <c r="KV109" s="63">
        <v>0</v>
      </c>
      <c r="KW109" s="63">
        <v>0</v>
      </c>
      <c r="KX109" s="63">
        <v>0</v>
      </c>
      <c r="KY109" s="63">
        <v>0</v>
      </c>
      <c r="KZ109" s="63">
        <v>0</v>
      </c>
      <c r="LA109" s="63">
        <v>0</v>
      </c>
      <c r="LB109" s="63">
        <v>0</v>
      </c>
      <c r="LC109" s="63">
        <v>0</v>
      </c>
      <c r="LD109" s="63">
        <v>0</v>
      </c>
      <c r="LE109" s="63">
        <v>0</v>
      </c>
      <c r="LF109" s="63">
        <v>0</v>
      </c>
      <c r="LG109" s="63">
        <v>0</v>
      </c>
      <c r="LH109" s="63">
        <v>0</v>
      </c>
      <c r="LI109" s="63">
        <v>0</v>
      </c>
      <c r="LJ109" s="63">
        <v>0</v>
      </c>
      <c r="LK109" s="63">
        <v>0</v>
      </c>
      <c r="LL109" s="63">
        <v>0</v>
      </c>
      <c r="LM109" s="63">
        <v>0</v>
      </c>
      <c r="LN109" s="63">
        <v>0</v>
      </c>
      <c r="LO109" s="63">
        <v>0</v>
      </c>
      <c r="LP109" s="63">
        <v>0</v>
      </c>
      <c r="LQ109" s="63">
        <v>0</v>
      </c>
      <c r="LR109" s="63">
        <v>0</v>
      </c>
      <c r="LS109" s="63">
        <v>0</v>
      </c>
      <c r="LT109" s="63">
        <v>0</v>
      </c>
      <c r="LU109" s="63">
        <v>0</v>
      </c>
      <c r="LV109" s="63">
        <v>0</v>
      </c>
      <c r="LW109" s="63">
        <v>0</v>
      </c>
      <c r="LX109" s="63">
        <v>0</v>
      </c>
      <c r="LY109" s="63">
        <v>0</v>
      </c>
      <c r="LZ109" s="63">
        <v>0</v>
      </c>
      <c r="MA109" s="63">
        <v>0</v>
      </c>
      <c r="MB109" s="63">
        <v>0</v>
      </c>
      <c r="MC109" s="63">
        <v>0</v>
      </c>
      <c r="MD109" s="63">
        <v>0</v>
      </c>
      <c r="ME109" s="63">
        <v>0</v>
      </c>
      <c r="MF109" s="63">
        <v>0</v>
      </c>
      <c r="MG109" s="63">
        <v>0</v>
      </c>
      <c r="MH109" s="63">
        <v>0</v>
      </c>
      <c r="MI109" s="63">
        <v>0</v>
      </c>
      <c r="MJ109" s="63">
        <v>0</v>
      </c>
      <c r="MK109" s="63">
        <v>0</v>
      </c>
      <c r="ML109" s="63">
        <v>0</v>
      </c>
      <c r="MM109" s="63">
        <v>0</v>
      </c>
      <c r="MN109" s="63">
        <v>0</v>
      </c>
      <c r="MO109" s="63">
        <v>0</v>
      </c>
      <c r="MP109" s="63">
        <v>0</v>
      </c>
      <c r="MQ109" s="63">
        <v>0</v>
      </c>
      <c r="MR109" s="63">
        <v>0</v>
      </c>
      <c r="MS109" s="63">
        <v>0</v>
      </c>
      <c r="MT109" s="63">
        <v>0</v>
      </c>
      <c r="MU109" s="63">
        <v>0</v>
      </c>
      <c r="MW109" s="63">
        <v>94</v>
      </c>
      <c r="MY109" s="63">
        <f t="shared" si="3"/>
        <v>0</v>
      </c>
      <c r="NC109" s="63">
        <f t="shared" si="4"/>
        <v>0</v>
      </c>
    </row>
    <row r="110" spans="1:367" x14ac:dyDescent="0.45">
      <c r="A110" s="63" t="s">
        <v>23</v>
      </c>
      <c r="B110" s="50">
        <v>0</v>
      </c>
      <c r="C110" s="63">
        <v>0</v>
      </c>
      <c r="D110" s="63">
        <v>0</v>
      </c>
      <c r="E110" s="63">
        <v>0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63">
        <v>0</v>
      </c>
      <c r="L110" s="63">
        <v>0</v>
      </c>
      <c r="M110" s="63">
        <v>0</v>
      </c>
      <c r="N110" s="63">
        <v>0</v>
      </c>
      <c r="O110" s="63">
        <v>0</v>
      </c>
      <c r="P110" s="63">
        <v>0</v>
      </c>
      <c r="Q110" s="63">
        <v>0</v>
      </c>
      <c r="R110" s="63">
        <v>0</v>
      </c>
      <c r="S110" s="63">
        <v>0</v>
      </c>
      <c r="T110" s="63">
        <v>0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-139386000</v>
      </c>
      <c r="AD110" s="63">
        <v>-55614000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AZ110" s="63">
        <v>0</v>
      </c>
      <c r="BA110" s="63">
        <v>0</v>
      </c>
      <c r="BB110" s="63">
        <v>0</v>
      </c>
      <c r="BC110" s="63">
        <v>0</v>
      </c>
      <c r="BD110" s="63">
        <v>0</v>
      </c>
      <c r="BE110" s="63">
        <v>0</v>
      </c>
      <c r="BF110" s="63">
        <v>0</v>
      </c>
      <c r="BG110" s="63">
        <v>0</v>
      </c>
      <c r="BH110" s="63">
        <v>0</v>
      </c>
      <c r="BI110" s="63">
        <v>0</v>
      </c>
      <c r="BJ110" s="63">
        <v>0</v>
      </c>
      <c r="BK110" s="63">
        <v>0</v>
      </c>
      <c r="BL110" s="63">
        <v>0</v>
      </c>
      <c r="BM110" s="63">
        <v>0</v>
      </c>
      <c r="BN110" s="63">
        <v>0</v>
      </c>
      <c r="BO110" s="63">
        <v>0</v>
      </c>
      <c r="BP110" s="63">
        <v>0</v>
      </c>
      <c r="BQ110" s="63">
        <v>0</v>
      </c>
      <c r="BR110" s="63">
        <v>0</v>
      </c>
      <c r="BS110" s="63">
        <v>0</v>
      </c>
      <c r="BT110" s="63">
        <v>0</v>
      </c>
      <c r="BU110" s="63">
        <v>0</v>
      </c>
      <c r="BV110" s="63">
        <v>0</v>
      </c>
      <c r="BW110" s="63">
        <v>0</v>
      </c>
      <c r="BX110" s="63">
        <v>0</v>
      </c>
      <c r="BY110" s="63">
        <v>0</v>
      </c>
      <c r="BZ110" s="63">
        <v>0</v>
      </c>
      <c r="CA110" s="63">
        <v>0</v>
      </c>
      <c r="CB110" s="63">
        <v>0</v>
      </c>
      <c r="CC110" s="63">
        <v>0</v>
      </c>
      <c r="CD110" s="63">
        <v>0</v>
      </c>
      <c r="CE110" s="63">
        <v>0</v>
      </c>
      <c r="CF110" s="63">
        <v>0</v>
      </c>
      <c r="CG110" s="63">
        <v>0</v>
      </c>
      <c r="CH110" s="63">
        <v>0</v>
      </c>
      <c r="CI110" s="63">
        <v>0</v>
      </c>
      <c r="CJ110" s="63">
        <v>0</v>
      </c>
      <c r="CK110" s="63">
        <v>0</v>
      </c>
      <c r="CL110" s="63">
        <v>0</v>
      </c>
      <c r="CM110" s="63">
        <v>0</v>
      </c>
      <c r="CN110" s="63">
        <v>0</v>
      </c>
      <c r="CO110" s="63">
        <v>0</v>
      </c>
      <c r="CP110" s="63">
        <v>0</v>
      </c>
      <c r="CQ110" s="63">
        <v>0</v>
      </c>
      <c r="CR110" s="63">
        <v>0</v>
      </c>
      <c r="CS110" s="63">
        <v>0</v>
      </c>
      <c r="CT110" s="63">
        <v>0</v>
      </c>
      <c r="CU110" s="63">
        <v>0</v>
      </c>
      <c r="CV110" s="63">
        <v>0</v>
      </c>
      <c r="CW110" s="63">
        <v>0</v>
      </c>
      <c r="CX110" s="63">
        <v>0</v>
      </c>
      <c r="CY110" s="63">
        <v>0</v>
      </c>
      <c r="CZ110" s="63">
        <v>0</v>
      </c>
      <c r="DA110" s="63">
        <v>0</v>
      </c>
      <c r="DB110" s="63">
        <v>0</v>
      </c>
      <c r="DC110" s="63">
        <v>0</v>
      </c>
      <c r="DD110" s="63">
        <v>0</v>
      </c>
      <c r="DE110" s="63">
        <v>0</v>
      </c>
      <c r="DF110" s="63">
        <v>0</v>
      </c>
      <c r="DG110" s="63">
        <v>0</v>
      </c>
      <c r="DH110" s="63">
        <v>0</v>
      </c>
      <c r="DI110" s="63">
        <v>0</v>
      </c>
      <c r="DJ110" s="63">
        <v>0</v>
      </c>
      <c r="DK110" s="63">
        <v>0</v>
      </c>
      <c r="DL110" s="63">
        <v>0</v>
      </c>
      <c r="DM110" s="63">
        <v>0</v>
      </c>
      <c r="DN110" s="63">
        <v>0</v>
      </c>
      <c r="DO110" s="63">
        <v>0</v>
      </c>
      <c r="DP110" s="63">
        <v>0</v>
      </c>
      <c r="DQ110" s="63">
        <v>0</v>
      </c>
      <c r="DR110" s="63">
        <v>0</v>
      </c>
      <c r="DS110" s="63">
        <v>0</v>
      </c>
      <c r="DT110" s="63">
        <v>0</v>
      </c>
      <c r="DU110" s="63">
        <v>0</v>
      </c>
      <c r="DV110" s="63">
        <v>0</v>
      </c>
      <c r="DW110" s="63">
        <v>0</v>
      </c>
      <c r="DX110" s="63">
        <v>0</v>
      </c>
      <c r="DY110" s="63">
        <v>0</v>
      </c>
      <c r="DZ110" s="63">
        <v>0</v>
      </c>
      <c r="EA110" s="63">
        <v>0</v>
      </c>
      <c r="EB110" s="63">
        <v>0</v>
      </c>
      <c r="EC110" s="63">
        <v>0</v>
      </c>
      <c r="ED110" s="63">
        <v>0</v>
      </c>
      <c r="EE110" s="63">
        <v>0</v>
      </c>
      <c r="EF110" s="63">
        <v>0</v>
      </c>
      <c r="EG110" s="63">
        <v>0</v>
      </c>
      <c r="EH110" s="63">
        <v>0</v>
      </c>
      <c r="EI110" s="63">
        <v>0</v>
      </c>
      <c r="EJ110" s="63">
        <v>0</v>
      </c>
      <c r="EK110" s="63">
        <v>0</v>
      </c>
      <c r="EL110" s="63">
        <v>0</v>
      </c>
      <c r="EM110" s="63">
        <v>0</v>
      </c>
      <c r="EN110" s="63">
        <v>0</v>
      </c>
      <c r="EO110" s="63">
        <v>0</v>
      </c>
      <c r="EP110" s="63">
        <v>0</v>
      </c>
      <c r="EQ110" s="63">
        <v>0</v>
      </c>
      <c r="ER110" s="63">
        <v>0</v>
      </c>
      <c r="ES110" s="63">
        <v>0</v>
      </c>
      <c r="ET110" s="63">
        <v>0</v>
      </c>
      <c r="EU110" s="63">
        <v>0</v>
      </c>
      <c r="EV110" s="63">
        <v>0</v>
      </c>
      <c r="EW110" s="63">
        <v>0</v>
      </c>
      <c r="EX110" s="63">
        <v>0</v>
      </c>
      <c r="EY110" s="63">
        <v>0</v>
      </c>
      <c r="EZ110" s="63">
        <v>0</v>
      </c>
      <c r="FA110" s="63">
        <v>0</v>
      </c>
      <c r="FB110" s="63">
        <v>0</v>
      </c>
      <c r="FC110" s="63">
        <v>0</v>
      </c>
      <c r="FD110" s="63">
        <v>0</v>
      </c>
      <c r="FE110" s="63">
        <v>0</v>
      </c>
      <c r="FF110" s="63">
        <v>0</v>
      </c>
      <c r="FG110" s="63">
        <v>0</v>
      </c>
      <c r="FH110" s="63">
        <v>0</v>
      </c>
      <c r="FI110" s="63">
        <v>0</v>
      </c>
      <c r="FJ110" s="63">
        <v>0</v>
      </c>
      <c r="FK110" s="63">
        <v>0</v>
      </c>
      <c r="FL110" s="63">
        <v>0</v>
      </c>
      <c r="FM110" s="63">
        <v>0</v>
      </c>
      <c r="FN110" s="63">
        <v>0</v>
      </c>
      <c r="FO110" s="63">
        <v>0</v>
      </c>
      <c r="FP110" s="63">
        <v>0</v>
      </c>
      <c r="FQ110" s="63">
        <v>0</v>
      </c>
      <c r="FR110" s="63">
        <v>0</v>
      </c>
      <c r="FS110" s="63">
        <v>0</v>
      </c>
      <c r="FT110" s="63">
        <v>0</v>
      </c>
      <c r="FU110" s="63">
        <v>0</v>
      </c>
      <c r="FV110" s="63">
        <v>0</v>
      </c>
      <c r="FW110" s="63">
        <v>0</v>
      </c>
      <c r="FX110" s="63">
        <v>0</v>
      </c>
      <c r="FY110" s="63">
        <v>0</v>
      </c>
      <c r="FZ110" s="63">
        <v>0</v>
      </c>
      <c r="GA110" s="63">
        <v>0</v>
      </c>
      <c r="GB110" s="63">
        <v>0</v>
      </c>
      <c r="GC110" s="63">
        <v>0</v>
      </c>
      <c r="GD110" s="63">
        <v>0</v>
      </c>
      <c r="GE110" s="63">
        <v>0</v>
      </c>
      <c r="GF110" s="63">
        <v>0</v>
      </c>
      <c r="GG110" s="63">
        <v>0</v>
      </c>
      <c r="GH110" s="63">
        <v>0</v>
      </c>
      <c r="GI110" s="63">
        <v>0</v>
      </c>
      <c r="GJ110" s="63">
        <v>0</v>
      </c>
      <c r="GK110" s="63">
        <v>0</v>
      </c>
      <c r="GL110" s="63">
        <v>0</v>
      </c>
      <c r="GM110" s="63">
        <v>0</v>
      </c>
      <c r="GN110" s="63">
        <v>0</v>
      </c>
      <c r="GO110" s="63">
        <v>0</v>
      </c>
      <c r="GP110" s="63">
        <v>0</v>
      </c>
      <c r="GQ110" s="63">
        <v>0</v>
      </c>
      <c r="GR110" s="63">
        <v>0</v>
      </c>
      <c r="GS110" s="63">
        <v>0</v>
      </c>
      <c r="GT110" s="63">
        <v>0</v>
      </c>
      <c r="GU110" s="63">
        <v>0</v>
      </c>
      <c r="GV110" s="63">
        <v>0</v>
      </c>
      <c r="GW110" s="63">
        <v>0</v>
      </c>
      <c r="GX110" s="63">
        <v>0</v>
      </c>
      <c r="GY110" s="63">
        <v>0</v>
      </c>
      <c r="GZ110" s="63">
        <v>0</v>
      </c>
      <c r="HA110" s="63">
        <v>0</v>
      </c>
      <c r="HB110" s="63">
        <v>0</v>
      </c>
      <c r="HC110" s="63">
        <v>0</v>
      </c>
      <c r="HD110" s="63">
        <v>0</v>
      </c>
      <c r="HE110" s="63">
        <v>0</v>
      </c>
      <c r="HF110" s="63">
        <v>0</v>
      </c>
      <c r="HG110" s="63">
        <v>0</v>
      </c>
      <c r="HH110" s="63">
        <v>0</v>
      </c>
      <c r="HI110" s="63">
        <v>0</v>
      </c>
      <c r="HJ110" s="63">
        <v>0</v>
      </c>
      <c r="HK110" s="63">
        <v>0</v>
      </c>
      <c r="HL110" s="63">
        <v>0</v>
      </c>
      <c r="HM110" s="63">
        <v>0</v>
      </c>
      <c r="HN110" s="63">
        <v>0</v>
      </c>
      <c r="HO110" s="63">
        <v>0</v>
      </c>
      <c r="HP110" s="63">
        <v>0</v>
      </c>
      <c r="HQ110" s="63">
        <v>0</v>
      </c>
      <c r="HR110" s="63">
        <v>0</v>
      </c>
      <c r="HS110" s="63">
        <v>0</v>
      </c>
      <c r="HT110" s="63">
        <v>0</v>
      </c>
      <c r="HU110" s="63">
        <v>0</v>
      </c>
      <c r="HV110" s="63">
        <v>0</v>
      </c>
      <c r="HW110" s="63">
        <v>0</v>
      </c>
      <c r="HX110" s="63">
        <v>0</v>
      </c>
      <c r="HY110" s="63">
        <v>0</v>
      </c>
      <c r="HZ110" s="63">
        <v>0</v>
      </c>
      <c r="IA110" s="63">
        <v>0</v>
      </c>
      <c r="IB110" s="63">
        <v>195000000</v>
      </c>
      <c r="IC110" s="63">
        <v>0</v>
      </c>
      <c r="ID110" s="63">
        <v>0</v>
      </c>
      <c r="IE110" s="63">
        <v>0</v>
      </c>
      <c r="IF110" s="63">
        <v>0</v>
      </c>
      <c r="IG110" s="63">
        <v>0</v>
      </c>
      <c r="IH110" s="63">
        <v>0</v>
      </c>
      <c r="II110" s="63">
        <v>0</v>
      </c>
      <c r="IJ110" s="63">
        <v>0</v>
      </c>
      <c r="IK110" s="63">
        <v>0</v>
      </c>
      <c r="IL110" s="63">
        <v>0</v>
      </c>
      <c r="IM110" s="63">
        <v>0</v>
      </c>
      <c r="IN110" s="63">
        <v>0</v>
      </c>
      <c r="IO110" s="63">
        <v>0</v>
      </c>
      <c r="IP110" s="63">
        <v>0</v>
      </c>
      <c r="IQ110" s="63">
        <v>0</v>
      </c>
      <c r="IR110" s="63">
        <v>0</v>
      </c>
      <c r="IS110" s="63">
        <v>0</v>
      </c>
      <c r="IT110" s="63">
        <v>0</v>
      </c>
      <c r="IU110" s="63">
        <v>0</v>
      </c>
      <c r="IV110" s="63">
        <v>0</v>
      </c>
      <c r="IW110" s="63">
        <v>0</v>
      </c>
      <c r="IX110" s="63">
        <v>0</v>
      </c>
      <c r="IY110" s="63">
        <v>0</v>
      </c>
      <c r="IZ110" s="63">
        <v>0</v>
      </c>
      <c r="JA110" s="63">
        <v>0</v>
      </c>
      <c r="JB110" s="63">
        <v>0</v>
      </c>
      <c r="JC110" s="63">
        <v>0</v>
      </c>
      <c r="JD110" s="63">
        <v>0</v>
      </c>
      <c r="JE110" s="63">
        <v>0</v>
      </c>
      <c r="JF110" s="63">
        <v>0</v>
      </c>
      <c r="JG110" s="63">
        <v>0</v>
      </c>
      <c r="JH110" s="63">
        <v>0</v>
      </c>
      <c r="JI110" s="63">
        <v>0</v>
      </c>
      <c r="JJ110" s="63">
        <v>0</v>
      </c>
      <c r="JK110" s="63">
        <v>0</v>
      </c>
      <c r="JL110" s="63">
        <v>0</v>
      </c>
      <c r="JM110" s="63">
        <v>0</v>
      </c>
      <c r="JN110" s="63">
        <v>0</v>
      </c>
      <c r="JO110" s="63">
        <v>0</v>
      </c>
      <c r="JP110" s="63">
        <v>0</v>
      </c>
      <c r="JQ110" s="63">
        <v>0</v>
      </c>
      <c r="JR110" s="63">
        <v>0</v>
      </c>
      <c r="JS110" s="63">
        <v>0</v>
      </c>
      <c r="JT110" s="63">
        <v>0</v>
      </c>
      <c r="JU110" s="63">
        <v>0</v>
      </c>
      <c r="JV110" s="63">
        <v>0</v>
      </c>
      <c r="JW110" s="63">
        <v>0</v>
      </c>
      <c r="JX110" s="63">
        <v>0</v>
      </c>
      <c r="JY110" s="63">
        <v>0</v>
      </c>
      <c r="JZ110" s="63">
        <v>0</v>
      </c>
      <c r="KA110" s="63">
        <v>0</v>
      </c>
      <c r="KB110" s="63">
        <v>0</v>
      </c>
      <c r="KC110" s="63">
        <v>0</v>
      </c>
      <c r="KD110" s="63">
        <v>0</v>
      </c>
      <c r="KE110" s="63">
        <v>0</v>
      </c>
      <c r="KF110" s="63">
        <v>0</v>
      </c>
      <c r="KG110" s="63">
        <v>0</v>
      </c>
      <c r="KH110" s="63">
        <v>0</v>
      </c>
      <c r="KI110" s="63">
        <v>0</v>
      </c>
      <c r="KJ110" s="63">
        <v>0</v>
      </c>
      <c r="KK110" s="63">
        <v>0</v>
      </c>
      <c r="KL110" s="63">
        <v>0</v>
      </c>
      <c r="KM110" s="63">
        <v>0</v>
      </c>
      <c r="KN110" s="63">
        <v>0</v>
      </c>
      <c r="KO110" s="63">
        <v>0</v>
      </c>
      <c r="KP110" s="63">
        <v>0</v>
      </c>
      <c r="KQ110" s="63">
        <v>0</v>
      </c>
      <c r="KR110" s="63">
        <v>0</v>
      </c>
      <c r="KS110" s="63">
        <v>0</v>
      </c>
      <c r="KT110" s="63">
        <v>0</v>
      </c>
      <c r="KU110" s="63">
        <v>0</v>
      </c>
      <c r="KV110" s="63">
        <v>0</v>
      </c>
      <c r="KW110" s="63">
        <v>0</v>
      </c>
      <c r="KX110" s="63">
        <v>0</v>
      </c>
      <c r="KY110" s="63">
        <v>0</v>
      </c>
      <c r="KZ110" s="63">
        <v>0</v>
      </c>
      <c r="LA110" s="63">
        <v>0</v>
      </c>
      <c r="LB110" s="63">
        <v>0</v>
      </c>
      <c r="LC110" s="63">
        <v>0</v>
      </c>
      <c r="LD110" s="63">
        <v>0</v>
      </c>
      <c r="LE110" s="63">
        <v>0</v>
      </c>
      <c r="LF110" s="63">
        <v>0</v>
      </c>
      <c r="LG110" s="63">
        <v>0</v>
      </c>
      <c r="LH110" s="63">
        <v>0</v>
      </c>
      <c r="LI110" s="63">
        <v>0</v>
      </c>
      <c r="LJ110" s="63">
        <v>0</v>
      </c>
      <c r="LK110" s="63">
        <v>0</v>
      </c>
      <c r="LL110" s="63">
        <v>0</v>
      </c>
      <c r="LM110" s="63">
        <v>0</v>
      </c>
      <c r="LN110" s="63">
        <v>0</v>
      </c>
      <c r="LO110" s="63">
        <v>0</v>
      </c>
      <c r="LP110" s="63">
        <v>0</v>
      </c>
      <c r="LQ110" s="63">
        <v>0</v>
      </c>
      <c r="LR110" s="63">
        <v>0</v>
      </c>
      <c r="LS110" s="63">
        <v>0</v>
      </c>
      <c r="LT110" s="63">
        <v>0</v>
      </c>
      <c r="LU110" s="63">
        <v>0</v>
      </c>
      <c r="LV110" s="63">
        <v>0</v>
      </c>
      <c r="LW110" s="63">
        <v>0</v>
      </c>
      <c r="LX110" s="63">
        <v>0</v>
      </c>
      <c r="LY110" s="63">
        <v>0</v>
      </c>
      <c r="LZ110" s="63">
        <v>0</v>
      </c>
      <c r="MA110" s="63">
        <v>0</v>
      </c>
      <c r="MB110" s="63">
        <v>0</v>
      </c>
      <c r="MC110" s="63">
        <v>0</v>
      </c>
      <c r="MD110" s="63">
        <v>0</v>
      </c>
      <c r="ME110" s="63">
        <v>0</v>
      </c>
      <c r="MF110" s="63">
        <v>0</v>
      </c>
      <c r="MG110" s="63">
        <v>0</v>
      </c>
      <c r="MH110" s="63">
        <v>0</v>
      </c>
      <c r="MI110" s="63">
        <v>0</v>
      </c>
      <c r="MJ110" s="63">
        <v>0</v>
      </c>
      <c r="MK110" s="63">
        <v>0</v>
      </c>
      <c r="ML110" s="63">
        <v>0</v>
      </c>
      <c r="MM110" s="63">
        <v>0</v>
      </c>
      <c r="MN110" s="63">
        <v>0</v>
      </c>
      <c r="MO110" s="63">
        <v>0</v>
      </c>
      <c r="MP110" s="63">
        <v>0</v>
      </c>
      <c r="MQ110" s="2">
        <v>0</v>
      </c>
      <c r="MR110" s="63">
        <v>0</v>
      </c>
      <c r="MS110" s="63">
        <v>0</v>
      </c>
      <c r="MT110" s="63">
        <v>0</v>
      </c>
      <c r="MU110" s="63">
        <v>0</v>
      </c>
      <c r="MW110" s="63">
        <v>95</v>
      </c>
      <c r="MY110" s="63">
        <f t="shared" si="3"/>
        <v>0</v>
      </c>
      <c r="NC110" s="63">
        <f t="shared" si="4"/>
        <v>0</v>
      </c>
    </row>
    <row r="111" spans="1:367" x14ac:dyDescent="0.45">
      <c r="A111" s="63" t="s">
        <v>186</v>
      </c>
      <c r="B111" s="50">
        <v>0</v>
      </c>
      <c r="C111" s="63">
        <v>0</v>
      </c>
      <c r="D111" s="63">
        <v>0</v>
      </c>
      <c r="E111" s="63">
        <v>0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63">
        <v>0</v>
      </c>
      <c r="L111" s="63">
        <v>0</v>
      </c>
      <c r="M111" s="63">
        <v>0</v>
      </c>
      <c r="N111" s="63">
        <v>0</v>
      </c>
      <c r="O111" s="63">
        <v>0</v>
      </c>
      <c r="P111" s="63">
        <v>0</v>
      </c>
      <c r="Q111" s="63">
        <v>0</v>
      </c>
      <c r="R111" s="63">
        <v>0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12">
        <v>0</v>
      </c>
      <c r="AJ111" s="63">
        <v>0</v>
      </c>
      <c r="AK111" s="12">
        <v>0</v>
      </c>
      <c r="AL111" s="12">
        <v>0</v>
      </c>
      <c r="AM111" s="12">
        <v>0</v>
      </c>
      <c r="AN111" s="63">
        <v>0</v>
      </c>
      <c r="AO111" s="63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-86011931268.005005</v>
      </c>
      <c r="AW111" s="63">
        <v>0</v>
      </c>
      <c r="AX111" s="63">
        <v>0</v>
      </c>
      <c r="AY111" s="63">
        <v>0</v>
      </c>
      <c r="AZ111" s="63">
        <v>0</v>
      </c>
      <c r="BA111" s="63">
        <v>0</v>
      </c>
      <c r="BB111" s="63">
        <v>0</v>
      </c>
      <c r="BC111" s="63">
        <v>0</v>
      </c>
      <c r="BD111" s="63">
        <v>0</v>
      </c>
      <c r="BE111" s="63">
        <v>0</v>
      </c>
      <c r="BF111" s="63">
        <v>0</v>
      </c>
      <c r="BG111" s="63">
        <v>0</v>
      </c>
      <c r="BH111" s="63">
        <v>0</v>
      </c>
      <c r="BI111" s="63">
        <v>0</v>
      </c>
      <c r="BJ111" s="63">
        <v>0</v>
      </c>
      <c r="BK111" s="63">
        <v>0</v>
      </c>
      <c r="BL111" s="63">
        <v>0</v>
      </c>
      <c r="BM111" s="63">
        <v>0</v>
      </c>
      <c r="BN111" s="63">
        <v>0</v>
      </c>
      <c r="BO111" s="63">
        <v>0</v>
      </c>
      <c r="BP111" s="63">
        <v>0</v>
      </c>
      <c r="BQ111" s="63">
        <v>0</v>
      </c>
      <c r="BR111" s="63">
        <v>0</v>
      </c>
      <c r="BS111" s="63">
        <v>0</v>
      </c>
      <c r="BT111" s="63">
        <v>0</v>
      </c>
      <c r="BU111" s="63">
        <v>0</v>
      </c>
      <c r="BV111" s="63">
        <v>0</v>
      </c>
      <c r="BW111" s="63">
        <v>0</v>
      </c>
      <c r="BX111" s="63">
        <v>0</v>
      </c>
      <c r="BY111" s="63">
        <v>0</v>
      </c>
      <c r="BZ111" s="63">
        <v>0</v>
      </c>
      <c r="CA111" s="63">
        <v>0</v>
      </c>
      <c r="CB111" s="63">
        <v>0</v>
      </c>
      <c r="CC111" s="63">
        <v>0</v>
      </c>
      <c r="CD111" s="63">
        <v>0</v>
      </c>
      <c r="CE111" s="63">
        <v>0</v>
      </c>
      <c r="CF111" s="63">
        <v>0</v>
      </c>
      <c r="CG111" s="63">
        <v>0</v>
      </c>
      <c r="CH111" s="63">
        <v>0</v>
      </c>
      <c r="CI111" s="63">
        <v>0</v>
      </c>
      <c r="CJ111" s="63">
        <v>0</v>
      </c>
      <c r="CK111" s="63">
        <v>0</v>
      </c>
      <c r="CL111" s="63">
        <v>0</v>
      </c>
      <c r="CM111" s="63">
        <v>0</v>
      </c>
      <c r="CN111" s="63">
        <v>0</v>
      </c>
      <c r="CO111" s="63">
        <v>0</v>
      </c>
      <c r="CP111" s="63">
        <v>0</v>
      </c>
      <c r="CQ111" s="63">
        <v>0</v>
      </c>
      <c r="CR111" s="63">
        <v>0</v>
      </c>
      <c r="CS111" s="63">
        <v>0</v>
      </c>
      <c r="CT111" s="63">
        <v>0</v>
      </c>
      <c r="CU111" s="63">
        <v>0</v>
      </c>
      <c r="CV111" s="63">
        <v>0</v>
      </c>
      <c r="CW111" s="63">
        <v>0</v>
      </c>
      <c r="CX111" s="63">
        <v>0</v>
      </c>
      <c r="CY111" s="63">
        <v>0</v>
      </c>
      <c r="CZ111" s="63">
        <v>0</v>
      </c>
      <c r="DA111" s="63">
        <v>0</v>
      </c>
      <c r="DB111" s="63">
        <v>0</v>
      </c>
      <c r="DC111" s="63">
        <v>0</v>
      </c>
      <c r="DD111" s="63">
        <v>0</v>
      </c>
      <c r="DE111" s="63">
        <v>0</v>
      </c>
      <c r="DF111" s="63">
        <v>0</v>
      </c>
      <c r="DG111" s="63">
        <v>0</v>
      </c>
      <c r="DH111" s="63">
        <v>0</v>
      </c>
      <c r="DI111" s="63">
        <v>0</v>
      </c>
      <c r="DJ111" s="63">
        <v>0</v>
      </c>
      <c r="DK111" s="63">
        <v>0</v>
      </c>
      <c r="DL111" s="63">
        <v>0</v>
      </c>
      <c r="DM111" s="63">
        <v>0</v>
      </c>
      <c r="DN111" s="63">
        <v>0</v>
      </c>
      <c r="DO111" s="63">
        <v>0</v>
      </c>
      <c r="DP111" s="63">
        <v>0</v>
      </c>
      <c r="DQ111" s="63">
        <v>0</v>
      </c>
      <c r="DR111" s="63">
        <v>0</v>
      </c>
      <c r="DS111" s="63">
        <v>0</v>
      </c>
      <c r="DT111" s="63">
        <v>0</v>
      </c>
      <c r="DU111" s="63">
        <v>0</v>
      </c>
      <c r="DV111" s="63">
        <v>0</v>
      </c>
      <c r="DW111" s="63">
        <v>0</v>
      </c>
      <c r="DX111" s="63">
        <v>0</v>
      </c>
      <c r="DY111" s="63">
        <v>0</v>
      </c>
      <c r="DZ111" s="63">
        <v>0</v>
      </c>
      <c r="EA111" s="63">
        <v>0</v>
      </c>
      <c r="EB111" s="63">
        <v>0</v>
      </c>
      <c r="EC111" s="63">
        <v>0</v>
      </c>
      <c r="ED111" s="63">
        <v>0</v>
      </c>
      <c r="EE111" s="63">
        <v>0</v>
      </c>
      <c r="EF111" s="63">
        <v>0</v>
      </c>
      <c r="EG111" s="63">
        <v>0</v>
      </c>
      <c r="EH111" s="63">
        <v>0</v>
      </c>
      <c r="EI111" s="63">
        <v>0</v>
      </c>
      <c r="EJ111" s="63">
        <v>0</v>
      </c>
      <c r="EK111" s="63">
        <v>0</v>
      </c>
      <c r="EL111" s="63">
        <v>0</v>
      </c>
      <c r="EM111" s="63">
        <v>0</v>
      </c>
      <c r="EN111" s="63">
        <v>0</v>
      </c>
      <c r="EO111" s="63">
        <v>0</v>
      </c>
      <c r="EP111" s="63">
        <v>0</v>
      </c>
      <c r="EQ111" s="63">
        <v>0</v>
      </c>
      <c r="ER111" s="63">
        <v>0</v>
      </c>
      <c r="ES111" s="63">
        <v>0</v>
      </c>
      <c r="ET111" s="63">
        <v>0</v>
      </c>
      <c r="EU111" s="63">
        <v>0</v>
      </c>
      <c r="EV111" s="63">
        <v>0</v>
      </c>
      <c r="EW111" s="63">
        <v>0</v>
      </c>
      <c r="EX111" s="63">
        <v>0</v>
      </c>
      <c r="EY111" s="63">
        <v>0</v>
      </c>
      <c r="EZ111" s="63">
        <v>0</v>
      </c>
      <c r="FA111" s="63">
        <v>0</v>
      </c>
      <c r="FB111" s="63">
        <v>0</v>
      </c>
      <c r="FC111" s="63">
        <v>0</v>
      </c>
      <c r="FD111" s="63">
        <v>0</v>
      </c>
      <c r="FE111" s="63">
        <v>0</v>
      </c>
      <c r="FF111" s="63">
        <v>0</v>
      </c>
      <c r="FG111" s="63">
        <v>0</v>
      </c>
      <c r="FH111" s="63">
        <v>0</v>
      </c>
      <c r="FI111" s="63">
        <v>0</v>
      </c>
      <c r="FJ111" s="63">
        <v>0</v>
      </c>
      <c r="FK111" s="63">
        <v>0</v>
      </c>
      <c r="FL111" s="63">
        <v>0</v>
      </c>
      <c r="FM111" s="63">
        <v>0</v>
      </c>
      <c r="FN111" s="63">
        <v>0</v>
      </c>
      <c r="FO111" s="63">
        <v>0</v>
      </c>
      <c r="FP111" s="63">
        <v>0</v>
      </c>
      <c r="FQ111" s="63">
        <v>0</v>
      </c>
      <c r="FR111" s="63">
        <v>0</v>
      </c>
      <c r="FS111" s="63">
        <v>0</v>
      </c>
      <c r="FT111" s="63">
        <v>0</v>
      </c>
      <c r="FU111" s="63">
        <v>0</v>
      </c>
      <c r="FV111" s="63">
        <v>0</v>
      </c>
      <c r="FW111" s="63">
        <v>0</v>
      </c>
      <c r="FX111" s="63">
        <v>0</v>
      </c>
      <c r="FY111" s="63">
        <v>0</v>
      </c>
      <c r="FZ111" s="63">
        <v>0</v>
      </c>
      <c r="GA111" s="63">
        <v>0</v>
      </c>
      <c r="GB111" s="63">
        <v>0</v>
      </c>
      <c r="GC111" s="63">
        <v>0</v>
      </c>
      <c r="GD111" s="63">
        <v>0</v>
      </c>
      <c r="GE111" s="63">
        <v>0</v>
      </c>
      <c r="GF111" s="63">
        <v>0</v>
      </c>
      <c r="GG111" s="63">
        <v>0</v>
      </c>
      <c r="GH111" s="63">
        <v>0</v>
      </c>
      <c r="GI111" s="63">
        <v>0</v>
      </c>
      <c r="GJ111" s="63">
        <v>-27555311.3826904</v>
      </c>
      <c r="GK111" s="63">
        <v>0</v>
      </c>
      <c r="GL111" s="63">
        <v>0</v>
      </c>
      <c r="GM111" s="63">
        <v>0</v>
      </c>
      <c r="GN111" s="63">
        <v>0</v>
      </c>
      <c r="GO111" s="63">
        <v>0</v>
      </c>
      <c r="GP111" s="63">
        <v>0</v>
      </c>
      <c r="GQ111" s="63">
        <v>0</v>
      </c>
      <c r="GR111" s="63">
        <v>0</v>
      </c>
      <c r="GS111" s="63">
        <v>0</v>
      </c>
      <c r="GT111" s="63">
        <v>0</v>
      </c>
      <c r="GU111" s="63">
        <v>0</v>
      </c>
      <c r="GV111" s="63">
        <v>0</v>
      </c>
      <c r="GW111" s="63">
        <v>0</v>
      </c>
      <c r="GX111" s="63">
        <v>0</v>
      </c>
      <c r="GY111" s="63">
        <v>0</v>
      </c>
      <c r="GZ111" s="63">
        <v>0</v>
      </c>
      <c r="HA111" s="63">
        <v>0</v>
      </c>
      <c r="HB111" s="63">
        <v>0</v>
      </c>
      <c r="HC111" s="63">
        <v>0</v>
      </c>
      <c r="HD111" s="63">
        <v>0</v>
      </c>
      <c r="HE111" s="63">
        <v>0</v>
      </c>
      <c r="HF111" s="63">
        <v>0</v>
      </c>
      <c r="HG111" s="63">
        <v>0</v>
      </c>
      <c r="HH111" s="63">
        <v>0</v>
      </c>
      <c r="HI111" s="63">
        <v>0</v>
      </c>
      <c r="HJ111" s="63">
        <v>0</v>
      </c>
      <c r="HK111" s="63">
        <v>0</v>
      </c>
      <c r="HL111" s="63">
        <v>0</v>
      </c>
      <c r="HM111" s="63">
        <v>0</v>
      </c>
      <c r="HN111" s="63">
        <v>0</v>
      </c>
      <c r="HO111" s="63">
        <v>0</v>
      </c>
      <c r="HP111" s="63">
        <v>0</v>
      </c>
      <c r="HQ111" s="63">
        <v>0</v>
      </c>
      <c r="HR111" s="63">
        <v>0</v>
      </c>
      <c r="HS111" s="63">
        <v>0</v>
      </c>
      <c r="HT111" s="63">
        <v>0</v>
      </c>
      <c r="HU111" s="63">
        <v>0</v>
      </c>
      <c r="HV111" s="63">
        <v>0</v>
      </c>
      <c r="HW111" s="63">
        <v>0</v>
      </c>
      <c r="HX111" s="63">
        <v>0</v>
      </c>
      <c r="HY111" s="63">
        <v>0</v>
      </c>
      <c r="HZ111" s="63">
        <v>0</v>
      </c>
      <c r="IA111" s="63">
        <v>0</v>
      </c>
      <c r="IB111" s="63">
        <v>0</v>
      </c>
      <c r="IC111" s="63">
        <v>0</v>
      </c>
      <c r="ID111" s="63">
        <v>0</v>
      </c>
      <c r="IE111" s="63">
        <v>0</v>
      </c>
      <c r="IF111" s="63">
        <v>0</v>
      </c>
      <c r="IG111" s="63">
        <v>0</v>
      </c>
      <c r="IH111" s="63">
        <v>0</v>
      </c>
      <c r="II111" s="63">
        <v>0</v>
      </c>
      <c r="IJ111" s="63">
        <v>0</v>
      </c>
      <c r="IK111" s="63">
        <v>0</v>
      </c>
      <c r="IL111" s="63">
        <v>0</v>
      </c>
      <c r="IM111" s="63">
        <v>0</v>
      </c>
      <c r="IN111" s="63">
        <v>0</v>
      </c>
      <c r="IO111" s="63">
        <v>0</v>
      </c>
      <c r="IP111" s="63">
        <v>0</v>
      </c>
      <c r="IQ111" s="63">
        <v>0</v>
      </c>
      <c r="IR111" s="63">
        <v>0</v>
      </c>
      <c r="IS111" s="63">
        <v>0</v>
      </c>
      <c r="IT111" s="63">
        <v>0</v>
      </c>
      <c r="IU111" s="63">
        <v>0</v>
      </c>
      <c r="IV111" s="63">
        <v>0</v>
      </c>
      <c r="IW111" s="63">
        <v>0</v>
      </c>
      <c r="IX111" s="63">
        <v>0</v>
      </c>
      <c r="IY111" s="63">
        <v>0</v>
      </c>
      <c r="IZ111" s="63">
        <v>0</v>
      </c>
      <c r="JA111" s="63">
        <v>0</v>
      </c>
      <c r="JB111" s="63">
        <v>0</v>
      </c>
      <c r="JC111" s="63">
        <v>0</v>
      </c>
      <c r="JD111" s="63">
        <v>0</v>
      </c>
      <c r="JE111" s="63">
        <v>0</v>
      </c>
      <c r="JF111" s="63">
        <v>0</v>
      </c>
      <c r="JG111" s="63">
        <v>0</v>
      </c>
      <c r="JH111" s="63">
        <v>0</v>
      </c>
      <c r="JI111" s="63">
        <v>0</v>
      </c>
      <c r="JJ111" s="63">
        <v>0</v>
      </c>
      <c r="JK111" s="63">
        <v>0</v>
      </c>
      <c r="JL111" s="63">
        <v>0</v>
      </c>
      <c r="JM111" s="63">
        <v>0</v>
      </c>
      <c r="JN111" s="63">
        <v>0</v>
      </c>
      <c r="JO111" s="63">
        <v>0</v>
      </c>
      <c r="JP111" s="63">
        <v>0</v>
      </c>
      <c r="JQ111" s="63">
        <v>0</v>
      </c>
      <c r="JR111" s="63">
        <v>0</v>
      </c>
      <c r="JS111" s="63">
        <v>0</v>
      </c>
      <c r="JT111" s="63">
        <v>0</v>
      </c>
      <c r="JU111" s="63">
        <v>0</v>
      </c>
      <c r="JV111" s="63">
        <v>0</v>
      </c>
      <c r="JW111" s="63">
        <v>0</v>
      </c>
      <c r="JX111" s="63">
        <v>0</v>
      </c>
      <c r="JY111" s="63">
        <v>0</v>
      </c>
      <c r="JZ111" s="63">
        <v>0</v>
      </c>
      <c r="KA111" s="63">
        <v>0</v>
      </c>
      <c r="KB111" s="63">
        <v>0</v>
      </c>
      <c r="KC111" s="63">
        <v>0</v>
      </c>
      <c r="KD111" s="63">
        <v>0</v>
      </c>
      <c r="KE111" s="63">
        <v>0</v>
      </c>
      <c r="KF111" s="63">
        <v>0</v>
      </c>
      <c r="KG111" s="63">
        <v>0</v>
      </c>
      <c r="KH111" s="63">
        <v>0</v>
      </c>
      <c r="KI111" s="63">
        <v>0</v>
      </c>
      <c r="KJ111" s="63">
        <v>0</v>
      </c>
      <c r="KK111" s="63">
        <v>0</v>
      </c>
      <c r="KL111" s="63">
        <v>0</v>
      </c>
      <c r="KM111" s="63">
        <v>0</v>
      </c>
      <c r="KN111" s="63">
        <v>0</v>
      </c>
      <c r="KO111" s="63">
        <v>0</v>
      </c>
      <c r="KP111" s="63">
        <v>0</v>
      </c>
      <c r="KQ111" s="63">
        <v>0</v>
      </c>
      <c r="KR111" s="63">
        <v>0</v>
      </c>
      <c r="KS111" s="63">
        <v>0</v>
      </c>
      <c r="KT111" s="63">
        <v>0</v>
      </c>
      <c r="KU111" s="63">
        <v>0</v>
      </c>
      <c r="KV111" s="63">
        <v>94054550239.814499</v>
      </c>
      <c r="KW111" s="63">
        <v>0</v>
      </c>
      <c r="KX111" s="63">
        <v>0</v>
      </c>
      <c r="KY111" s="63">
        <v>0</v>
      </c>
      <c r="KZ111" s="63">
        <v>0</v>
      </c>
      <c r="LA111" s="63">
        <v>0</v>
      </c>
      <c r="LB111" s="63">
        <v>0</v>
      </c>
      <c r="LC111" s="63">
        <v>0</v>
      </c>
      <c r="LD111" s="63">
        <v>0</v>
      </c>
      <c r="LE111" s="63">
        <v>0</v>
      </c>
      <c r="LF111" s="63">
        <v>0</v>
      </c>
      <c r="LG111" s="63">
        <v>0</v>
      </c>
      <c r="LH111" s="63">
        <v>0</v>
      </c>
      <c r="LI111" s="63">
        <v>0</v>
      </c>
      <c r="LJ111" s="63">
        <v>0</v>
      </c>
      <c r="LK111" s="63">
        <v>0</v>
      </c>
      <c r="LL111" s="63">
        <v>0</v>
      </c>
      <c r="LM111" s="63">
        <v>0</v>
      </c>
      <c r="LN111" s="63">
        <v>0</v>
      </c>
      <c r="LO111" s="63">
        <v>0</v>
      </c>
      <c r="LP111" s="63">
        <v>0</v>
      </c>
      <c r="LQ111" s="63">
        <v>0</v>
      </c>
      <c r="LR111" s="63">
        <v>0</v>
      </c>
      <c r="LS111" s="63">
        <v>0</v>
      </c>
      <c r="LT111" s="63">
        <v>0</v>
      </c>
      <c r="LU111" s="63">
        <v>0</v>
      </c>
      <c r="LV111" s="63">
        <v>0</v>
      </c>
      <c r="LW111" s="63">
        <v>0</v>
      </c>
      <c r="LX111" s="63">
        <v>0</v>
      </c>
      <c r="LY111" s="63">
        <v>0</v>
      </c>
      <c r="LZ111" s="63">
        <v>0</v>
      </c>
      <c r="MA111" s="63">
        <v>0</v>
      </c>
      <c r="MB111" s="63">
        <v>0</v>
      </c>
      <c r="MC111" s="63">
        <v>0</v>
      </c>
      <c r="MD111" s="63">
        <v>0</v>
      </c>
      <c r="ME111" s="63">
        <v>0</v>
      </c>
      <c r="MF111" s="63">
        <v>0</v>
      </c>
      <c r="MG111" s="63">
        <v>0</v>
      </c>
      <c r="MH111" s="63">
        <v>0</v>
      </c>
      <c r="MI111" s="63">
        <v>0</v>
      </c>
      <c r="MJ111" s="63">
        <v>0</v>
      </c>
      <c r="MK111" s="63">
        <v>0</v>
      </c>
      <c r="ML111" s="63">
        <v>0</v>
      </c>
      <c r="MM111" s="63">
        <v>0</v>
      </c>
      <c r="MN111" s="63">
        <v>0</v>
      </c>
      <c r="MO111" s="63">
        <v>0</v>
      </c>
      <c r="MP111" s="63">
        <v>0</v>
      </c>
      <c r="MQ111" s="2">
        <v>0</v>
      </c>
      <c r="MR111" s="63">
        <v>0</v>
      </c>
      <c r="MS111" s="63">
        <v>0</v>
      </c>
      <c r="MT111" s="63">
        <v>-1841378959.93413</v>
      </c>
      <c r="MU111" s="63">
        <v>-1800666.66666669</v>
      </c>
      <c r="MW111" s="63">
        <v>96</v>
      </c>
      <c r="MY111" s="63">
        <f t="shared" si="3"/>
        <v>6171884033.8260069</v>
      </c>
      <c r="NC111" s="63">
        <f t="shared" si="4"/>
        <v>-1841378959.93413</v>
      </c>
    </row>
    <row r="112" spans="1:367" x14ac:dyDescent="0.45">
      <c r="A112" s="63" t="s">
        <v>28</v>
      </c>
      <c r="B112" s="50">
        <v>0</v>
      </c>
      <c r="C112" s="63">
        <v>0</v>
      </c>
      <c r="D112" s="63">
        <v>0</v>
      </c>
      <c r="E112" s="63">
        <v>0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63">
        <v>0</v>
      </c>
      <c r="L112" s="63">
        <v>0</v>
      </c>
      <c r="M112" s="63">
        <v>0</v>
      </c>
      <c r="N112" s="63">
        <v>0</v>
      </c>
      <c r="O112" s="63">
        <v>0</v>
      </c>
      <c r="P112" s="63">
        <v>0</v>
      </c>
      <c r="Q112" s="63">
        <v>0</v>
      </c>
      <c r="R112" s="63">
        <v>0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>
        <v>0</v>
      </c>
      <c r="AZ112" s="63">
        <v>0</v>
      </c>
      <c r="BA112" s="63">
        <v>0</v>
      </c>
      <c r="BB112" s="63">
        <v>0</v>
      </c>
      <c r="BC112" s="63">
        <v>0</v>
      </c>
      <c r="BD112" s="63">
        <v>0</v>
      </c>
      <c r="BE112" s="63">
        <v>0</v>
      </c>
      <c r="BF112" s="67">
        <v>0</v>
      </c>
      <c r="BG112" s="63">
        <v>0</v>
      </c>
      <c r="BH112" s="63">
        <v>0</v>
      </c>
      <c r="BI112" s="63">
        <v>0</v>
      </c>
      <c r="BJ112" s="63">
        <v>0</v>
      </c>
      <c r="BK112" s="63">
        <v>0</v>
      </c>
      <c r="BL112" s="63">
        <v>0</v>
      </c>
      <c r="BM112" s="63">
        <v>0</v>
      </c>
      <c r="BN112" s="63">
        <v>0</v>
      </c>
      <c r="BO112" s="63">
        <v>0</v>
      </c>
      <c r="BP112" s="63">
        <v>0</v>
      </c>
      <c r="BQ112" s="63">
        <v>0</v>
      </c>
      <c r="BR112" s="63">
        <v>0</v>
      </c>
      <c r="BS112" s="63">
        <v>0</v>
      </c>
      <c r="BT112" s="63">
        <v>0</v>
      </c>
      <c r="BU112" s="63">
        <v>0</v>
      </c>
      <c r="BV112" s="63">
        <v>0</v>
      </c>
      <c r="BW112" s="63">
        <v>0</v>
      </c>
      <c r="BX112" s="63">
        <v>0</v>
      </c>
      <c r="BY112" s="63">
        <v>0</v>
      </c>
      <c r="BZ112" s="63">
        <v>0</v>
      </c>
      <c r="CA112" s="63">
        <v>0</v>
      </c>
      <c r="CB112" s="63">
        <v>0</v>
      </c>
      <c r="CC112" s="63">
        <v>0</v>
      </c>
      <c r="CD112" s="63">
        <v>0</v>
      </c>
      <c r="CE112" s="63">
        <v>0</v>
      </c>
      <c r="CF112" s="63">
        <v>0</v>
      </c>
      <c r="CG112" s="63">
        <v>0</v>
      </c>
      <c r="CH112" s="63">
        <v>0</v>
      </c>
      <c r="CI112" s="63">
        <v>0</v>
      </c>
      <c r="CJ112" s="63">
        <v>0</v>
      </c>
      <c r="CK112" s="63">
        <v>0</v>
      </c>
      <c r="CL112" s="63">
        <v>0</v>
      </c>
      <c r="CM112" s="63">
        <v>0</v>
      </c>
      <c r="CN112" s="63">
        <v>0</v>
      </c>
      <c r="CO112" s="63">
        <v>0</v>
      </c>
      <c r="CP112" s="63">
        <v>0</v>
      </c>
      <c r="CQ112" s="63">
        <v>0</v>
      </c>
      <c r="CR112" s="63">
        <v>0</v>
      </c>
      <c r="CS112" s="63">
        <v>0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3">
        <v>0</v>
      </c>
      <c r="CZ112" s="63">
        <v>0</v>
      </c>
      <c r="DA112" s="63">
        <v>0</v>
      </c>
      <c r="DB112" s="63">
        <v>0</v>
      </c>
      <c r="DC112" s="63">
        <v>0</v>
      </c>
      <c r="DD112" s="63">
        <v>0</v>
      </c>
      <c r="DE112" s="63">
        <v>0</v>
      </c>
      <c r="DF112" s="63">
        <v>0</v>
      </c>
      <c r="DG112" s="63">
        <v>0</v>
      </c>
      <c r="DH112" s="63">
        <v>0</v>
      </c>
      <c r="DI112" s="63">
        <v>0</v>
      </c>
      <c r="DJ112" s="63">
        <v>0</v>
      </c>
      <c r="DK112" s="63">
        <v>0</v>
      </c>
      <c r="DL112" s="63">
        <v>0</v>
      </c>
      <c r="DM112" s="63">
        <v>0</v>
      </c>
      <c r="DN112" s="63">
        <v>0</v>
      </c>
      <c r="DO112" s="63">
        <v>0</v>
      </c>
      <c r="DP112" s="63">
        <v>0</v>
      </c>
      <c r="DQ112" s="63">
        <v>0</v>
      </c>
      <c r="DR112" s="63">
        <v>0</v>
      </c>
      <c r="DS112" s="63">
        <v>0</v>
      </c>
      <c r="DT112" s="63">
        <v>0</v>
      </c>
      <c r="DU112" s="63">
        <v>0</v>
      </c>
      <c r="DV112" s="63">
        <v>0</v>
      </c>
      <c r="DW112" s="63">
        <v>0</v>
      </c>
      <c r="DX112" s="63">
        <v>0</v>
      </c>
      <c r="DY112" s="63">
        <v>0</v>
      </c>
      <c r="DZ112" s="63">
        <v>0</v>
      </c>
      <c r="EA112" s="63">
        <v>0</v>
      </c>
      <c r="EB112" s="63">
        <v>0</v>
      </c>
      <c r="EC112" s="63">
        <v>0</v>
      </c>
      <c r="ED112" s="63">
        <v>0</v>
      </c>
      <c r="EE112" s="63">
        <v>0</v>
      </c>
      <c r="EF112" s="63">
        <v>0</v>
      </c>
      <c r="EG112" s="63">
        <v>0</v>
      </c>
      <c r="EH112" s="63">
        <v>0</v>
      </c>
      <c r="EI112" s="63">
        <v>0</v>
      </c>
      <c r="EJ112" s="63">
        <v>0</v>
      </c>
      <c r="EK112" s="63">
        <v>0</v>
      </c>
      <c r="EL112" s="63">
        <v>0</v>
      </c>
      <c r="EM112" s="63">
        <v>0</v>
      </c>
      <c r="EN112" s="63">
        <v>0</v>
      </c>
      <c r="EO112" s="63">
        <v>0</v>
      </c>
      <c r="EP112" s="63">
        <v>0</v>
      </c>
      <c r="EQ112" s="63">
        <v>0</v>
      </c>
      <c r="ER112" s="63">
        <v>0</v>
      </c>
      <c r="ES112" s="63">
        <v>0</v>
      </c>
      <c r="ET112" s="63">
        <v>0</v>
      </c>
      <c r="EU112" s="63">
        <v>0</v>
      </c>
      <c r="EV112" s="63">
        <v>0</v>
      </c>
      <c r="EW112" s="63">
        <v>0</v>
      </c>
      <c r="EX112" s="63">
        <v>0</v>
      </c>
      <c r="EY112" s="63">
        <v>0</v>
      </c>
      <c r="EZ112" s="63">
        <v>0</v>
      </c>
      <c r="FA112" s="63">
        <v>0</v>
      </c>
      <c r="FB112" s="63">
        <v>0</v>
      </c>
      <c r="FC112" s="63">
        <v>0</v>
      </c>
      <c r="FD112" s="63">
        <v>0</v>
      </c>
      <c r="FE112" s="63">
        <v>0</v>
      </c>
      <c r="FF112" s="63">
        <v>0</v>
      </c>
      <c r="FG112" s="63">
        <v>0</v>
      </c>
      <c r="FH112" s="63">
        <v>0</v>
      </c>
      <c r="FI112" s="63">
        <v>0</v>
      </c>
      <c r="FJ112" s="63">
        <v>0</v>
      </c>
      <c r="FK112" s="63">
        <v>0</v>
      </c>
      <c r="FL112" s="63">
        <v>0</v>
      </c>
      <c r="FM112" s="63">
        <v>0</v>
      </c>
      <c r="FN112" s="63">
        <v>0</v>
      </c>
      <c r="FO112" s="63">
        <v>0</v>
      </c>
      <c r="FP112" s="63">
        <v>0</v>
      </c>
      <c r="FQ112" s="63">
        <v>0</v>
      </c>
      <c r="FR112" s="63">
        <v>0</v>
      </c>
      <c r="FS112" s="63">
        <v>0</v>
      </c>
      <c r="FT112" s="63">
        <v>0</v>
      </c>
      <c r="FU112" s="63">
        <v>0</v>
      </c>
      <c r="FV112" s="63">
        <v>0</v>
      </c>
      <c r="FW112" s="63">
        <v>0</v>
      </c>
      <c r="FX112" s="63">
        <v>0</v>
      </c>
      <c r="FY112" s="63">
        <v>0</v>
      </c>
      <c r="FZ112" s="63">
        <v>0</v>
      </c>
      <c r="GA112" s="63">
        <v>0</v>
      </c>
      <c r="GB112" s="63">
        <v>0</v>
      </c>
      <c r="GC112" s="63">
        <v>0</v>
      </c>
      <c r="GD112" s="63">
        <v>0</v>
      </c>
      <c r="GE112" s="63">
        <v>0</v>
      </c>
      <c r="GF112" s="63">
        <v>0</v>
      </c>
      <c r="GG112" s="63">
        <v>0</v>
      </c>
      <c r="GH112" s="63">
        <v>0</v>
      </c>
      <c r="GI112" s="63">
        <v>0</v>
      </c>
      <c r="GJ112" s="63">
        <v>0</v>
      </c>
      <c r="GK112" s="63">
        <v>0</v>
      </c>
      <c r="GL112" s="63">
        <v>0</v>
      </c>
      <c r="GM112" s="63">
        <v>0</v>
      </c>
      <c r="GN112" s="63">
        <v>0</v>
      </c>
      <c r="GO112" s="63">
        <v>0</v>
      </c>
      <c r="GP112" s="63">
        <v>0</v>
      </c>
      <c r="GQ112" s="63">
        <v>0</v>
      </c>
      <c r="GR112" s="63">
        <v>0</v>
      </c>
      <c r="GS112" s="63">
        <v>0</v>
      </c>
      <c r="GT112" s="63">
        <v>0</v>
      </c>
      <c r="GU112" s="63">
        <v>0</v>
      </c>
      <c r="GV112" s="63">
        <v>0</v>
      </c>
      <c r="GW112" s="63">
        <v>0</v>
      </c>
      <c r="GX112" s="63">
        <v>0</v>
      </c>
      <c r="GY112" s="63">
        <v>0</v>
      </c>
      <c r="GZ112" s="63">
        <v>0</v>
      </c>
      <c r="HA112" s="63">
        <v>0</v>
      </c>
      <c r="HB112" s="63">
        <v>0</v>
      </c>
      <c r="HC112" s="63">
        <v>0</v>
      </c>
      <c r="HD112" s="63">
        <v>0</v>
      </c>
      <c r="HE112" s="63">
        <v>0</v>
      </c>
      <c r="HF112" s="63">
        <v>0</v>
      </c>
      <c r="HG112" s="63">
        <v>0</v>
      </c>
      <c r="HH112" s="63">
        <v>0</v>
      </c>
      <c r="HI112" s="63">
        <v>0</v>
      </c>
      <c r="HJ112" s="63">
        <v>0</v>
      </c>
      <c r="HK112" s="63">
        <v>0</v>
      </c>
      <c r="HL112" s="63">
        <v>0</v>
      </c>
      <c r="HM112" s="63">
        <v>0</v>
      </c>
      <c r="HN112" s="63">
        <v>0</v>
      </c>
      <c r="HO112" s="63">
        <v>0</v>
      </c>
      <c r="HP112" s="63">
        <v>0</v>
      </c>
      <c r="HQ112" s="63">
        <v>0</v>
      </c>
      <c r="HR112" s="63">
        <v>0</v>
      </c>
      <c r="HS112" s="63">
        <v>0</v>
      </c>
      <c r="HT112" s="63">
        <v>0</v>
      </c>
      <c r="HU112" s="63">
        <v>0</v>
      </c>
      <c r="HV112" s="63">
        <v>0</v>
      </c>
      <c r="HW112" s="63">
        <v>0</v>
      </c>
      <c r="HX112" s="63">
        <v>0</v>
      </c>
      <c r="HY112" s="63">
        <v>0</v>
      </c>
      <c r="HZ112" s="63">
        <v>0</v>
      </c>
      <c r="IA112" s="63">
        <v>0</v>
      </c>
      <c r="IB112" s="63">
        <v>0</v>
      </c>
      <c r="IC112" s="63">
        <v>0</v>
      </c>
      <c r="ID112" s="63">
        <v>0</v>
      </c>
      <c r="IE112" s="63">
        <v>0</v>
      </c>
      <c r="IF112" s="63">
        <v>0</v>
      </c>
      <c r="IG112" s="63">
        <v>0</v>
      </c>
      <c r="IH112" s="63">
        <v>0</v>
      </c>
      <c r="II112" s="63">
        <v>0</v>
      </c>
      <c r="IJ112" s="63">
        <v>0</v>
      </c>
      <c r="IK112" s="63">
        <v>0</v>
      </c>
      <c r="IL112" s="63">
        <v>0</v>
      </c>
      <c r="IM112" s="63">
        <v>0</v>
      </c>
      <c r="IN112" s="63">
        <v>0</v>
      </c>
      <c r="IO112" s="63">
        <v>0</v>
      </c>
      <c r="IP112" s="63">
        <v>0</v>
      </c>
      <c r="IQ112" s="63">
        <v>0</v>
      </c>
      <c r="IR112" s="63">
        <v>0</v>
      </c>
      <c r="IS112" s="63">
        <v>0</v>
      </c>
      <c r="IT112" s="63">
        <v>0</v>
      </c>
      <c r="IU112" s="63">
        <v>0</v>
      </c>
      <c r="IV112" s="63">
        <v>0</v>
      </c>
      <c r="IW112" s="63">
        <v>0</v>
      </c>
      <c r="IX112" s="63">
        <v>0</v>
      </c>
      <c r="IY112" s="63">
        <v>0</v>
      </c>
      <c r="IZ112" s="63">
        <v>0</v>
      </c>
      <c r="JA112" s="63">
        <v>0</v>
      </c>
      <c r="JB112" s="63">
        <v>0</v>
      </c>
      <c r="JC112" s="63">
        <v>0</v>
      </c>
      <c r="JD112" s="63">
        <v>0</v>
      </c>
      <c r="JE112" s="63">
        <v>0</v>
      </c>
      <c r="JF112" s="63">
        <v>0</v>
      </c>
      <c r="JG112" s="63">
        <v>0</v>
      </c>
      <c r="JH112" s="63">
        <v>0</v>
      </c>
      <c r="JI112" s="63">
        <v>0</v>
      </c>
      <c r="JJ112" s="63">
        <v>0</v>
      </c>
      <c r="JK112" s="63">
        <v>0</v>
      </c>
      <c r="JL112" s="63">
        <v>0</v>
      </c>
      <c r="JM112" s="63">
        <v>0</v>
      </c>
      <c r="JN112" s="63">
        <v>0</v>
      </c>
      <c r="JO112" s="63">
        <v>0</v>
      </c>
      <c r="JP112" s="63">
        <v>0</v>
      </c>
      <c r="JQ112" s="63">
        <v>0</v>
      </c>
      <c r="JR112" s="63">
        <v>0</v>
      </c>
      <c r="JS112" s="63">
        <v>0</v>
      </c>
      <c r="JT112" s="63">
        <v>0</v>
      </c>
      <c r="JU112" s="63">
        <v>0</v>
      </c>
      <c r="JV112" s="63">
        <v>0</v>
      </c>
      <c r="JW112" s="63">
        <v>0</v>
      </c>
      <c r="JX112" s="63">
        <v>0</v>
      </c>
      <c r="JY112" s="63">
        <v>0</v>
      </c>
      <c r="JZ112" s="63">
        <v>0</v>
      </c>
      <c r="KA112" s="63">
        <v>0</v>
      </c>
      <c r="KB112" s="63">
        <v>0</v>
      </c>
      <c r="KC112" s="63">
        <v>0</v>
      </c>
      <c r="KD112" s="63">
        <v>0</v>
      </c>
      <c r="KE112" s="63">
        <v>0</v>
      </c>
      <c r="KF112" s="63">
        <v>0</v>
      </c>
      <c r="KG112" s="63">
        <v>0</v>
      </c>
      <c r="KH112" s="63">
        <v>0</v>
      </c>
      <c r="KI112" s="63">
        <v>0</v>
      </c>
      <c r="KJ112" s="63">
        <v>0</v>
      </c>
      <c r="KK112" s="63">
        <v>0</v>
      </c>
      <c r="KL112" s="63">
        <v>0</v>
      </c>
      <c r="KM112" s="63">
        <v>0</v>
      </c>
      <c r="KN112" s="63">
        <v>0</v>
      </c>
      <c r="KO112" s="63">
        <v>0</v>
      </c>
      <c r="KP112" s="63">
        <v>0</v>
      </c>
      <c r="KQ112" s="63">
        <v>0</v>
      </c>
      <c r="KR112" s="63">
        <v>0</v>
      </c>
      <c r="KS112" s="63">
        <v>0</v>
      </c>
      <c r="KT112" s="63">
        <v>0</v>
      </c>
      <c r="KU112" s="63">
        <v>0</v>
      </c>
      <c r="KV112" s="63">
        <v>0</v>
      </c>
      <c r="KW112" s="63">
        <v>0</v>
      </c>
      <c r="KX112" s="63">
        <v>0</v>
      </c>
      <c r="KY112" s="63">
        <v>0</v>
      </c>
      <c r="KZ112" s="63">
        <v>0</v>
      </c>
      <c r="LA112" s="63">
        <v>0</v>
      </c>
      <c r="LB112" s="63">
        <v>0</v>
      </c>
      <c r="LC112" s="63">
        <v>0</v>
      </c>
      <c r="LD112" s="63">
        <v>0</v>
      </c>
      <c r="LE112" s="63">
        <v>0</v>
      </c>
      <c r="LF112" s="63">
        <v>0</v>
      </c>
      <c r="LG112" s="63">
        <v>0</v>
      </c>
      <c r="LH112" s="63">
        <v>0</v>
      </c>
      <c r="LI112" s="63">
        <v>0</v>
      </c>
      <c r="LJ112" s="63">
        <v>0</v>
      </c>
      <c r="LK112" s="63">
        <v>0</v>
      </c>
      <c r="LL112" s="63">
        <v>0</v>
      </c>
      <c r="LM112" s="63">
        <v>0</v>
      </c>
      <c r="LN112" s="63">
        <v>0</v>
      </c>
      <c r="LO112" s="63">
        <v>0</v>
      </c>
      <c r="LP112" s="63">
        <v>0</v>
      </c>
      <c r="LQ112" s="63">
        <v>0</v>
      </c>
      <c r="LR112" s="63">
        <v>0</v>
      </c>
      <c r="LS112" s="63">
        <v>0</v>
      </c>
      <c r="LT112" s="63">
        <v>0</v>
      </c>
      <c r="LU112" s="63">
        <v>0</v>
      </c>
      <c r="LV112" s="63">
        <v>0</v>
      </c>
      <c r="LW112" s="63">
        <v>0</v>
      </c>
      <c r="LX112" s="63">
        <v>0</v>
      </c>
      <c r="LY112" s="63">
        <v>0</v>
      </c>
      <c r="LZ112" s="63">
        <v>0</v>
      </c>
      <c r="MA112" s="63">
        <v>0</v>
      </c>
      <c r="MB112" s="63">
        <v>0</v>
      </c>
      <c r="MC112" s="63">
        <v>0</v>
      </c>
      <c r="MD112" s="63">
        <v>0</v>
      </c>
      <c r="ME112" s="63">
        <v>0</v>
      </c>
      <c r="MF112" s="63">
        <v>0</v>
      </c>
      <c r="MG112" s="63">
        <v>0</v>
      </c>
      <c r="MH112" s="63">
        <v>0</v>
      </c>
      <c r="MI112" s="63">
        <v>0</v>
      </c>
      <c r="MJ112" s="63">
        <v>0</v>
      </c>
      <c r="MK112" s="63">
        <v>0</v>
      </c>
      <c r="ML112" s="63">
        <v>0</v>
      </c>
      <c r="MM112" s="63">
        <v>0</v>
      </c>
      <c r="MN112" s="63">
        <v>0</v>
      </c>
      <c r="MO112" s="63">
        <v>0</v>
      </c>
      <c r="MP112" s="63">
        <v>0</v>
      </c>
      <c r="MQ112" s="2">
        <v>0</v>
      </c>
      <c r="MR112" s="63">
        <v>0</v>
      </c>
      <c r="MS112" s="63">
        <v>0</v>
      </c>
      <c r="MT112" s="63">
        <v>0</v>
      </c>
      <c r="MU112" s="63">
        <v>0</v>
      </c>
      <c r="MW112" s="63">
        <v>97</v>
      </c>
      <c r="MY112" s="63">
        <f t="shared" si="3"/>
        <v>0</v>
      </c>
      <c r="NC112" s="63">
        <f t="shared" si="4"/>
        <v>0</v>
      </c>
    </row>
    <row r="113" spans="1:367" x14ac:dyDescent="0.45">
      <c r="A113" s="63" t="s">
        <v>136</v>
      </c>
      <c r="B113" s="100">
        <v>48610521082</v>
      </c>
      <c r="C113" s="63">
        <v>0</v>
      </c>
      <c r="D113" s="63">
        <v>0</v>
      </c>
      <c r="E113" s="63">
        <v>0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63">
        <v>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63">
        <v>0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AZ113" s="63">
        <v>0</v>
      </c>
      <c r="BA113" s="63">
        <v>0</v>
      </c>
      <c r="BB113" s="63">
        <v>0</v>
      </c>
      <c r="BC113" s="63">
        <v>0</v>
      </c>
      <c r="BD113" s="63">
        <v>0</v>
      </c>
      <c r="BE113" s="63">
        <v>0</v>
      </c>
      <c r="BF113" s="63">
        <v>0</v>
      </c>
      <c r="BG113" s="63">
        <v>0</v>
      </c>
      <c r="BH113" s="63">
        <v>0</v>
      </c>
      <c r="BI113" s="63">
        <v>0</v>
      </c>
      <c r="BJ113" s="63">
        <v>0</v>
      </c>
      <c r="BK113" s="63">
        <v>0</v>
      </c>
      <c r="BL113" s="63">
        <v>0</v>
      </c>
      <c r="BM113" s="63">
        <v>0</v>
      </c>
      <c r="BN113" s="63">
        <v>0</v>
      </c>
      <c r="BO113" s="63">
        <v>0</v>
      </c>
      <c r="BP113" s="63">
        <v>0</v>
      </c>
      <c r="BQ113" s="63">
        <v>0</v>
      </c>
      <c r="BR113" s="63">
        <v>0</v>
      </c>
      <c r="BS113" s="63">
        <v>0</v>
      </c>
      <c r="BT113" s="63">
        <v>0</v>
      </c>
      <c r="BU113" s="63">
        <v>0</v>
      </c>
      <c r="BV113" s="63">
        <v>0</v>
      </c>
      <c r="BW113" s="63">
        <v>0</v>
      </c>
      <c r="BX113" s="63">
        <v>0</v>
      </c>
      <c r="BY113" s="63">
        <v>0</v>
      </c>
      <c r="BZ113" s="63">
        <v>0</v>
      </c>
      <c r="CA113" s="63">
        <v>0</v>
      </c>
      <c r="CB113" s="63">
        <v>0</v>
      </c>
      <c r="CC113" s="63">
        <v>0</v>
      </c>
      <c r="CD113" s="63">
        <v>0</v>
      </c>
      <c r="CE113" s="63">
        <v>0</v>
      </c>
      <c r="CF113" s="63">
        <v>0</v>
      </c>
      <c r="CG113" s="63">
        <v>0</v>
      </c>
      <c r="CH113" s="63">
        <v>0</v>
      </c>
      <c r="CI113" s="63">
        <v>0</v>
      </c>
      <c r="CJ113" s="63">
        <v>0</v>
      </c>
      <c r="CK113" s="63">
        <v>0</v>
      </c>
      <c r="CL113" s="63">
        <v>0</v>
      </c>
      <c r="CM113" s="63">
        <v>0</v>
      </c>
      <c r="CN113" s="63">
        <v>0</v>
      </c>
      <c r="CO113" s="63">
        <v>0</v>
      </c>
      <c r="CP113" s="63">
        <v>0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0</v>
      </c>
      <c r="CY113" s="63">
        <v>0</v>
      </c>
      <c r="CZ113" s="63">
        <v>0</v>
      </c>
      <c r="DA113" s="63">
        <v>0</v>
      </c>
      <c r="DB113" s="63">
        <v>0</v>
      </c>
      <c r="DC113" s="63">
        <v>0</v>
      </c>
      <c r="DD113" s="63">
        <v>0</v>
      </c>
      <c r="DE113" s="63">
        <v>0</v>
      </c>
      <c r="DF113" s="63">
        <v>0</v>
      </c>
      <c r="DG113" s="63">
        <v>0</v>
      </c>
      <c r="DH113" s="63">
        <v>0</v>
      </c>
      <c r="DI113" s="63">
        <v>0</v>
      </c>
      <c r="DJ113" s="63">
        <v>0</v>
      </c>
      <c r="DK113" s="63">
        <v>0</v>
      </c>
      <c r="DL113" s="63">
        <v>0</v>
      </c>
      <c r="DM113" s="63">
        <v>0</v>
      </c>
      <c r="DN113" s="63">
        <v>0</v>
      </c>
      <c r="DO113" s="63">
        <v>0</v>
      </c>
      <c r="DP113" s="63">
        <v>0</v>
      </c>
      <c r="DQ113" s="63">
        <v>0</v>
      </c>
      <c r="DR113" s="63">
        <v>0</v>
      </c>
      <c r="DS113" s="63">
        <v>0</v>
      </c>
      <c r="DT113" s="63">
        <v>0</v>
      </c>
      <c r="DU113" s="63">
        <v>0</v>
      </c>
      <c r="DV113" s="63">
        <v>0</v>
      </c>
      <c r="DW113" s="63">
        <v>0</v>
      </c>
      <c r="DX113" s="63">
        <v>0</v>
      </c>
      <c r="DY113" s="63">
        <v>0</v>
      </c>
      <c r="DZ113" s="63">
        <v>0</v>
      </c>
      <c r="EA113" s="63">
        <v>0</v>
      </c>
      <c r="EB113" s="63">
        <v>0</v>
      </c>
      <c r="EC113" s="63">
        <v>0</v>
      </c>
      <c r="ED113" s="63">
        <v>0</v>
      </c>
      <c r="EE113" s="63">
        <v>0</v>
      </c>
      <c r="EF113" s="63">
        <v>0</v>
      </c>
      <c r="EG113" s="63">
        <v>0</v>
      </c>
      <c r="EH113" s="63">
        <v>0</v>
      </c>
      <c r="EI113" s="63">
        <v>0</v>
      </c>
      <c r="EJ113" s="63">
        <v>0</v>
      </c>
      <c r="EK113" s="63">
        <v>0</v>
      </c>
      <c r="EL113" s="63">
        <v>0</v>
      </c>
      <c r="EM113" s="63">
        <v>0</v>
      </c>
      <c r="EN113" s="63">
        <v>0</v>
      </c>
      <c r="EO113" s="63">
        <v>0</v>
      </c>
      <c r="EP113" s="63">
        <v>0</v>
      </c>
      <c r="EQ113" s="63">
        <v>0</v>
      </c>
      <c r="ER113" s="63">
        <v>0</v>
      </c>
      <c r="ES113" s="63">
        <v>0</v>
      </c>
      <c r="ET113" s="63">
        <v>0</v>
      </c>
      <c r="EU113" s="63">
        <v>0</v>
      </c>
      <c r="EV113" s="63">
        <v>0</v>
      </c>
      <c r="EW113" s="63">
        <v>0</v>
      </c>
      <c r="EX113" s="63">
        <v>0</v>
      </c>
      <c r="EY113" s="63">
        <v>0</v>
      </c>
      <c r="EZ113" s="63">
        <v>0</v>
      </c>
      <c r="FA113" s="63">
        <v>0</v>
      </c>
      <c r="FB113" s="63">
        <v>0</v>
      </c>
      <c r="FC113" s="63">
        <v>0</v>
      </c>
      <c r="FD113" s="63">
        <v>0</v>
      </c>
      <c r="FE113" s="63">
        <v>0</v>
      </c>
      <c r="FF113" s="63">
        <v>0</v>
      </c>
      <c r="FG113" s="63">
        <v>0</v>
      </c>
      <c r="FH113" s="63">
        <v>0</v>
      </c>
      <c r="FI113" s="63">
        <v>0</v>
      </c>
      <c r="FJ113" s="63">
        <v>0</v>
      </c>
      <c r="FK113" s="63">
        <v>0</v>
      </c>
      <c r="FL113" s="63">
        <v>0</v>
      </c>
      <c r="FM113" s="63">
        <v>0</v>
      </c>
      <c r="FN113" s="63">
        <v>0</v>
      </c>
      <c r="FO113" s="63">
        <v>0</v>
      </c>
      <c r="FP113" s="63">
        <v>0</v>
      </c>
      <c r="FQ113" s="63">
        <v>0</v>
      </c>
      <c r="FR113" s="63">
        <v>0</v>
      </c>
      <c r="FS113" s="63">
        <v>0</v>
      </c>
      <c r="FT113" s="63">
        <v>0</v>
      </c>
      <c r="FU113" s="63">
        <v>0</v>
      </c>
      <c r="FV113" s="63">
        <v>0</v>
      </c>
      <c r="FW113" s="63">
        <v>0</v>
      </c>
      <c r="FX113" s="63">
        <v>0</v>
      </c>
      <c r="FY113" s="63">
        <v>0</v>
      </c>
      <c r="FZ113" s="63">
        <v>0</v>
      </c>
      <c r="GA113" s="63">
        <v>0</v>
      </c>
      <c r="GB113" s="63">
        <v>0</v>
      </c>
      <c r="GC113" s="63">
        <v>0</v>
      </c>
      <c r="GD113" s="63">
        <v>0</v>
      </c>
      <c r="GE113" s="63">
        <v>0</v>
      </c>
      <c r="GF113" s="63">
        <v>0</v>
      </c>
      <c r="GG113" s="63">
        <v>0</v>
      </c>
      <c r="GH113" s="63">
        <v>0</v>
      </c>
      <c r="GI113" s="63">
        <v>0</v>
      </c>
      <c r="GJ113" s="63">
        <v>0</v>
      </c>
      <c r="GK113" s="63">
        <v>0</v>
      </c>
      <c r="GL113" s="63">
        <v>0</v>
      </c>
      <c r="GM113" s="63">
        <v>0</v>
      </c>
      <c r="GN113" s="63">
        <v>0</v>
      </c>
      <c r="GO113" s="63">
        <v>0</v>
      </c>
      <c r="GP113" s="63">
        <v>0</v>
      </c>
      <c r="GQ113" s="63">
        <v>0</v>
      </c>
      <c r="GR113" s="63">
        <v>0</v>
      </c>
      <c r="GS113" s="63">
        <v>0</v>
      </c>
      <c r="GT113" s="63">
        <v>0</v>
      </c>
      <c r="GU113" s="63">
        <v>0</v>
      </c>
      <c r="GV113" s="63">
        <v>0</v>
      </c>
      <c r="GW113" s="63">
        <v>0</v>
      </c>
      <c r="GX113" s="63">
        <v>0</v>
      </c>
      <c r="GY113" s="63">
        <v>0</v>
      </c>
      <c r="GZ113" s="63">
        <v>0</v>
      </c>
      <c r="HA113" s="63">
        <v>0</v>
      </c>
      <c r="HB113" s="63">
        <v>0</v>
      </c>
      <c r="HC113" s="63">
        <v>0</v>
      </c>
      <c r="HD113" s="63">
        <v>0</v>
      </c>
      <c r="HE113" s="63">
        <v>0</v>
      </c>
      <c r="HF113" s="63">
        <v>0</v>
      </c>
      <c r="HG113" s="63">
        <v>0</v>
      </c>
      <c r="HH113" s="63">
        <v>0</v>
      </c>
      <c r="HI113" s="63">
        <v>0</v>
      </c>
      <c r="HJ113" s="63">
        <v>0</v>
      </c>
      <c r="HK113" s="63">
        <v>0</v>
      </c>
      <c r="HL113" s="63">
        <v>0</v>
      </c>
      <c r="HM113" s="63">
        <v>0</v>
      </c>
      <c r="HN113" s="63">
        <v>0</v>
      </c>
      <c r="HO113" s="63">
        <v>0</v>
      </c>
      <c r="HP113" s="63">
        <v>0</v>
      </c>
      <c r="HQ113" s="63">
        <v>0</v>
      </c>
      <c r="HR113" s="63">
        <v>0</v>
      </c>
      <c r="HS113" s="63">
        <v>0</v>
      </c>
      <c r="HT113" s="63">
        <v>0</v>
      </c>
      <c r="HU113" s="63">
        <v>0</v>
      </c>
      <c r="HV113" s="63">
        <v>0</v>
      </c>
      <c r="HW113" s="63">
        <v>0</v>
      </c>
      <c r="HX113" s="63">
        <v>0</v>
      </c>
      <c r="HY113" s="63">
        <v>0</v>
      </c>
      <c r="HZ113" s="63">
        <v>0</v>
      </c>
      <c r="IA113" s="63">
        <v>0</v>
      </c>
      <c r="IB113" s="63">
        <v>0</v>
      </c>
      <c r="IC113" s="63">
        <v>0</v>
      </c>
      <c r="ID113" s="63">
        <v>0</v>
      </c>
      <c r="IE113" s="63">
        <v>0</v>
      </c>
      <c r="IF113" s="63">
        <v>0</v>
      </c>
      <c r="IG113" s="63">
        <v>0</v>
      </c>
      <c r="IH113" s="63">
        <v>0</v>
      </c>
      <c r="II113" s="63">
        <v>0</v>
      </c>
      <c r="IJ113" s="63">
        <v>0</v>
      </c>
      <c r="IK113" s="63">
        <v>0</v>
      </c>
      <c r="IL113" s="63">
        <v>0</v>
      </c>
      <c r="IM113" s="63">
        <v>0</v>
      </c>
      <c r="IN113" s="63">
        <v>0</v>
      </c>
      <c r="IO113" s="63">
        <v>0</v>
      </c>
      <c r="IP113" s="63">
        <v>0</v>
      </c>
      <c r="IQ113" s="63">
        <v>0</v>
      </c>
      <c r="IR113" s="63">
        <v>0</v>
      </c>
      <c r="IS113" s="63">
        <v>0</v>
      </c>
      <c r="IT113" s="63">
        <v>0</v>
      </c>
      <c r="IU113" s="63">
        <v>0</v>
      </c>
      <c r="IV113" s="63">
        <v>0</v>
      </c>
      <c r="IW113" s="63">
        <v>0</v>
      </c>
      <c r="IX113" s="63">
        <v>0</v>
      </c>
      <c r="IY113" s="63">
        <v>0</v>
      </c>
      <c r="IZ113" s="63">
        <v>0</v>
      </c>
      <c r="JA113" s="63">
        <v>0</v>
      </c>
      <c r="JB113" s="63">
        <v>0</v>
      </c>
      <c r="JC113" s="63">
        <v>0</v>
      </c>
      <c r="JD113" s="63">
        <v>0</v>
      </c>
      <c r="JE113" s="63">
        <v>0</v>
      </c>
      <c r="JF113" s="63">
        <v>0</v>
      </c>
      <c r="JG113" s="63">
        <v>0</v>
      </c>
      <c r="JH113" s="63">
        <v>0</v>
      </c>
      <c r="JI113" s="63">
        <v>0</v>
      </c>
      <c r="JJ113" s="63">
        <v>0</v>
      </c>
      <c r="JK113" s="63">
        <v>0</v>
      </c>
      <c r="JL113" s="63">
        <v>0</v>
      </c>
      <c r="JM113" s="63">
        <v>0</v>
      </c>
      <c r="JN113" s="63">
        <v>0</v>
      </c>
      <c r="JO113" s="63">
        <v>0</v>
      </c>
      <c r="JP113" s="63">
        <v>0</v>
      </c>
      <c r="JQ113" s="63">
        <v>0</v>
      </c>
      <c r="JR113" s="63">
        <v>0</v>
      </c>
      <c r="JS113" s="63">
        <v>0</v>
      </c>
      <c r="JT113" s="63">
        <v>0</v>
      </c>
      <c r="JU113" s="63">
        <v>0</v>
      </c>
      <c r="JV113" s="63">
        <v>0</v>
      </c>
      <c r="JW113" s="63">
        <v>0</v>
      </c>
      <c r="JX113" s="63">
        <v>0</v>
      </c>
      <c r="JY113" s="63">
        <v>0</v>
      </c>
      <c r="JZ113" s="63">
        <v>0</v>
      </c>
      <c r="KA113" s="63">
        <v>0</v>
      </c>
      <c r="KB113" s="63">
        <v>0</v>
      </c>
      <c r="KC113" s="63">
        <v>0</v>
      </c>
      <c r="KD113" s="63">
        <v>0</v>
      </c>
      <c r="KE113" s="63">
        <v>0</v>
      </c>
      <c r="KF113" s="63">
        <v>0</v>
      </c>
      <c r="KG113" s="63">
        <v>0</v>
      </c>
      <c r="KH113" s="63">
        <v>0</v>
      </c>
      <c r="KI113" s="63">
        <v>0</v>
      </c>
      <c r="KJ113" s="63">
        <v>0</v>
      </c>
      <c r="KK113" s="63">
        <v>0</v>
      </c>
      <c r="KL113" s="63">
        <v>0</v>
      </c>
      <c r="KM113" s="63">
        <v>0</v>
      </c>
      <c r="KN113" s="63">
        <v>0</v>
      </c>
      <c r="KO113" s="63">
        <v>0</v>
      </c>
      <c r="KP113" s="63">
        <v>0</v>
      </c>
      <c r="KQ113" s="63">
        <v>0</v>
      </c>
      <c r="KR113" s="63">
        <v>0</v>
      </c>
      <c r="KS113" s="63">
        <v>0</v>
      </c>
      <c r="KT113" s="63">
        <v>0</v>
      </c>
      <c r="KU113" s="63">
        <v>0</v>
      </c>
      <c r="KV113" s="63">
        <v>0</v>
      </c>
      <c r="KW113" s="63">
        <v>0</v>
      </c>
      <c r="KX113" s="63">
        <v>0</v>
      </c>
      <c r="KY113" s="63">
        <v>0</v>
      </c>
      <c r="KZ113" s="63">
        <v>0</v>
      </c>
      <c r="LA113" s="63">
        <v>0</v>
      </c>
      <c r="LB113" s="63">
        <v>0</v>
      </c>
      <c r="LC113" s="63">
        <v>0</v>
      </c>
      <c r="LD113" s="63">
        <v>0</v>
      </c>
      <c r="LE113" s="63">
        <v>0</v>
      </c>
      <c r="LF113" s="63">
        <v>0</v>
      </c>
      <c r="LG113" s="63">
        <v>0</v>
      </c>
      <c r="LH113" s="63">
        <v>0</v>
      </c>
      <c r="LI113" s="63">
        <v>0</v>
      </c>
      <c r="LJ113" s="63">
        <v>0</v>
      </c>
      <c r="LK113" s="63">
        <v>0</v>
      </c>
      <c r="LL113" s="63">
        <v>0</v>
      </c>
      <c r="LM113" s="63">
        <v>0</v>
      </c>
      <c r="LN113" s="63">
        <v>0</v>
      </c>
      <c r="LO113" s="63">
        <v>0</v>
      </c>
      <c r="LP113" s="63">
        <v>0</v>
      </c>
      <c r="LQ113" s="63">
        <v>0</v>
      </c>
      <c r="LR113" s="63">
        <v>0</v>
      </c>
      <c r="LS113" s="63">
        <v>0</v>
      </c>
      <c r="LT113" s="63">
        <v>0</v>
      </c>
      <c r="LU113" s="63">
        <v>0</v>
      </c>
      <c r="LV113" s="63">
        <v>0</v>
      </c>
      <c r="LW113" s="63">
        <v>0</v>
      </c>
      <c r="LX113" s="63">
        <v>0</v>
      </c>
      <c r="LY113" s="63">
        <v>0</v>
      </c>
      <c r="LZ113" s="63">
        <v>0</v>
      </c>
      <c r="MA113" s="63">
        <v>0</v>
      </c>
      <c r="MB113" s="63">
        <v>0</v>
      </c>
      <c r="MC113" s="63">
        <v>0</v>
      </c>
      <c r="MD113" s="63">
        <v>0</v>
      </c>
      <c r="ME113" s="63">
        <v>0</v>
      </c>
      <c r="MF113" s="63">
        <v>0</v>
      </c>
      <c r="MG113" s="63">
        <v>0</v>
      </c>
      <c r="MH113" s="63">
        <v>0</v>
      </c>
      <c r="MI113" s="63">
        <v>0</v>
      </c>
      <c r="MJ113" s="63">
        <v>0</v>
      </c>
      <c r="MK113" s="63">
        <v>0</v>
      </c>
      <c r="ML113" s="63">
        <v>0</v>
      </c>
      <c r="MM113" s="63">
        <v>0</v>
      </c>
      <c r="MN113" s="63">
        <v>0</v>
      </c>
      <c r="MO113" s="63">
        <v>0</v>
      </c>
      <c r="MP113" s="63">
        <v>0</v>
      </c>
      <c r="MQ113" s="2">
        <v>0</v>
      </c>
      <c r="MR113" s="63">
        <v>0</v>
      </c>
      <c r="MS113" s="63">
        <v>0</v>
      </c>
      <c r="MT113" s="63">
        <v>0</v>
      </c>
      <c r="MU113" s="63">
        <v>0</v>
      </c>
      <c r="MW113" s="63">
        <v>98</v>
      </c>
      <c r="MY113" s="63">
        <f t="shared" si="3"/>
        <v>0</v>
      </c>
      <c r="NC113" s="63">
        <f t="shared" si="4"/>
        <v>0</v>
      </c>
    </row>
    <row r="114" spans="1:367" x14ac:dyDescent="0.45">
      <c r="A114" s="63" t="s">
        <v>137</v>
      </c>
      <c r="B114" s="99">
        <v>0</v>
      </c>
      <c r="C114" s="63">
        <v>0</v>
      </c>
      <c r="D114" s="63">
        <v>0</v>
      </c>
      <c r="E114" s="63">
        <v>0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63">
        <v>0</v>
      </c>
      <c r="L114" s="63">
        <v>0</v>
      </c>
      <c r="M114" s="63">
        <v>0</v>
      </c>
      <c r="N114" s="63">
        <v>0</v>
      </c>
      <c r="O114" s="63">
        <v>0</v>
      </c>
      <c r="P114" s="63">
        <v>0</v>
      </c>
      <c r="Q114" s="63">
        <v>0</v>
      </c>
      <c r="R114" s="63">
        <v>0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>
        <v>0</v>
      </c>
      <c r="AZ114" s="63">
        <v>0</v>
      </c>
      <c r="BA114" s="63">
        <v>0</v>
      </c>
      <c r="BB114" s="63">
        <v>0</v>
      </c>
      <c r="BC114" s="63">
        <v>0</v>
      </c>
      <c r="BD114" s="63">
        <v>0</v>
      </c>
      <c r="BE114" s="63">
        <v>0</v>
      </c>
      <c r="BF114" s="63">
        <v>0</v>
      </c>
      <c r="BG114" s="63">
        <v>0</v>
      </c>
      <c r="BH114" s="63">
        <v>0</v>
      </c>
      <c r="BI114" s="63">
        <v>0</v>
      </c>
      <c r="BJ114" s="63">
        <v>0</v>
      </c>
      <c r="BK114" s="63">
        <v>0</v>
      </c>
      <c r="BL114" s="63">
        <v>0</v>
      </c>
      <c r="BM114" s="63">
        <v>0</v>
      </c>
      <c r="BN114" s="63">
        <v>0</v>
      </c>
      <c r="BO114" s="63">
        <v>0</v>
      </c>
      <c r="BP114" s="63">
        <v>0</v>
      </c>
      <c r="BQ114" s="63">
        <v>0</v>
      </c>
      <c r="BR114" s="63">
        <v>0</v>
      </c>
      <c r="BS114" s="63">
        <v>0</v>
      </c>
      <c r="BT114" s="63">
        <v>0</v>
      </c>
      <c r="BU114" s="63">
        <v>0</v>
      </c>
      <c r="BV114" s="63">
        <v>0</v>
      </c>
      <c r="BW114" s="63">
        <v>0</v>
      </c>
      <c r="BX114" s="63">
        <v>0</v>
      </c>
      <c r="BY114" s="63">
        <v>0</v>
      </c>
      <c r="BZ114" s="63">
        <v>0</v>
      </c>
      <c r="CA114" s="63">
        <v>0</v>
      </c>
      <c r="CB114" s="63">
        <v>0</v>
      </c>
      <c r="CC114" s="63">
        <v>0</v>
      </c>
      <c r="CD114" s="63">
        <v>0</v>
      </c>
      <c r="CE114" s="63">
        <v>0</v>
      </c>
      <c r="CF114" s="63">
        <v>0</v>
      </c>
      <c r="CG114" s="63">
        <v>0</v>
      </c>
      <c r="CH114" s="63">
        <v>0</v>
      </c>
      <c r="CI114" s="63">
        <v>0</v>
      </c>
      <c r="CJ114" s="63">
        <v>0</v>
      </c>
      <c r="CK114" s="63">
        <v>0</v>
      </c>
      <c r="CL114" s="63">
        <v>0</v>
      </c>
      <c r="CM114" s="63">
        <v>0</v>
      </c>
      <c r="CN114" s="63">
        <v>0</v>
      </c>
      <c r="CO114" s="63">
        <v>0</v>
      </c>
      <c r="CP114" s="63">
        <v>0</v>
      </c>
      <c r="CQ114" s="63">
        <v>0</v>
      </c>
      <c r="CR114" s="63">
        <v>0</v>
      </c>
      <c r="CS114" s="63">
        <v>0</v>
      </c>
      <c r="CT114" s="63">
        <v>0</v>
      </c>
      <c r="CU114" s="63">
        <v>0</v>
      </c>
      <c r="CV114" s="63">
        <v>0</v>
      </c>
      <c r="CW114" s="63">
        <v>0</v>
      </c>
      <c r="CX114" s="63">
        <v>0</v>
      </c>
      <c r="CY114" s="63">
        <v>0</v>
      </c>
      <c r="CZ114" s="63">
        <v>0</v>
      </c>
      <c r="DA114" s="63">
        <v>0</v>
      </c>
      <c r="DB114" s="63">
        <v>0</v>
      </c>
      <c r="DC114" s="63">
        <v>0</v>
      </c>
      <c r="DD114" s="63">
        <v>0</v>
      </c>
      <c r="DE114" s="63">
        <v>0</v>
      </c>
      <c r="DF114" s="63">
        <v>0</v>
      </c>
      <c r="DG114" s="63">
        <v>0</v>
      </c>
      <c r="DH114" s="63">
        <v>0</v>
      </c>
      <c r="DI114" s="63">
        <v>0</v>
      </c>
      <c r="DJ114" s="63">
        <v>0</v>
      </c>
      <c r="DK114" s="63">
        <v>0</v>
      </c>
      <c r="DL114" s="63">
        <v>0</v>
      </c>
      <c r="DM114" s="63">
        <v>0</v>
      </c>
      <c r="DN114" s="63">
        <v>0</v>
      </c>
      <c r="DO114" s="63">
        <v>0</v>
      </c>
      <c r="DP114" s="63">
        <v>0</v>
      </c>
      <c r="DQ114" s="63">
        <v>0</v>
      </c>
      <c r="DR114" s="63">
        <v>0</v>
      </c>
      <c r="DS114" s="63">
        <v>0</v>
      </c>
      <c r="DT114" s="63">
        <v>0</v>
      </c>
      <c r="DU114" s="63">
        <v>0</v>
      </c>
      <c r="DV114" s="63">
        <v>0</v>
      </c>
      <c r="DW114" s="63">
        <v>0</v>
      </c>
      <c r="DX114" s="63">
        <v>0</v>
      </c>
      <c r="DY114" s="63">
        <v>0</v>
      </c>
      <c r="DZ114" s="63">
        <v>0</v>
      </c>
      <c r="EA114" s="63">
        <v>0</v>
      </c>
      <c r="EB114" s="63">
        <v>0</v>
      </c>
      <c r="EC114" s="63">
        <v>0</v>
      </c>
      <c r="ED114" s="63">
        <v>0</v>
      </c>
      <c r="EE114" s="63">
        <v>0</v>
      </c>
      <c r="EF114" s="63">
        <v>0</v>
      </c>
      <c r="EG114" s="63">
        <v>0</v>
      </c>
      <c r="EH114" s="63">
        <v>0</v>
      </c>
      <c r="EI114" s="63">
        <v>0</v>
      </c>
      <c r="EJ114" s="63">
        <v>0</v>
      </c>
      <c r="EK114" s="63">
        <v>0</v>
      </c>
      <c r="EL114" s="63">
        <v>0</v>
      </c>
      <c r="EM114" s="63">
        <v>0</v>
      </c>
      <c r="EN114" s="63">
        <v>0</v>
      </c>
      <c r="EO114" s="63">
        <v>0</v>
      </c>
      <c r="EP114" s="63">
        <v>0</v>
      </c>
      <c r="EQ114" s="63">
        <v>0</v>
      </c>
      <c r="ER114" s="63">
        <v>0</v>
      </c>
      <c r="ES114" s="63">
        <v>0</v>
      </c>
      <c r="ET114" s="63">
        <v>0</v>
      </c>
      <c r="EU114" s="63">
        <v>0</v>
      </c>
      <c r="EV114" s="63">
        <v>0</v>
      </c>
      <c r="EW114" s="63">
        <v>0</v>
      </c>
      <c r="EX114" s="63">
        <v>0</v>
      </c>
      <c r="EY114" s="63">
        <v>0</v>
      </c>
      <c r="EZ114" s="63">
        <v>0</v>
      </c>
      <c r="FA114" s="63">
        <v>0</v>
      </c>
      <c r="FB114" s="63">
        <v>0</v>
      </c>
      <c r="FC114" s="63">
        <v>0</v>
      </c>
      <c r="FD114" s="63">
        <v>0</v>
      </c>
      <c r="FE114" s="63">
        <v>0</v>
      </c>
      <c r="FF114" s="63">
        <v>0</v>
      </c>
      <c r="FG114" s="63">
        <v>0</v>
      </c>
      <c r="FH114" s="63">
        <v>0</v>
      </c>
      <c r="FI114" s="63">
        <v>0</v>
      </c>
      <c r="FJ114" s="63">
        <v>0</v>
      </c>
      <c r="FK114" s="63">
        <v>0</v>
      </c>
      <c r="FL114" s="63">
        <v>0</v>
      </c>
      <c r="FM114" s="63">
        <v>0</v>
      </c>
      <c r="FN114" s="63">
        <v>0</v>
      </c>
      <c r="FO114" s="63">
        <v>0</v>
      </c>
      <c r="FP114" s="63">
        <v>0</v>
      </c>
      <c r="FQ114" s="63">
        <v>0</v>
      </c>
      <c r="FR114" s="63">
        <v>0</v>
      </c>
      <c r="FS114" s="63">
        <v>0</v>
      </c>
      <c r="FT114" s="63">
        <v>0</v>
      </c>
      <c r="FU114" s="63">
        <v>0</v>
      </c>
      <c r="FV114" s="63">
        <v>0</v>
      </c>
      <c r="FW114" s="63">
        <v>0</v>
      </c>
      <c r="FX114" s="63">
        <v>0</v>
      </c>
      <c r="FY114" s="63">
        <v>0</v>
      </c>
      <c r="FZ114" s="63">
        <v>0</v>
      </c>
      <c r="GA114" s="63">
        <v>0</v>
      </c>
      <c r="GB114" s="63">
        <v>0</v>
      </c>
      <c r="GC114" s="63">
        <v>0</v>
      </c>
      <c r="GD114" s="63">
        <v>0</v>
      </c>
      <c r="GE114" s="63">
        <v>0</v>
      </c>
      <c r="GF114" s="63">
        <v>0</v>
      </c>
      <c r="GG114" s="63">
        <v>0</v>
      </c>
      <c r="GH114" s="63">
        <v>0</v>
      </c>
      <c r="GI114" s="63">
        <v>0</v>
      </c>
      <c r="GJ114" s="63">
        <v>0</v>
      </c>
      <c r="GK114" s="63">
        <v>0</v>
      </c>
      <c r="GL114" s="63">
        <v>0</v>
      </c>
      <c r="GM114" s="63">
        <v>0</v>
      </c>
      <c r="GN114" s="63">
        <v>0</v>
      </c>
      <c r="GO114" s="63">
        <v>0</v>
      </c>
      <c r="GP114" s="63">
        <v>0</v>
      </c>
      <c r="GQ114" s="63">
        <v>0</v>
      </c>
      <c r="GR114" s="63">
        <v>0</v>
      </c>
      <c r="GS114" s="63">
        <v>0</v>
      </c>
      <c r="GT114" s="63">
        <v>0</v>
      </c>
      <c r="GU114" s="63">
        <v>0</v>
      </c>
      <c r="GV114" s="63">
        <v>0</v>
      </c>
      <c r="GW114" s="63">
        <v>0</v>
      </c>
      <c r="GX114" s="63">
        <v>0</v>
      </c>
      <c r="GY114" s="63">
        <v>0</v>
      </c>
      <c r="GZ114" s="63">
        <v>0</v>
      </c>
      <c r="HA114" s="63">
        <v>0</v>
      </c>
      <c r="HB114" s="63">
        <v>0</v>
      </c>
      <c r="HC114" s="63">
        <v>0</v>
      </c>
      <c r="HD114" s="63">
        <v>0</v>
      </c>
      <c r="HE114" s="63">
        <v>0</v>
      </c>
      <c r="HF114" s="63">
        <v>0</v>
      </c>
      <c r="HG114" s="63">
        <v>0</v>
      </c>
      <c r="HH114" s="63">
        <v>0</v>
      </c>
      <c r="HI114" s="63">
        <v>0</v>
      </c>
      <c r="HJ114" s="63">
        <v>0</v>
      </c>
      <c r="HK114" s="63">
        <v>0</v>
      </c>
      <c r="HL114" s="63">
        <v>0</v>
      </c>
      <c r="HM114" s="63">
        <v>0</v>
      </c>
      <c r="HN114" s="63">
        <v>0</v>
      </c>
      <c r="HO114" s="63">
        <v>0</v>
      </c>
      <c r="HP114" s="63">
        <v>0</v>
      </c>
      <c r="HQ114" s="63">
        <v>0</v>
      </c>
      <c r="HR114" s="63">
        <v>0</v>
      </c>
      <c r="HS114" s="63">
        <v>0</v>
      </c>
      <c r="HT114" s="63">
        <v>0</v>
      </c>
      <c r="HU114" s="63">
        <v>0</v>
      </c>
      <c r="HV114" s="63">
        <v>0</v>
      </c>
      <c r="HW114" s="63">
        <v>0</v>
      </c>
      <c r="HX114" s="63">
        <v>0</v>
      </c>
      <c r="HY114" s="63">
        <v>0</v>
      </c>
      <c r="HZ114" s="63">
        <v>0</v>
      </c>
      <c r="IA114" s="63">
        <v>0</v>
      </c>
      <c r="IB114" s="63">
        <v>0</v>
      </c>
      <c r="IC114" s="63">
        <v>0</v>
      </c>
      <c r="ID114" s="63">
        <v>0</v>
      </c>
      <c r="IE114" s="63">
        <v>0</v>
      </c>
      <c r="IF114" s="63">
        <v>0</v>
      </c>
      <c r="IG114" s="63">
        <v>0</v>
      </c>
      <c r="IH114" s="63">
        <v>0</v>
      </c>
      <c r="II114" s="63">
        <v>0</v>
      </c>
      <c r="IJ114" s="63">
        <v>0</v>
      </c>
      <c r="IK114" s="63">
        <v>0</v>
      </c>
      <c r="IL114" s="63">
        <v>0</v>
      </c>
      <c r="IM114" s="63">
        <v>0</v>
      </c>
      <c r="IN114" s="63">
        <v>0</v>
      </c>
      <c r="IO114" s="63">
        <v>0</v>
      </c>
      <c r="IP114" s="63">
        <v>0</v>
      </c>
      <c r="IQ114" s="63">
        <v>0</v>
      </c>
      <c r="IR114" s="63">
        <v>0</v>
      </c>
      <c r="IS114" s="63">
        <v>0</v>
      </c>
      <c r="IT114" s="63">
        <v>0</v>
      </c>
      <c r="IU114" s="63">
        <v>0</v>
      </c>
      <c r="IV114" s="63">
        <v>0</v>
      </c>
      <c r="IW114" s="63">
        <v>0</v>
      </c>
      <c r="IX114" s="63">
        <v>0</v>
      </c>
      <c r="IY114" s="63">
        <v>0</v>
      </c>
      <c r="IZ114" s="63">
        <v>0</v>
      </c>
      <c r="JA114" s="63">
        <v>0</v>
      </c>
      <c r="JB114" s="63">
        <v>0</v>
      </c>
      <c r="JC114" s="63">
        <v>0</v>
      </c>
      <c r="JD114" s="63">
        <v>0</v>
      </c>
      <c r="JE114" s="63">
        <v>0</v>
      </c>
      <c r="JF114" s="63">
        <v>0</v>
      </c>
      <c r="JG114" s="63">
        <v>0</v>
      </c>
      <c r="JH114" s="63">
        <v>0</v>
      </c>
      <c r="JI114" s="63">
        <v>0</v>
      </c>
      <c r="JJ114" s="63">
        <v>0</v>
      </c>
      <c r="JK114" s="63">
        <v>0</v>
      </c>
      <c r="JL114" s="63">
        <v>0</v>
      </c>
      <c r="JM114" s="63">
        <v>0</v>
      </c>
      <c r="JN114" s="63">
        <v>0</v>
      </c>
      <c r="JO114" s="63">
        <v>0</v>
      </c>
      <c r="JP114" s="63">
        <v>0</v>
      </c>
      <c r="JQ114" s="63">
        <v>0</v>
      </c>
      <c r="JR114" s="63">
        <v>0</v>
      </c>
      <c r="JS114" s="63">
        <v>0</v>
      </c>
      <c r="JT114" s="63">
        <v>0</v>
      </c>
      <c r="JU114" s="63">
        <v>0</v>
      </c>
      <c r="JV114" s="63">
        <v>0</v>
      </c>
      <c r="JW114" s="63">
        <v>0</v>
      </c>
      <c r="JX114" s="63">
        <v>0</v>
      </c>
      <c r="JY114" s="63">
        <v>0</v>
      </c>
      <c r="JZ114" s="63">
        <v>0</v>
      </c>
      <c r="KA114" s="63">
        <v>0</v>
      </c>
      <c r="KB114" s="63">
        <v>0</v>
      </c>
      <c r="KC114" s="63">
        <v>0</v>
      </c>
      <c r="KD114" s="63">
        <v>0</v>
      </c>
      <c r="KE114" s="63">
        <v>0</v>
      </c>
      <c r="KF114" s="63">
        <v>0</v>
      </c>
      <c r="KG114" s="63">
        <v>0</v>
      </c>
      <c r="KH114" s="63">
        <v>0</v>
      </c>
      <c r="KI114" s="63">
        <v>0</v>
      </c>
      <c r="KJ114" s="63">
        <v>0</v>
      </c>
      <c r="KK114" s="63">
        <v>0</v>
      </c>
      <c r="KL114" s="63">
        <v>0</v>
      </c>
      <c r="KM114" s="63">
        <v>0</v>
      </c>
      <c r="KN114" s="63">
        <v>0</v>
      </c>
      <c r="KO114" s="63">
        <v>0</v>
      </c>
      <c r="KP114" s="63">
        <v>0</v>
      </c>
      <c r="KQ114" s="63">
        <v>0</v>
      </c>
      <c r="KR114" s="63">
        <v>0</v>
      </c>
      <c r="KS114" s="63">
        <v>0</v>
      </c>
      <c r="KT114" s="63">
        <v>0</v>
      </c>
      <c r="KU114" s="63">
        <v>0</v>
      </c>
      <c r="KV114" s="63">
        <v>0</v>
      </c>
      <c r="KW114" s="63">
        <v>0</v>
      </c>
      <c r="KX114" s="63">
        <v>0</v>
      </c>
      <c r="KY114" s="63">
        <v>0</v>
      </c>
      <c r="KZ114" s="63">
        <v>0</v>
      </c>
      <c r="LA114" s="63">
        <v>0</v>
      </c>
      <c r="LB114" s="63">
        <v>0</v>
      </c>
      <c r="LC114" s="63">
        <v>0</v>
      </c>
      <c r="LD114" s="63">
        <v>0</v>
      </c>
      <c r="LE114" s="63">
        <v>0</v>
      </c>
      <c r="LF114" s="63">
        <v>0</v>
      </c>
      <c r="LG114" s="63">
        <v>0</v>
      </c>
      <c r="LH114" s="63">
        <v>0</v>
      </c>
      <c r="LI114" s="63">
        <v>0</v>
      </c>
      <c r="LJ114" s="63">
        <v>0</v>
      </c>
      <c r="LK114" s="63">
        <v>0</v>
      </c>
      <c r="LL114" s="63">
        <v>0</v>
      </c>
      <c r="LM114" s="63">
        <v>0</v>
      </c>
      <c r="LN114" s="63">
        <v>0</v>
      </c>
      <c r="LO114" s="63">
        <v>0</v>
      </c>
      <c r="LP114" s="63">
        <v>0</v>
      </c>
      <c r="LQ114" s="63">
        <v>0</v>
      </c>
      <c r="LR114" s="63">
        <v>0</v>
      </c>
      <c r="LS114" s="63">
        <v>0</v>
      </c>
      <c r="LT114" s="63">
        <v>0</v>
      </c>
      <c r="LU114" s="63">
        <v>0</v>
      </c>
      <c r="LV114" s="63">
        <v>0</v>
      </c>
      <c r="LW114" s="63">
        <v>0</v>
      </c>
      <c r="LX114" s="63">
        <v>0</v>
      </c>
      <c r="LY114" s="63">
        <v>0</v>
      </c>
      <c r="LZ114" s="63">
        <v>0</v>
      </c>
      <c r="MA114" s="63">
        <v>0</v>
      </c>
      <c r="MB114" s="63">
        <v>0</v>
      </c>
      <c r="MC114" s="63">
        <v>0</v>
      </c>
      <c r="MD114" s="63">
        <v>0</v>
      </c>
      <c r="ME114" s="63">
        <v>0</v>
      </c>
      <c r="MF114" s="63">
        <v>0</v>
      </c>
      <c r="MG114" s="63">
        <v>0</v>
      </c>
      <c r="MH114" s="63">
        <v>0</v>
      </c>
      <c r="MI114" s="63">
        <v>0</v>
      </c>
      <c r="MJ114" s="63">
        <v>0</v>
      </c>
      <c r="MK114" s="63">
        <v>0</v>
      </c>
      <c r="ML114" s="63">
        <v>0</v>
      </c>
      <c r="MM114" s="63">
        <v>0</v>
      </c>
      <c r="MN114" s="63">
        <v>0</v>
      </c>
      <c r="MO114" s="63">
        <v>0</v>
      </c>
      <c r="MP114" s="63">
        <v>0</v>
      </c>
      <c r="MQ114" s="2">
        <v>0</v>
      </c>
      <c r="MR114" s="63">
        <v>0</v>
      </c>
      <c r="MS114" s="63">
        <v>0</v>
      </c>
      <c r="MT114" s="63">
        <v>0</v>
      </c>
      <c r="MU114" s="63">
        <v>0</v>
      </c>
      <c r="MW114" s="63">
        <v>99</v>
      </c>
      <c r="MY114" s="63">
        <f t="shared" si="3"/>
        <v>0</v>
      </c>
      <c r="NC114" s="63">
        <f t="shared" si="4"/>
        <v>0</v>
      </c>
    </row>
    <row r="115" spans="1:367" x14ac:dyDescent="0.45">
      <c r="A115" s="63" t="s">
        <v>138</v>
      </c>
      <c r="B115" s="50">
        <v>0</v>
      </c>
      <c r="C115" s="63">
        <v>0</v>
      </c>
      <c r="D115" s="63">
        <v>0</v>
      </c>
      <c r="E115" s="63">
        <v>0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63">
        <v>0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>
        <v>0</v>
      </c>
      <c r="AZ115" s="63">
        <v>0</v>
      </c>
      <c r="BA115" s="63">
        <v>0</v>
      </c>
      <c r="BB115" s="63">
        <v>0</v>
      </c>
      <c r="BC115" s="63">
        <v>0</v>
      </c>
      <c r="BD115" s="63">
        <v>0</v>
      </c>
      <c r="BE115" s="63">
        <v>0</v>
      </c>
      <c r="BF115" s="63">
        <v>0</v>
      </c>
      <c r="BG115" s="63">
        <v>0</v>
      </c>
      <c r="BH115" s="63">
        <v>0</v>
      </c>
      <c r="BI115" s="63">
        <v>0</v>
      </c>
      <c r="BJ115" s="63">
        <v>0</v>
      </c>
      <c r="BK115" s="63">
        <v>0</v>
      </c>
      <c r="BL115" s="63">
        <v>0</v>
      </c>
      <c r="BM115" s="63">
        <v>0</v>
      </c>
      <c r="BN115" s="63">
        <v>0</v>
      </c>
      <c r="BO115" s="63">
        <v>0</v>
      </c>
      <c r="BP115" s="63">
        <v>0</v>
      </c>
      <c r="BQ115" s="63">
        <v>0</v>
      </c>
      <c r="BR115" s="63">
        <v>0</v>
      </c>
      <c r="BS115" s="63">
        <v>0</v>
      </c>
      <c r="BT115" s="63">
        <v>0</v>
      </c>
      <c r="BU115" s="63">
        <v>0</v>
      </c>
      <c r="BV115" s="63">
        <v>0</v>
      </c>
      <c r="BW115" s="63">
        <v>0</v>
      </c>
      <c r="BX115" s="63">
        <v>0</v>
      </c>
      <c r="BY115" s="63">
        <v>0</v>
      </c>
      <c r="BZ115" s="63">
        <v>0</v>
      </c>
      <c r="CA115" s="63">
        <v>0</v>
      </c>
      <c r="CB115" s="63">
        <v>0</v>
      </c>
      <c r="CC115" s="63">
        <v>0</v>
      </c>
      <c r="CD115" s="63">
        <v>0</v>
      </c>
      <c r="CE115" s="63">
        <v>0</v>
      </c>
      <c r="CF115" s="63">
        <v>0</v>
      </c>
      <c r="CG115" s="63">
        <v>0</v>
      </c>
      <c r="CH115" s="63">
        <v>0</v>
      </c>
      <c r="CI115" s="63">
        <v>0</v>
      </c>
      <c r="CJ115" s="63">
        <v>0</v>
      </c>
      <c r="CK115" s="63">
        <v>0</v>
      </c>
      <c r="CL115" s="63">
        <v>0</v>
      </c>
      <c r="CM115" s="63">
        <v>0</v>
      </c>
      <c r="CN115" s="63">
        <v>0</v>
      </c>
      <c r="CO115" s="63">
        <v>0</v>
      </c>
      <c r="CP115" s="63">
        <v>0</v>
      </c>
      <c r="CQ115" s="63">
        <v>0</v>
      </c>
      <c r="CR115" s="63">
        <v>0</v>
      </c>
      <c r="CS115" s="63">
        <v>0</v>
      </c>
      <c r="CT115" s="63">
        <v>0</v>
      </c>
      <c r="CU115" s="63">
        <v>0</v>
      </c>
      <c r="CV115" s="63">
        <v>0</v>
      </c>
      <c r="CW115" s="63">
        <v>0</v>
      </c>
      <c r="CX115" s="63">
        <v>0</v>
      </c>
      <c r="CY115" s="63">
        <v>0</v>
      </c>
      <c r="CZ115" s="63">
        <v>0</v>
      </c>
      <c r="DA115" s="63">
        <v>0</v>
      </c>
      <c r="DB115" s="63">
        <v>0</v>
      </c>
      <c r="DC115" s="63">
        <v>0</v>
      </c>
      <c r="DD115" s="63">
        <v>0</v>
      </c>
      <c r="DE115" s="63">
        <v>0</v>
      </c>
      <c r="DF115" s="63">
        <v>0</v>
      </c>
      <c r="DG115" s="63">
        <v>0</v>
      </c>
      <c r="DH115" s="63">
        <v>0</v>
      </c>
      <c r="DI115" s="63">
        <v>0</v>
      </c>
      <c r="DJ115" s="63">
        <v>0</v>
      </c>
      <c r="DK115" s="63">
        <v>0</v>
      </c>
      <c r="DL115" s="63">
        <v>0</v>
      </c>
      <c r="DM115" s="63">
        <v>0</v>
      </c>
      <c r="DN115" s="63">
        <v>0</v>
      </c>
      <c r="DO115" s="63">
        <v>0</v>
      </c>
      <c r="DP115" s="63">
        <v>0</v>
      </c>
      <c r="DQ115" s="63">
        <v>0</v>
      </c>
      <c r="DR115" s="63">
        <v>0</v>
      </c>
      <c r="DS115" s="63">
        <v>0</v>
      </c>
      <c r="DT115" s="63">
        <v>0</v>
      </c>
      <c r="DU115" s="63">
        <v>0</v>
      </c>
      <c r="DV115" s="63">
        <v>0</v>
      </c>
      <c r="DW115" s="63">
        <v>0</v>
      </c>
      <c r="DX115" s="63">
        <v>0</v>
      </c>
      <c r="DY115" s="63">
        <v>0</v>
      </c>
      <c r="DZ115" s="63">
        <v>0</v>
      </c>
      <c r="EA115" s="63">
        <v>0</v>
      </c>
      <c r="EB115" s="63">
        <v>0</v>
      </c>
      <c r="EC115" s="63">
        <v>0</v>
      </c>
      <c r="ED115" s="63">
        <v>0</v>
      </c>
      <c r="EE115" s="63">
        <v>0</v>
      </c>
      <c r="EF115" s="63">
        <v>0</v>
      </c>
      <c r="EG115" s="63">
        <v>0</v>
      </c>
      <c r="EH115" s="63">
        <v>0</v>
      </c>
      <c r="EI115" s="63">
        <v>0</v>
      </c>
      <c r="EJ115" s="63">
        <v>0</v>
      </c>
      <c r="EK115" s="63">
        <v>0</v>
      </c>
      <c r="EL115" s="63">
        <v>0</v>
      </c>
      <c r="EM115" s="63">
        <v>0</v>
      </c>
      <c r="EN115" s="63">
        <v>0</v>
      </c>
      <c r="EO115" s="63">
        <v>0</v>
      </c>
      <c r="EP115" s="63">
        <v>0</v>
      </c>
      <c r="EQ115" s="63">
        <v>0</v>
      </c>
      <c r="ER115" s="63">
        <v>0</v>
      </c>
      <c r="ES115" s="63">
        <v>0</v>
      </c>
      <c r="ET115" s="63">
        <v>0</v>
      </c>
      <c r="EU115" s="63">
        <v>0</v>
      </c>
      <c r="EV115" s="63">
        <v>0</v>
      </c>
      <c r="EW115" s="63">
        <v>0</v>
      </c>
      <c r="EX115" s="63">
        <v>0</v>
      </c>
      <c r="EY115" s="63">
        <v>0</v>
      </c>
      <c r="EZ115" s="63">
        <v>0</v>
      </c>
      <c r="FA115" s="63">
        <v>0</v>
      </c>
      <c r="FB115" s="63">
        <v>0</v>
      </c>
      <c r="FC115" s="63">
        <v>0</v>
      </c>
      <c r="FD115" s="63">
        <v>0</v>
      </c>
      <c r="FE115" s="63">
        <v>0</v>
      </c>
      <c r="FF115" s="63">
        <v>0</v>
      </c>
      <c r="FG115" s="63">
        <v>0</v>
      </c>
      <c r="FH115" s="63">
        <v>0</v>
      </c>
      <c r="FI115" s="63">
        <v>0</v>
      </c>
      <c r="FJ115" s="63">
        <v>0</v>
      </c>
      <c r="FK115" s="63">
        <v>0</v>
      </c>
      <c r="FL115" s="63">
        <v>0</v>
      </c>
      <c r="FM115" s="63">
        <v>0</v>
      </c>
      <c r="FN115" s="63">
        <v>0</v>
      </c>
      <c r="FO115" s="63">
        <v>0</v>
      </c>
      <c r="FP115" s="63">
        <v>0</v>
      </c>
      <c r="FQ115" s="63">
        <v>0</v>
      </c>
      <c r="FR115" s="63">
        <v>0</v>
      </c>
      <c r="FS115" s="63">
        <v>0</v>
      </c>
      <c r="FT115" s="63">
        <v>0</v>
      </c>
      <c r="FU115" s="63">
        <v>0</v>
      </c>
      <c r="FV115" s="63">
        <v>0</v>
      </c>
      <c r="FW115" s="63">
        <v>0</v>
      </c>
      <c r="FX115" s="63">
        <v>0</v>
      </c>
      <c r="FY115" s="63">
        <v>0</v>
      </c>
      <c r="FZ115" s="63">
        <v>0</v>
      </c>
      <c r="GA115" s="63">
        <v>0</v>
      </c>
      <c r="GB115" s="63">
        <v>0</v>
      </c>
      <c r="GC115" s="63">
        <v>0</v>
      </c>
      <c r="GD115" s="63">
        <v>0</v>
      </c>
      <c r="GE115" s="63">
        <v>0</v>
      </c>
      <c r="GF115" s="63">
        <v>0</v>
      </c>
      <c r="GG115" s="63">
        <v>0</v>
      </c>
      <c r="GH115" s="63">
        <v>0</v>
      </c>
      <c r="GI115" s="63">
        <v>0</v>
      </c>
      <c r="GJ115" s="63">
        <v>0</v>
      </c>
      <c r="GK115" s="63">
        <v>0</v>
      </c>
      <c r="GL115" s="63">
        <v>0</v>
      </c>
      <c r="GM115" s="63">
        <v>0</v>
      </c>
      <c r="GN115" s="63">
        <v>0</v>
      </c>
      <c r="GO115" s="63">
        <v>0</v>
      </c>
      <c r="GP115" s="63">
        <v>0</v>
      </c>
      <c r="GQ115" s="63">
        <v>0</v>
      </c>
      <c r="GR115" s="63">
        <v>0</v>
      </c>
      <c r="GS115" s="63">
        <v>0</v>
      </c>
      <c r="GT115" s="63">
        <v>0</v>
      </c>
      <c r="GU115" s="63">
        <v>0</v>
      </c>
      <c r="GV115" s="63">
        <v>0</v>
      </c>
      <c r="GW115" s="63">
        <v>0</v>
      </c>
      <c r="GX115" s="63">
        <v>0</v>
      </c>
      <c r="GY115" s="63">
        <v>0</v>
      </c>
      <c r="GZ115" s="63">
        <v>0</v>
      </c>
      <c r="HA115" s="63">
        <v>0</v>
      </c>
      <c r="HB115" s="63">
        <v>0</v>
      </c>
      <c r="HC115" s="63">
        <v>0</v>
      </c>
      <c r="HD115" s="63">
        <v>0</v>
      </c>
      <c r="HE115" s="63">
        <v>0</v>
      </c>
      <c r="HF115" s="63">
        <v>0</v>
      </c>
      <c r="HG115" s="63">
        <v>0</v>
      </c>
      <c r="HH115" s="63">
        <v>0</v>
      </c>
      <c r="HI115" s="63">
        <v>0</v>
      </c>
      <c r="HJ115" s="63">
        <v>0</v>
      </c>
      <c r="HK115" s="63">
        <v>0</v>
      </c>
      <c r="HL115" s="63">
        <v>0</v>
      </c>
      <c r="HM115" s="63">
        <v>0</v>
      </c>
      <c r="HN115" s="63">
        <v>0</v>
      </c>
      <c r="HO115" s="63">
        <v>0</v>
      </c>
      <c r="HP115" s="63">
        <v>0</v>
      </c>
      <c r="HQ115" s="63">
        <v>0</v>
      </c>
      <c r="HR115" s="63">
        <v>0</v>
      </c>
      <c r="HS115" s="63">
        <v>0</v>
      </c>
      <c r="HT115" s="63">
        <v>0</v>
      </c>
      <c r="HU115" s="63">
        <v>0</v>
      </c>
      <c r="HV115" s="63">
        <v>0</v>
      </c>
      <c r="HW115" s="63">
        <v>0</v>
      </c>
      <c r="HX115" s="63">
        <v>0</v>
      </c>
      <c r="HY115" s="63">
        <v>0</v>
      </c>
      <c r="HZ115" s="63">
        <v>0</v>
      </c>
      <c r="IA115" s="63">
        <v>0</v>
      </c>
      <c r="IB115" s="63">
        <v>0</v>
      </c>
      <c r="IC115" s="63">
        <v>0</v>
      </c>
      <c r="ID115" s="63">
        <v>0</v>
      </c>
      <c r="IE115" s="63">
        <v>0</v>
      </c>
      <c r="IF115" s="63">
        <v>0</v>
      </c>
      <c r="IG115" s="63">
        <v>0</v>
      </c>
      <c r="IH115" s="63">
        <v>0</v>
      </c>
      <c r="II115" s="63">
        <v>0</v>
      </c>
      <c r="IJ115" s="63">
        <v>0</v>
      </c>
      <c r="IK115" s="63">
        <v>0</v>
      </c>
      <c r="IL115" s="63">
        <v>0</v>
      </c>
      <c r="IM115" s="63">
        <v>0</v>
      </c>
      <c r="IN115" s="63">
        <v>0</v>
      </c>
      <c r="IO115" s="63">
        <v>0</v>
      </c>
      <c r="IP115" s="63">
        <v>0</v>
      </c>
      <c r="IQ115" s="63">
        <v>0</v>
      </c>
      <c r="IR115" s="63">
        <v>0</v>
      </c>
      <c r="IS115" s="63">
        <v>0</v>
      </c>
      <c r="IT115" s="63">
        <v>0</v>
      </c>
      <c r="IU115" s="63">
        <v>0</v>
      </c>
      <c r="IV115" s="63">
        <v>0</v>
      </c>
      <c r="IW115" s="63">
        <v>0</v>
      </c>
      <c r="IX115" s="63">
        <v>0</v>
      </c>
      <c r="IY115" s="63">
        <v>0</v>
      </c>
      <c r="IZ115" s="63">
        <v>0</v>
      </c>
      <c r="JA115" s="63">
        <v>0</v>
      </c>
      <c r="JB115" s="63">
        <v>0</v>
      </c>
      <c r="JC115" s="63">
        <v>0</v>
      </c>
      <c r="JD115" s="63">
        <v>0</v>
      </c>
      <c r="JE115" s="63">
        <v>0</v>
      </c>
      <c r="JF115" s="63">
        <v>0</v>
      </c>
      <c r="JG115" s="63">
        <v>0</v>
      </c>
      <c r="JH115" s="63">
        <v>0</v>
      </c>
      <c r="JI115" s="63">
        <v>0</v>
      </c>
      <c r="JJ115" s="63">
        <v>0</v>
      </c>
      <c r="JK115" s="63">
        <v>0</v>
      </c>
      <c r="JL115" s="63">
        <v>0</v>
      </c>
      <c r="JM115" s="63">
        <v>0</v>
      </c>
      <c r="JN115" s="63">
        <v>0</v>
      </c>
      <c r="JO115" s="63">
        <v>0</v>
      </c>
      <c r="JP115" s="63">
        <v>0</v>
      </c>
      <c r="JQ115" s="63">
        <v>0</v>
      </c>
      <c r="JR115" s="63">
        <v>0</v>
      </c>
      <c r="JS115" s="63">
        <v>0</v>
      </c>
      <c r="JT115" s="63">
        <v>0</v>
      </c>
      <c r="JU115" s="63">
        <v>0</v>
      </c>
      <c r="JV115" s="63">
        <v>0</v>
      </c>
      <c r="JW115" s="63">
        <v>0</v>
      </c>
      <c r="JX115" s="63">
        <v>0</v>
      </c>
      <c r="JY115" s="63">
        <v>0</v>
      </c>
      <c r="JZ115" s="63">
        <v>0</v>
      </c>
      <c r="KA115" s="63">
        <v>0</v>
      </c>
      <c r="KB115" s="63">
        <v>0</v>
      </c>
      <c r="KC115" s="63">
        <v>0</v>
      </c>
      <c r="KD115" s="63">
        <v>0</v>
      </c>
      <c r="KE115" s="63">
        <v>0</v>
      </c>
      <c r="KF115" s="63">
        <v>0</v>
      </c>
      <c r="KG115" s="63">
        <v>0</v>
      </c>
      <c r="KH115" s="63">
        <v>0</v>
      </c>
      <c r="KI115" s="63">
        <v>0</v>
      </c>
      <c r="KJ115" s="63">
        <v>0</v>
      </c>
      <c r="KK115" s="63">
        <v>0</v>
      </c>
      <c r="KL115" s="63">
        <v>0</v>
      </c>
      <c r="KM115" s="63">
        <v>0</v>
      </c>
      <c r="KN115" s="63">
        <v>0</v>
      </c>
      <c r="KO115" s="63">
        <v>0</v>
      </c>
      <c r="KP115" s="63">
        <v>0</v>
      </c>
      <c r="KQ115" s="63">
        <v>0</v>
      </c>
      <c r="KR115" s="63">
        <v>0</v>
      </c>
      <c r="KS115" s="63">
        <v>0</v>
      </c>
      <c r="KT115" s="63">
        <v>0</v>
      </c>
      <c r="KU115" s="63">
        <v>0</v>
      </c>
      <c r="KV115" s="63">
        <v>0</v>
      </c>
      <c r="KW115" s="63">
        <v>0</v>
      </c>
      <c r="KX115" s="63">
        <v>0</v>
      </c>
      <c r="KY115" s="63">
        <v>0</v>
      </c>
      <c r="KZ115" s="63">
        <v>0</v>
      </c>
      <c r="LA115" s="63">
        <v>0</v>
      </c>
      <c r="LB115" s="63">
        <v>0</v>
      </c>
      <c r="LC115" s="63">
        <v>0</v>
      </c>
      <c r="LD115" s="63">
        <v>0</v>
      </c>
      <c r="LE115" s="63">
        <v>0</v>
      </c>
      <c r="LF115" s="63">
        <v>0</v>
      </c>
      <c r="LG115" s="63">
        <v>0</v>
      </c>
      <c r="LH115" s="63">
        <v>0</v>
      </c>
      <c r="LI115" s="63">
        <v>0</v>
      </c>
      <c r="LJ115" s="63">
        <v>0</v>
      </c>
      <c r="LK115" s="63">
        <v>0</v>
      </c>
      <c r="LL115" s="63">
        <v>0</v>
      </c>
      <c r="LM115" s="63">
        <v>0</v>
      </c>
      <c r="LN115" s="63">
        <v>0</v>
      </c>
      <c r="LO115" s="63">
        <v>0</v>
      </c>
      <c r="LP115" s="63">
        <v>0</v>
      </c>
      <c r="LQ115" s="63">
        <v>0</v>
      </c>
      <c r="LR115" s="63">
        <v>0</v>
      </c>
      <c r="LS115" s="63">
        <v>0</v>
      </c>
      <c r="LT115" s="63">
        <v>0</v>
      </c>
      <c r="LU115" s="63">
        <v>0</v>
      </c>
      <c r="LV115" s="63">
        <v>0</v>
      </c>
      <c r="LW115" s="63">
        <v>0</v>
      </c>
      <c r="LX115" s="63">
        <v>0</v>
      </c>
      <c r="LY115" s="63">
        <v>0</v>
      </c>
      <c r="LZ115" s="63">
        <v>0</v>
      </c>
      <c r="MA115" s="63">
        <v>0</v>
      </c>
      <c r="MB115" s="63">
        <v>0</v>
      </c>
      <c r="MC115" s="63">
        <v>0</v>
      </c>
      <c r="MD115" s="63">
        <v>0</v>
      </c>
      <c r="ME115" s="63">
        <v>0</v>
      </c>
      <c r="MF115" s="63">
        <v>0</v>
      </c>
      <c r="MG115" s="63">
        <v>0</v>
      </c>
      <c r="MH115" s="63">
        <v>0</v>
      </c>
      <c r="MI115" s="63">
        <v>0</v>
      </c>
      <c r="MJ115" s="63">
        <v>0</v>
      </c>
      <c r="MK115" s="63">
        <v>0</v>
      </c>
      <c r="ML115" s="63">
        <v>0</v>
      </c>
      <c r="MM115" s="63">
        <v>0</v>
      </c>
      <c r="MN115" s="63">
        <v>0</v>
      </c>
      <c r="MO115" s="63">
        <v>0</v>
      </c>
      <c r="MP115" s="63">
        <v>0</v>
      </c>
      <c r="MQ115" s="2">
        <v>0</v>
      </c>
      <c r="MR115" s="63">
        <v>0</v>
      </c>
      <c r="MS115" s="63">
        <v>0</v>
      </c>
      <c r="MT115" s="63">
        <v>0</v>
      </c>
      <c r="MU115" s="63">
        <v>0</v>
      </c>
      <c r="MW115" s="63">
        <v>100</v>
      </c>
      <c r="MY115" s="63">
        <f t="shared" si="3"/>
        <v>0</v>
      </c>
      <c r="NC115" s="63">
        <f t="shared" si="4"/>
        <v>0</v>
      </c>
    </row>
    <row r="116" spans="1:367" x14ac:dyDescent="0.45">
      <c r="A116" s="63" t="s">
        <v>139</v>
      </c>
      <c r="B116" s="50">
        <v>0</v>
      </c>
      <c r="C116" s="63">
        <v>0</v>
      </c>
      <c r="D116" s="63">
        <v>0</v>
      </c>
      <c r="E116" s="63">
        <v>0</v>
      </c>
      <c r="F116" s="63">
        <v>0</v>
      </c>
      <c r="G116" s="63">
        <v>0</v>
      </c>
      <c r="H116" s="63">
        <v>0</v>
      </c>
      <c r="I116" s="63">
        <v>0</v>
      </c>
      <c r="J116" s="63">
        <v>0</v>
      </c>
      <c r="K116" s="63">
        <v>0</v>
      </c>
      <c r="L116" s="63">
        <v>0</v>
      </c>
      <c r="M116" s="63">
        <v>0</v>
      </c>
      <c r="N116" s="63">
        <v>0</v>
      </c>
      <c r="O116" s="63">
        <v>0</v>
      </c>
      <c r="P116" s="63">
        <v>0</v>
      </c>
      <c r="Q116" s="63">
        <v>0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>
        <v>0</v>
      </c>
      <c r="AZ116" s="63">
        <v>0</v>
      </c>
      <c r="BA116" s="63">
        <v>0</v>
      </c>
      <c r="BB116" s="63">
        <v>0</v>
      </c>
      <c r="BC116" s="63">
        <v>0</v>
      </c>
      <c r="BD116" s="63">
        <v>0</v>
      </c>
      <c r="BE116" s="63">
        <v>0</v>
      </c>
      <c r="BF116" s="63">
        <v>0</v>
      </c>
      <c r="BG116" s="63">
        <v>0</v>
      </c>
      <c r="BH116" s="63">
        <v>0</v>
      </c>
      <c r="BI116" s="63">
        <v>0</v>
      </c>
      <c r="BJ116" s="63">
        <v>0</v>
      </c>
      <c r="BK116" s="63">
        <v>0</v>
      </c>
      <c r="BL116" s="63">
        <v>0</v>
      </c>
      <c r="BM116" s="63">
        <v>0</v>
      </c>
      <c r="BN116" s="63">
        <v>0</v>
      </c>
      <c r="BO116" s="63">
        <v>0</v>
      </c>
      <c r="BP116" s="63">
        <v>0</v>
      </c>
      <c r="BQ116" s="63">
        <v>0</v>
      </c>
      <c r="BR116" s="63">
        <v>0</v>
      </c>
      <c r="BS116" s="63">
        <v>0</v>
      </c>
      <c r="BT116" s="63">
        <v>0</v>
      </c>
      <c r="BU116" s="63">
        <v>0</v>
      </c>
      <c r="BV116" s="63">
        <v>0</v>
      </c>
      <c r="BW116" s="63">
        <v>0</v>
      </c>
      <c r="BX116" s="63">
        <v>0</v>
      </c>
      <c r="BY116" s="63">
        <v>0</v>
      </c>
      <c r="BZ116" s="63">
        <v>0</v>
      </c>
      <c r="CA116" s="63">
        <v>0</v>
      </c>
      <c r="CB116" s="63">
        <v>0</v>
      </c>
      <c r="CC116" s="63">
        <v>0</v>
      </c>
      <c r="CD116" s="63">
        <v>0</v>
      </c>
      <c r="CE116" s="63">
        <v>0</v>
      </c>
      <c r="CF116" s="63">
        <v>0</v>
      </c>
      <c r="CG116" s="63">
        <v>0</v>
      </c>
      <c r="CH116" s="63">
        <v>0</v>
      </c>
      <c r="CI116" s="63">
        <v>0</v>
      </c>
      <c r="CJ116" s="63">
        <v>0</v>
      </c>
      <c r="CK116" s="63">
        <v>0</v>
      </c>
      <c r="CL116" s="63">
        <v>0</v>
      </c>
      <c r="CM116" s="63">
        <v>0</v>
      </c>
      <c r="CN116" s="63">
        <v>0</v>
      </c>
      <c r="CO116" s="63">
        <v>0</v>
      </c>
      <c r="CP116" s="63">
        <v>0</v>
      </c>
      <c r="CQ116" s="63">
        <v>0</v>
      </c>
      <c r="CR116" s="63">
        <v>0</v>
      </c>
      <c r="CS116" s="63">
        <v>0</v>
      </c>
      <c r="CT116" s="63">
        <v>0</v>
      </c>
      <c r="CU116" s="63">
        <v>0</v>
      </c>
      <c r="CV116" s="63">
        <v>0</v>
      </c>
      <c r="CW116" s="63">
        <v>0</v>
      </c>
      <c r="CX116" s="63">
        <v>0</v>
      </c>
      <c r="CY116" s="63">
        <v>0</v>
      </c>
      <c r="CZ116" s="63">
        <v>0</v>
      </c>
      <c r="DA116" s="63">
        <v>0</v>
      </c>
      <c r="DB116" s="63">
        <v>0</v>
      </c>
      <c r="DC116" s="63">
        <v>0</v>
      </c>
      <c r="DD116" s="63">
        <v>0</v>
      </c>
      <c r="DE116" s="63">
        <v>0</v>
      </c>
      <c r="DF116" s="63">
        <v>0</v>
      </c>
      <c r="DG116" s="63">
        <v>0</v>
      </c>
      <c r="DH116" s="63">
        <v>0</v>
      </c>
      <c r="DI116" s="63">
        <v>0</v>
      </c>
      <c r="DJ116" s="63">
        <v>0</v>
      </c>
      <c r="DK116" s="63">
        <v>0</v>
      </c>
      <c r="DL116" s="63">
        <v>0</v>
      </c>
      <c r="DM116" s="63">
        <v>0</v>
      </c>
      <c r="DN116" s="63">
        <v>0</v>
      </c>
      <c r="DO116" s="63">
        <v>0</v>
      </c>
      <c r="DP116" s="63">
        <v>0</v>
      </c>
      <c r="DQ116" s="63">
        <v>0</v>
      </c>
      <c r="DR116" s="63">
        <v>0</v>
      </c>
      <c r="DS116" s="63">
        <v>0</v>
      </c>
      <c r="DT116" s="63">
        <v>0</v>
      </c>
      <c r="DU116" s="63">
        <v>0</v>
      </c>
      <c r="DV116" s="63">
        <v>0</v>
      </c>
      <c r="DW116" s="63">
        <v>0</v>
      </c>
      <c r="DX116" s="63">
        <v>0</v>
      </c>
      <c r="DY116" s="63">
        <v>0</v>
      </c>
      <c r="DZ116" s="63">
        <v>0</v>
      </c>
      <c r="EA116" s="63">
        <v>0</v>
      </c>
      <c r="EB116" s="63">
        <v>0</v>
      </c>
      <c r="EC116" s="63">
        <v>0</v>
      </c>
      <c r="ED116" s="63">
        <v>0</v>
      </c>
      <c r="EE116" s="63">
        <v>0</v>
      </c>
      <c r="EF116" s="63">
        <v>0</v>
      </c>
      <c r="EG116" s="63">
        <v>0</v>
      </c>
      <c r="EH116" s="63">
        <v>0</v>
      </c>
      <c r="EI116" s="63">
        <v>0</v>
      </c>
      <c r="EJ116" s="63">
        <v>0</v>
      </c>
      <c r="EK116" s="63">
        <v>0</v>
      </c>
      <c r="EL116" s="63">
        <v>0</v>
      </c>
      <c r="EM116" s="63">
        <v>0</v>
      </c>
      <c r="EN116" s="63">
        <v>0</v>
      </c>
      <c r="EO116" s="63">
        <v>0</v>
      </c>
      <c r="EP116" s="63">
        <v>0</v>
      </c>
      <c r="EQ116" s="63">
        <v>0</v>
      </c>
      <c r="ER116" s="63">
        <v>0</v>
      </c>
      <c r="ES116" s="63">
        <v>0</v>
      </c>
      <c r="ET116" s="63">
        <v>0</v>
      </c>
      <c r="EU116" s="63">
        <v>0</v>
      </c>
      <c r="EV116" s="63">
        <v>0</v>
      </c>
      <c r="EW116" s="63">
        <v>0</v>
      </c>
      <c r="EX116" s="63">
        <v>0</v>
      </c>
      <c r="EY116" s="63">
        <v>0</v>
      </c>
      <c r="EZ116" s="63">
        <v>0</v>
      </c>
      <c r="FA116" s="63">
        <v>0</v>
      </c>
      <c r="FB116" s="63">
        <v>0</v>
      </c>
      <c r="FC116" s="63">
        <v>0</v>
      </c>
      <c r="FD116" s="63">
        <v>0</v>
      </c>
      <c r="FE116" s="63">
        <v>0</v>
      </c>
      <c r="FF116" s="63">
        <v>0</v>
      </c>
      <c r="FG116" s="63">
        <v>0</v>
      </c>
      <c r="FH116" s="63">
        <v>0</v>
      </c>
      <c r="FI116" s="63">
        <v>0</v>
      </c>
      <c r="FJ116" s="63">
        <v>0</v>
      </c>
      <c r="FK116" s="63">
        <v>0</v>
      </c>
      <c r="FL116" s="63">
        <v>0</v>
      </c>
      <c r="FM116" s="63">
        <v>0</v>
      </c>
      <c r="FN116" s="63">
        <v>0</v>
      </c>
      <c r="FO116" s="63">
        <v>0</v>
      </c>
      <c r="FP116" s="63">
        <v>0</v>
      </c>
      <c r="FQ116" s="63">
        <v>0</v>
      </c>
      <c r="FR116" s="63">
        <v>0</v>
      </c>
      <c r="FS116" s="63">
        <v>0</v>
      </c>
      <c r="FT116" s="63">
        <v>0</v>
      </c>
      <c r="FU116" s="63">
        <v>0</v>
      </c>
      <c r="FV116" s="63">
        <v>0</v>
      </c>
      <c r="FW116" s="63">
        <v>0</v>
      </c>
      <c r="FX116" s="63">
        <v>0</v>
      </c>
      <c r="FY116" s="63">
        <v>0</v>
      </c>
      <c r="FZ116" s="63">
        <v>0</v>
      </c>
      <c r="GA116" s="63">
        <v>0</v>
      </c>
      <c r="GB116" s="63">
        <v>0</v>
      </c>
      <c r="GC116" s="63">
        <v>0</v>
      </c>
      <c r="GD116" s="63">
        <v>0</v>
      </c>
      <c r="GE116" s="63">
        <v>0</v>
      </c>
      <c r="GF116" s="63">
        <v>0</v>
      </c>
      <c r="GG116" s="63">
        <v>0</v>
      </c>
      <c r="GH116" s="63">
        <v>0</v>
      </c>
      <c r="GI116" s="63">
        <v>0</v>
      </c>
      <c r="GJ116" s="63">
        <v>0</v>
      </c>
      <c r="GK116" s="63">
        <v>0</v>
      </c>
      <c r="GL116" s="63">
        <v>0</v>
      </c>
      <c r="GM116" s="63">
        <v>0</v>
      </c>
      <c r="GN116" s="63">
        <v>0</v>
      </c>
      <c r="GO116" s="63">
        <v>0</v>
      </c>
      <c r="GP116" s="63">
        <v>0</v>
      </c>
      <c r="GQ116" s="63">
        <v>0</v>
      </c>
      <c r="GR116" s="63">
        <v>0</v>
      </c>
      <c r="GS116" s="63">
        <v>0</v>
      </c>
      <c r="GT116" s="63">
        <v>0</v>
      </c>
      <c r="GU116" s="63">
        <v>0</v>
      </c>
      <c r="GV116" s="63">
        <v>0</v>
      </c>
      <c r="GW116" s="63">
        <v>0</v>
      </c>
      <c r="GX116" s="63">
        <v>0</v>
      </c>
      <c r="GY116" s="63">
        <v>0</v>
      </c>
      <c r="GZ116" s="63">
        <v>0</v>
      </c>
      <c r="HA116" s="63">
        <v>0</v>
      </c>
      <c r="HB116" s="63">
        <v>0</v>
      </c>
      <c r="HC116" s="63">
        <v>0</v>
      </c>
      <c r="HD116" s="63">
        <v>0</v>
      </c>
      <c r="HE116" s="63">
        <v>0</v>
      </c>
      <c r="HF116" s="63">
        <v>0</v>
      </c>
      <c r="HG116" s="63">
        <v>0</v>
      </c>
      <c r="HH116" s="63">
        <v>0</v>
      </c>
      <c r="HI116" s="63">
        <v>0</v>
      </c>
      <c r="HJ116" s="63">
        <v>0</v>
      </c>
      <c r="HK116" s="63">
        <v>0</v>
      </c>
      <c r="HL116" s="63">
        <v>0</v>
      </c>
      <c r="HM116" s="63">
        <v>0</v>
      </c>
      <c r="HN116" s="63">
        <v>0</v>
      </c>
      <c r="HO116" s="63">
        <v>0</v>
      </c>
      <c r="HP116" s="63">
        <v>0</v>
      </c>
      <c r="HQ116" s="63">
        <v>0</v>
      </c>
      <c r="HR116" s="63">
        <v>0</v>
      </c>
      <c r="HS116" s="63">
        <v>0</v>
      </c>
      <c r="HT116" s="63">
        <v>0</v>
      </c>
      <c r="HU116" s="63">
        <v>0</v>
      </c>
      <c r="HV116" s="63">
        <v>0</v>
      </c>
      <c r="HW116" s="63">
        <v>0</v>
      </c>
      <c r="HX116" s="63">
        <v>0</v>
      </c>
      <c r="HY116" s="63">
        <v>0</v>
      </c>
      <c r="HZ116" s="63">
        <v>0</v>
      </c>
      <c r="IA116" s="63">
        <v>0</v>
      </c>
      <c r="IB116" s="63">
        <v>0</v>
      </c>
      <c r="IC116" s="63">
        <v>0</v>
      </c>
      <c r="ID116" s="63">
        <v>0</v>
      </c>
      <c r="IE116" s="63">
        <v>0</v>
      </c>
      <c r="IF116" s="63">
        <v>0</v>
      </c>
      <c r="IG116" s="63">
        <v>0</v>
      </c>
      <c r="IH116" s="63">
        <v>0</v>
      </c>
      <c r="II116" s="63">
        <v>0</v>
      </c>
      <c r="IJ116" s="63">
        <v>0</v>
      </c>
      <c r="IK116" s="63">
        <v>0</v>
      </c>
      <c r="IL116" s="63">
        <v>0</v>
      </c>
      <c r="IM116" s="63">
        <v>0</v>
      </c>
      <c r="IN116" s="63">
        <v>0</v>
      </c>
      <c r="IO116" s="63">
        <v>0</v>
      </c>
      <c r="IP116" s="63">
        <v>0</v>
      </c>
      <c r="IQ116" s="63">
        <v>0</v>
      </c>
      <c r="IR116" s="63">
        <v>0</v>
      </c>
      <c r="IS116" s="63">
        <v>0</v>
      </c>
      <c r="IT116" s="63">
        <v>0</v>
      </c>
      <c r="IU116" s="63">
        <v>0</v>
      </c>
      <c r="IV116" s="63">
        <v>0</v>
      </c>
      <c r="IW116" s="63">
        <v>0</v>
      </c>
      <c r="IX116" s="63">
        <v>0</v>
      </c>
      <c r="IY116" s="63">
        <v>0</v>
      </c>
      <c r="IZ116" s="63">
        <v>0</v>
      </c>
      <c r="JA116" s="63">
        <v>0</v>
      </c>
      <c r="JB116" s="63">
        <v>0</v>
      </c>
      <c r="JC116" s="63">
        <v>0</v>
      </c>
      <c r="JD116" s="63">
        <v>0</v>
      </c>
      <c r="JE116" s="63">
        <v>0</v>
      </c>
      <c r="JF116" s="63">
        <v>0</v>
      </c>
      <c r="JG116" s="63">
        <v>0</v>
      </c>
      <c r="JH116" s="63">
        <v>0</v>
      </c>
      <c r="JI116" s="63">
        <v>0</v>
      </c>
      <c r="JJ116" s="63">
        <v>0</v>
      </c>
      <c r="JK116" s="63">
        <v>0</v>
      </c>
      <c r="JL116" s="63">
        <v>0</v>
      </c>
      <c r="JM116" s="63">
        <v>0</v>
      </c>
      <c r="JN116" s="63">
        <v>0</v>
      </c>
      <c r="JO116" s="63">
        <v>0</v>
      </c>
      <c r="JP116" s="63">
        <v>0</v>
      </c>
      <c r="JQ116" s="63">
        <v>0</v>
      </c>
      <c r="JR116" s="63">
        <v>0</v>
      </c>
      <c r="JS116" s="63">
        <v>0</v>
      </c>
      <c r="JT116" s="63">
        <v>0</v>
      </c>
      <c r="JU116" s="63">
        <v>0</v>
      </c>
      <c r="JV116" s="63">
        <v>0</v>
      </c>
      <c r="JW116" s="63">
        <v>0</v>
      </c>
      <c r="JX116" s="63">
        <v>0</v>
      </c>
      <c r="JY116" s="63">
        <v>0</v>
      </c>
      <c r="JZ116" s="63">
        <v>0</v>
      </c>
      <c r="KA116" s="63">
        <v>0</v>
      </c>
      <c r="KB116" s="63">
        <v>0</v>
      </c>
      <c r="KC116" s="63">
        <v>0</v>
      </c>
      <c r="KD116" s="63">
        <v>0</v>
      </c>
      <c r="KE116" s="63">
        <v>0</v>
      </c>
      <c r="KF116" s="63">
        <v>0</v>
      </c>
      <c r="KG116" s="63">
        <v>0</v>
      </c>
      <c r="KH116" s="63">
        <v>0</v>
      </c>
      <c r="KI116" s="63">
        <v>0</v>
      </c>
      <c r="KJ116" s="63">
        <v>0</v>
      </c>
      <c r="KK116" s="63">
        <v>0</v>
      </c>
      <c r="KL116" s="63">
        <v>0</v>
      </c>
      <c r="KM116" s="63">
        <v>0</v>
      </c>
      <c r="KN116" s="63">
        <v>0</v>
      </c>
      <c r="KO116" s="63">
        <v>0</v>
      </c>
      <c r="KP116" s="63">
        <v>0</v>
      </c>
      <c r="KQ116" s="63">
        <v>0</v>
      </c>
      <c r="KR116" s="63">
        <v>0</v>
      </c>
      <c r="KS116" s="63">
        <v>0</v>
      </c>
      <c r="KT116" s="63">
        <v>0</v>
      </c>
      <c r="KU116" s="63">
        <v>0</v>
      </c>
      <c r="KV116" s="63">
        <v>0</v>
      </c>
      <c r="KW116" s="63">
        <v>0</v>
      </c>
      <c r="KX116" s="63">
        <v>0</v>
      </c>
      <c r="KY116" s="63">
        <v>0</v>
      </c>
      <c r="KZ116" s="63">
        <v>0</v>
      </c>
      <c r="LA116" s="63">
        <v>0</v>
      </c>
      <c r="LB116" s="63">
        <v>0</v>
      </c>
      <c r="LC116" s="63">
        <v>0</v>
      </c>
      <c r="LD116" s="63">
        <v>0</v>
      </c>
      <c r="LE116" s="63">
        <v>0</v>
      </c>
      <c r="LF116" s="63">
        <v>0</v>
      </c>
      <c r="LG116" s="63">
        <v>0</v>
      </c>
      <c r="LH116" s="63">
        <v>0</v>
      </c>
      <c r="LI116" s="63">
        <v>0</v>
      </c>
      <c r="LJ116" s="63">
        <v>0</v>
      </c>
      <c r="LK116" s="63">
        <v>0</v>
      </c>
      <c r="LL116" s="63">
        <v>0</v>
      </c>
      <c r="LM116" s="63">
        <v>0</v>
      </c>
      <c r="LN116" s="63">
        <v>0</v>
      </c>
      <c r="LO116" s="63">
        <v>0</v>
      </c>
      <c r="LP116" s="63">
        <v>0</v>
      </c>
      <c r="LQ116" s="63">
        <v>0</v>
      </c>
      <c r="LR116" s="63">
        <v>0</v>
      </c>
      <c r="LS116" s="63">
        <v>0</v>
      </c>
      <c r="LT116" s="63">
        <v>0</v>
      </c>
      <c r="LU116" s="63">
        <v>0</v>
      </c>
      <c r="LV116" s="63">
        <v>0</v>
      </c>
      <c r="LW116" s="63">
        <v>0</v>
      </c>
      <c r="LX116" s="63">
        <v>0</v>
      </c>
      <c r="LY116" s="63">
        <v>0</v>
      </c>
      <c r="LZ116" s="63">
        <v>0</v>
      </c>
      <c r="MA116" s="63">
        <v>0</v>
      </c>
      <c r="MB116" s="63">
        <v>0</v>
      </c>
      <c r="MC116" s="63">
        <v>0</v>
      </c>
      <c r="MD116" s="63">
        <v>0</v>
      </c>
      <c r="ME116" s="63">
        <v>0</v>
      </c>
      <c r="MF116" s="63">
        <v>0</v>
      </c>
      <c r="MG116" s="63">
        <v>0</v>
      </c>
      <c r="MH116" s="63">
        <v>0</v>
      </c>
      <c r="MI116" s="63">
        <v>0</v>
      </c>
      <c r="MJ116" s="63">
        <v>0</v>
      </c>
      <c r="MK116" s="63">
        <v>0</v>
      </c>
      <c r="ML116" s="63">
        <v>0</v>
      </c>
      <c r="MM116" s="63">
        <v>0</v>
      </c>
      <c r="MN116" s="63">
        <v>0</v>
      </c>
      <c r="MO116" s="63">
        <v>0</v>
      </c>
      <c r="MP116" s="63">
        <v>0</v>
      </c>
      <c r="MQ116" s="2">
        <v>0</v>
      </c>
      <c r="MR116" s="63">
        <v>0</v>
      </c>
      <c r="MS116" s="63">
        <v>0</v>
      </c>
      <c r="MT116" s="63">
        <v>0</v>
      </c>
      <c r="MU116" s="63">
        <v>0</v>
      </c>
      <c r="MW116" s="63">
        <v>101</v>
      </c>
      <c r="MY116" s="63">
        <f t="shared" si="3"/>
        <v>0</v>
      </c>
      <c r="NC116" s="63">
        <f t="shared" si="4"/>
        <v>0</v>
      </c>
    </row>
    <row r="117" spans="1:367" x14ac:dyDescent="0.45">
      <c r="A117" s="63" t="s">
        <v>403</v>
      </c>
      <c r="B117" s="50">
        <v>0</v>
      </c>
      <c r="C117" s="63">
        <v>0</v>
      </c>
      <c r="D117" s="63">
        <v>0</v>
      </c>
      <c r="E117" s="63">
        <v>0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63">
        <v>0</v>
      </c>
      <c r="L117" s="63">
        <v>0</v>
      </c>
      <c r="M117" s="63">
        <v>0</v>
      </c>
      <c r="N117" s="63">
        <v>0</v>
      </c>
      <c r="O117" s="63">
        <v>0</v>
      </c>
      <c r="P117" s="63">
        <v>0</v>
      </c>
      <c r="Q117" s="63">
        <v>0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>
        <v>0</v>
      </c>
      <c r="AZ117" s="63">
        <v>0</v>
      </c>
      <c r="BA117" s="63">
        <v>0</v>
      </c>
      <c r="BB117" s="63">
        <v>0</v>
      </c>
      <c r="BC117" s="63">
        <v>0</v>
      </c>
      <c r="BD117" s="63">
        <v>0</v>
      </c>
      <c r="BE117" s="63">
        <v>0</v>
      </c>
      <c r="BF117" s="63">
        <v>0</v>
      </c>
      <c r="BG117" s="63">
        <v>0</v>
      </c>
      <c r="BH117" s="63">
        <v>0</v>
      </c>
      <c r="BI117" s="63">
        <v>0</v>
      </c>
      <c r="BJ117" s="63">
        <v>0</v>
      </c>
      <c r="BK117" s="63">
        <v>0</v>
      </c>
      <c r="BL117" s="63">
        <v>0</v>
      </c>
      <c r="BM117" s="63">
        <v>0</v>
      </c>
      <c r="BN117" s="63">
        <v>0</v>
      </c>
      <c r="BO117" s="63">
        <v>0</v>
      </c>
      <c r="BP117" s="63">
        <v>0</v>
      </c>
      <c r="BQ117" s="63">
        <v>0</v>
      </c>
      <c r="BR117" s="63">
        <v>0</v>
      </c>
      <c r="BS117" s="63">
        <v>0</v>
      </c>
      <c r="BT117" s="63">
        <v>0</v>
      </c>
      <c r="BU117" s="63">
        <v>0</v>
      </c>
      <c r="BV117" s="63">
        <v>0</v>
      </c>
      <c r="BW117" s="63">
        <v>0</v>
      </c>
      <c r="BX117" s="63">
        <v>0</v>
      </c>
      <c r="BY117" s="63">
        <v>0</v>
      </c>
      <c r="BZ117" s="63">
        <v>0</v>
      </c>
      <c r="CA117" s="63">
        <v>0</v>
      </c>
      <c r="CB117" s="63">
        <v>0</v>
      </c>
      <c r="CC117" s="63">
        <v>0</v>
      </c>
      <c r="CD117" s="63">
        <v>0</v>
      </c>
      <c r="CE117" s="63">
        <v>0</v>
      </c>
      <c r="CF117" s="63">
        <v>0</v>
      </c>
      <c r="CG117" s="63">
        <v>0</v>
      </c>
      <c r="CH117" s="63">
        <v>0</v>
      </c>
      <c r="CI117" s="63">
        <v>0</v>
      </c>
      <c r="CJ117" s="63">
        <v>0</v>
      </c>
      <c r="CK117" s="63">
        <v>0</v>
      </c>
      <c r="CL117" s="63">
        <v>0</v>
      </c>
      <c r="CM117" s="63">
        <v>0</v>
      </c>
      <c r="CN117" s="63">
        <v>0</v>
      </c>
      <c r="CO117" s="63">
        <v>0</v>
      </c>
      <c r="CP117" s="63">
        <v>0</v>
      </c>
      <c r="CQ117" s="63">
        <v>0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3">
        <v>0</v>
      </c>
      <c r="CZ117" s="63">
        <v>0</v>
      </c>
      <c r="DA117" s="63">
        <v>0</v>
      </c>
      <c r="DB117" s="63">
        <v>0</v>
      </c>
      <c r="DC117" s="63">
        <v>0</v>
      </c>
      <c r="DD117" s="63">
        <v>0</v>
      </c>
      <c r="DE117" s="63">
        <v>0</v>
      </c>
      <c r="DF117" s="63">
        <v>0</v>
      </c>
      <c r="DG117" s="63">
        <v>0</v>
      </c>
      <c r="DH117" s="63">
        <v>0</v>
      </c>
      <c r="DI117" s="63">
        <v>0</v>
      </c>
      <c r="DJ117" s="63">
        <v>0</v>
      </c>
      <c r="DK117" s="63">
        <v>0</v>
      </c>
      <c r="DL117" s="63">
        <v>0</v>
      </c>
      <c r="DM117" s="63">
        <v>0</v>
      </c>
      <c r="DN117" s="63">
        <v>0</v>
      </c>
      <c r="DO117" s="63">
        <v>0</v>
      </c>
      <c r="DP117" s="63">
        <v>0</v>
      </c>
      <c r="DQ117" s="63">
        <v>0</v>
      </c>
      <c r="DR117" s="63">
        <v>0</v>
      </c>
      <c r="DS117" s="63">
        <v>0</v>
      </c>
      <c r="DT117" s="63">
        <v>0</v>
      </c>
      <c r="DU117" s="63">
        <v>0</v>
      </c>
      <c r="DV117" s="63">
        <v>0</v>
      </c>
      <c r="DW117" s="63">
        <v>0</v>
      </c>
      <c r="DX117" s="63">
        <v>0</v>
      </c>
      <c r="DY117" s="63">
        <v>0</v>
      </c>
      <c r="DZ117" s="63">
        <v>0</v>
      </c>
      <c r="EA117" s="63">
        <v>0</v>
      </c>
      <c r="EB117" s="63">
        <v>0</v>
      </c>
      <c r="EC117" s="63">
        <v>0</v>
      </c>
      <c r="ED117" s="63">
        <v>0</v>
      </c>
      <c r="EE117" s="63">
        <v>0</v>
      </c>
      <c r="EF117" s="63">
        <v>0</v>
      </c>
      <c r="EG117" s="63">
        <v>0</v>
      </c>
      <c r="EH117" s="63">
        <v>0</v>
      </c>
      <c r="EI117" s="63">
        <v>0</v>
      </c>
      <c r="EJ117" s="63">
        <v>0</v>
      </c>
      <c r="EK117" s="63">
        <v>0</v>
      </c>
      <c r="EL117" s="63">
        <v>0</v>
      </c>
      <c r="EM117" s="63">
        <v>0</v>
      </c>
      <c r="EN117" s="63">
        <v>0</v>
      </c>
      <c r="EO117" s="63">
        <v>0</v>
      </c>
      <c r="EP117" s="63">
        <v>0</v>
      </c>
      <c r="EQ117" s="63">
        <v>0</v>
      </c>
      <c r="ER117" s="63">
        <v>0</v>
      </c>
      <c r="ES117" s="63">
        <v>0</v>
      </c>
      <c r="ET117" s="63">
        <v>0</v>
      </c>
      <c r="EU117" s="63">
        <v>0</v>
      </c>
      <c r="EV117" s="63">
        <v>0</v>
      </c>
      <c r="EW117" s="63">
        <v>0</v>
      </c>
      <c r="EX117" s="63">
        <v>0</v>
      </c>
      <c r="EY117" s="63">
        <v>0</v>
      </c>
      <c r="EZ117" s="63">
        <v>0</v>
      </c>
      <c r="FA117" s="63">
        <v>0</v>
      </c>
      <c r="FB117" s="63">
        <v>0</v>
      </c>
      <c r="FC117" s="63">
        <v>0</v>
      </c>
      <c r="FD117" s="63">
        <v>0</v>
      </c>
      <c r="FE117" s="63">
        <v>0</v>
      </c>
      <c r="FF117" s="63">
        <v>0</v>
      </c>
      <c r="FG117" s="63">
        <v>0</v>
      </c>
      <c r="FH117" s="63">
        <v>0</v>
      </c>
      <c r="FI117" s="63">
        <v>0</v>
      </c>
      <c r="FJ117" s="63">
        <v>0</v>
      </c>
      <c r="FK117" s="63">
        <v>0</v>
      </c>
      <c r="FL117" s="63">
        <v>0</v>
      </c>
      <c r="FM117" s="63">
        <v>0</v>
      </c>
      <c r="FN117" s="63">
        <v>0</v>
      </c>
      <c r="FO117" s="63">
        <v>0</v>
      </c>
      <c r="FP117" s="63">
        <v>0</v>
      </c>
      <c r="FQ117" s="63">
        <v>0</v>
      </c>
      <c r="FR117" s="63">
        <v>0</v>
      </c>
      <c r="FS117" s="63">
        <v>0</v>
      </c>
      <c r="FT117" s="63">
        <v>0</v>
      </c>
      <c r="FU117" s="63">
        <v>0</v>
      </c>
      <c r="FV117" s="63">
        <v>0</v>
      </c>
      <c r="FW117" s="63">
        <v>0</v>
      </c>
      <c r="FX117" s="63">
        <v>0</v>
      </c>
      <c r="FY117" s="63">
        <v>0</v>
      </c>
      <c r="FZ117" s="63">
        <v>0</v>
      </c>
      <c r="GA117" s="63">
        <v>0</v>
      </c>
      <c r="GB117" s="63">
        <v>0</v>
      </c>
      <c r="GC117" s="63">
        <v>0</v>
      </c>
      <c r="GD117" s="63">
        <v>0</v>
      </c>
      <c r="GE117" s="63">
        <v>0</v>
      </c>
      <c r="GF117" s="63">
        <v>0</v>
      </c>
      <c r="GG117" s="63">
        <v>0</v>
      </c>
      <c r="GH117" s="63">
        <v>0</v>
      </c>
      <c r="GI117" s="63">
        <v>0</v>
      </c>
      <c r="GJ117" s="63">
        <v>-755492.93944883405</v>
      </c>
      <c r="GK117" s="63">
        <v>0</v>
      </c>
      <c r="GL117" s="63">
        <v>0</v>
      </c>
      <c r="GM117" s="63">
        <v>0</v>
      </c>
      <c r="GN117" s="63">
        <v>0</v>
      </c>
      <c r="GO117" s="63">
        <v>0</v>
      </c>
      <c r="GP117" s="63">
        <v>0</v>
      </c>
      <c r="GQ117" s="63">
        <v>0</v>
      </c>
      <c r="GR117" s="63">
        <v>0</v>
      </c>
      <c r="GS117" s="63">
        <v>0</v>
      </c>
      <c r="GT117" s="63">
        <v>0</v>
      </c>
      <c r="GU117" s="63">
        <v>0</v>
      </c>
      <c r="GV117" s="63">
        <v>0</v>
      </c>
      <c r="GW117" s="63">
        <v>0</v>
      </c>
      <c r="GX117" s="63">
        <v>0</v>
      </c>
      <c r="GY117" s="63">
        <v>0</v>
      </c>
      <c r="GZ117" s="63">
        <v>0</v>
      </c>
      <c r="HA117" s="63">
        <v>0</v>
      </c>
      <c r="HB117" s="63">
        <v>0</v>
      </c>
      <c r="HC117" s="63">
        <v>0</v>
      </c>
      <c r="HD117" s="63">
        <v>0</v>
      </c>
      <c r="HE117" s="63">
        <v>0</v>
      </c>
      <c r="HF117" s="63">
        <v>0</v>
      </c>
      <c r="HG117" s="63">
        <v>0</v>
      </c>
      <c r="HH117" s="63">
        <v>0</v>
      </c>
      <c r="HI117" s="63">
        <v>0</v>
      </c>
      <c r="HJ117" s="63">
        <v>0</v>
      </c>
      <c r="HK117" s="63">
        <v>0</v>
      </c>
      <c r="HL117" s="63">
        <v>0</v>
      </c>
      <c r="HM117" s="63">
        <v>0</v>
      </c>
      <c r="HN117" s="63">
        <v>0</v>
      </c>
      <c r="HO117" s="63">
        <v>0</v>
      </c>
      <c r="HP117" s="63">
        <v>0</v>
      </c>
      <c r="HQ117" s="63">
        <v>0</v>
      </c>
      <c r="HR117" s="63">
        <v>0</v>
      </c>
      <c r="HS117" s="63">
        <v>0</v>
      </c>
      <c r="HT117" s="63">
        <v>0</v>
      </c>
      <c r="HU117" s="63">
        <v>0</v>
      </c>
      <c r="HV117" s="63">
        <v>0</v>
      </c>
      <c r="HW117" s="63">
        <v>0</v>
      </c>
      <c r="HX117" s="63">
        <v>0</v>
      </c>
      <c r="HY117" s="63">
        <v>0</v>
      </c>
      <c r="HZ117" s="63">
        <v>0</v>
      </c>
      <c r="IA117" s="63">
        <v>0</v>
      </c>
      <c r="IB117" s="63">
        <v>0</v>
      </c>
      <c r="IC117" s="63">
        <v>0</v>
      </c>
      <c r="ID117" s="63">
        <v>0</v>
      </c>
      <c r="IE117" s="63">
        <v>0</v>
      </c>
      <c r="IF117" s="63">
        <v>0</v>
      </c>
      <c r="IG117" s="63">
        <v>0</v>
      </c>
      <c r="IH117" s="63">
        <v>0</v>
      </c>
      <c r="II117" s="63">
        <v>0</v>
      </c>
      <c r="IJ117" s="63">
        <v>0</v>
      </c>
      <c r="IK117" s="63">
        <v>0</v>
      </c>
      <c r="IL117" s="63">
        <v>0</v>
      </c>
      <c r="IM117" s="63">
        <v>0</v>
      </c>
      <c r="IN117" s="63">
        <v>0</v>
      </c>
      <c r="IO117" s="63">
        <v>0</v>
      </c>
      <c r="IP117" s="63">
        <v>0</v>
      </c>
      <c r="IQ117" s="63">
        <v>0</v>
      </c>
      <c r="IR117" s="63">
        <v>0</v>
      </c>
      <c r="IS117" s="63">
        <v>0</v>
      </c>
      <c r="IT117" s="63">
        <v>0</v>
      </c>
      <c r="IU117" s="63">
        <v>0</v>
      </c>
      <c r="IV117" s="63">
        <v>0</v>
      </c>
      <c r="IW117" s="63">
        <v>0</v>
      </c>
      <c r="IX117" s="63">
        <v>0</v>
      </c>
      <c r="IY117" s="63">
        <v>0</v>
      </c>
      <c r="IZ117" s="63">
        <v>0</v>
      </c>
      <c r="JA117" s="63">
        <v>0</v>
      </c>
      <c r="JB117" s="63">
        <v>0</v>
      </c>
      <c r="JC117" s="63">
        <v>0</v>
      </c>
      <c r="JD117" s="63">
        <v>0</v>
      </c>
      <c r="JE117" s="63">
        <v>0</v>
      </c>
      <c r="JF117" s="63">
        <v>0</v>
      </c>
      <c r="JG117" s="63">
        <v>0</v>
      </c>
      <c r="JH117" s="63">
        <v>0</v>
      </c>
      <c r="JI117" s="63">
        <v>0</v>
      </c>
      <c r="JJ117" s="63">
        <v>0</v>
      </c>
      <c r="JK117" s="63">
        <v>0</v>
      </c>
      <c r="JL117" s="63">
        <v>0</v>
      </c>
      <c r="JM117" s="63">
        <v>0</v>
      </c>
      <c r="JN117" s="63">
        <v>0</v>
      </c>
      <c r="JO117" s="63">
        <v>0</v>
      </c>
      <c r="JP117" s="63">
        <v>0</v>
      </c>
      <c r="JQ117" s="63">
        <v>0</v>
      </c>
      <c r="JR117" s="63">
        <v>0</v>
      </c>
      <c r="JS117" s="63">
        <v>0</v>
      </c>
      <c r="JT117" s="63">
        <v>0</v>
      </c>
      <c r="JU117" s="63">
        <v>0</v>
      </c>
      <c r="JV117" s="63">
        <v>0</v>
      </c>
      <c r="JW117" s="63">
        <v>0</v>
      </c>
      <c r="JX117" s="63">
        <v>0</v>
      </c>
      <c r="JY117" s="63">
        <v>0</v>
      </c>
      <c r="JZ117" s="63">
        <v>0</v>
      </c>
      <c r="KA117" s="63">
        <v>0</v>
      </c>
      <c r="KB117" s="63">
        <v>0</v>
      </c>
      <c r="KC117" s="63">
        <v>0</v>
      </c>
      <c r="KD117" s="63">
        <v>0</v>
      </c>
      <c r="KE117" s="63">
        <v>0</v>
      </c>
      <c r="KF117" s="63">
        <v>0</v>
      </c>
      <c r="KG117" s="63">
        <v>0</v>
      </c>
      <c r="KH117" s="63">
        <v>0</v>
      </c>
      <c r="KI117" s="63">
        <v>0</v>
      </c>
      <c r="KJ117" s="63">
        <v>0</v>
      </c>
      <c r="KK117" s="63">
        <v>0</v>
      </c>
      <c r="KL117" s="63">
        <v>0</v>
      </c>
      <c r="KM117" s="63">
        <v>0</v>
      </c>
      <c r="KN117" s="63">
        <v>0</v>
      </c>
      <c r="KO117" s="63">
        <v>0</v>
      </c>
      <c r="KP117" s="63">
        <v>0</v>
      </c>
      <c r="KQ117" s="63">
        <v>0</v>
      </c>
      <c r="KR117" s="63">
        <v>0</v>
      </c>
      <c r="KS117" s="63">
        <v>0</v>
      </c>
      <c r="KT117" s="63">
        <v>0</v>
      </c>
      <c r="KU117" s="63">
        <v>0</v>
      </c>
      <c r="KV117" s="63">
        <v>0</v>
      </c>
      <c r="KW117" s="63">
        <v>0</v>
      </c>
      <c r="KX117" s="63">
        <v>755492.93944835698</v>
      </c>
      <c r="KY117" s="63">
        <v>0</v>
      </c>
      <c r="KZ117" s="63">
        <v>0</v>
      </c>
      <c r="LA117" s="63">
        <v>0</v>
      </c>
      <c r="LB117" s="63">
        <v>0</v>
      </c>
      <c r="LC117" s="63">
        <v>0</v>
      </c>
      <c r="LD117" s="63">
        <v>0</v>
      </c>
      <c r="LE117" s="63">
        <v>0</v>
      </c>
      <c r="LF117" s="63">
        <v>0</v>
      </c>
      <c r="LG117" s="63">
        <v>0</v>
      </c>
      <c r="LH117" s="63">
        <v>0</v>
      </c>
      <c r="LI117" s="63">
        <v>0</v>
      </c>
      <c r="LJ117" s="63">
        <v>0</v>
      </c>
      <c r="LK117" s="63">
        <v>0</v>
      </c>
      <c r="LL117" s="63">
        <v>0</v>
      </c>
      <c r="LM117" s="63">
        <v>0</v>
      </c>
      <c r="LN117" s="63">
        <v>0</v>
      </c>
      <c r="LO117" s="63">
        <v>0</v>
      </c>
      <c r="LP117" s="63">
        <v>0</v>
      </c>
      <c r="LQ117" s="63">
        <v>0</v>
      </c>
      <c r="LR117" s="63">
        <v>0</v>
      </c>
      <c r="LS117" s="63">
        <v>0</v>
      </c>
      <c r="LT117" s="63">
        <v>0</v>
      </c>
      <c r="LU117" s="63">
        <v>0</v>
      </c>
      <c r="LV117" s="63">
        <v>0</v>
      </c>
      <c r="LW117" s="63">
        <v>0</v>
      </c>
      <c r="LX117" s="63">
        <v>0</v>
      </c>
      <c r="LY117" s="63">
        <v>0</v>
      </c>
      <c r="LZ117" s="63">
        <v>0</v>
      </c>
      <c r="MA117" s="63">
        <v>0</v>
      </c>
      <c r="MB117" s="63">
        <v>0</v>
      </c>
      <c r="MC117" s="63">
        <v>0</v>
      </c>
      <c r="MD117" s="63">
        <v>0</v>
      </c>
      <c r="ME117" s="63">
        <v>0</v>
      </c>
      <c r="MF117" s="63">
        <v>0</v>
      </c>
      <c r="MG117" s="63">
        <v>0</v>
      </c>
      <c r="MH117" s="63">
        <v>0</v>
      </c>
      <c r="MI117" s="63">
        <v>0</v>
      </c>
      <c r="MJ117" s="63">
        <v>0</v>
      </c>
      <c r="MK117" s="63">
        <v>0</v>
      </c>
      <c r="ML117" s="63">
        <v>0</v>
      </c>
      <c r="MM117" s="63">
        <v>0</v>
      </c>
      <c r="MN117" s="63">
        <v>0</v>
      </c>
      <c r="MO117" s="63">
        <v>0</v>
      </c>
      <c r="MP117" s="63">
        <v>0</v>
      </c>
      <c r="MQ117" s="63">
        <v>0</v>
      </c>
      <c r="MR117" s="63">
        <v>0</v>
      </c>
      <c r="MS117" s="63">
        <v>0</v>
      </c>
      <c r="MT117" s="63">
        <v>0</v>
      </c>
      <c r="MU117" s="63">
        <v>0</v>
      </c>
      <c r="MW117" s="63">
        <v>102</v>
      </c>
      <c r="MY117" s="63">
        <f t="shared" si="3"/>
        <v>-4.7706998884677887E-7</v>
      </c>
      <c r="NC117" s="63">
        <f t="shared" si="4"/>
        <v>0</v>
      </c>
    </row>
    <row r="118" spans="1:367" x14ac:dyDescent="0.45">
      <c r="A118" s="63" t="s">
        <v>404</v>
      </c>
      <c r="B118" s="50">
        <v>0</v>
      </c>
      <c r="C118" s="63">
        <v>0</v>
      </c>
      <c r="D118" s="63">
        <v>0</v>
      </c>
      <c r="E118" s="63">
        <v>0</v>
      </c>
      <c r="F118" s="63">
        <v>0</v>
      </c>
      <c r="G118" s="63">
        <v>0</v>
      </c>
      <c r="H118" s="63">
        <v>0</v>
      </c>
      <c r="I118" s="63">
        <v>0</v>
      </c>
      <c r="J118" s="63">
        <v>0</v>
      </c>
      <c r="K118" s="63">
        <v>0</v>
      </c>
      <c r="L118" s="63">
        <v>0</v>
      </c>
      <c r="M118" s="63">
        <v>0</v>
      </c>
      <c r="N118" s="63">
        <v>0</v>
      </c>
      <c r="O118" s="63">
        <v>0</v>
      </c>
      <c r="P118" s="63">
        <v>0</v>
      </c>
      <c r="Q118" s="63">
        <v>0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>
        <v>0</v>
      </c>
      <c r="AZ118" s="63">
        <v>0</v>
      </c>
      <c r="BA118" s="63">
        <v>0</v>
      </c>
      <c r="BB118" s="63">
        <v>0</v>
      </c>
      <c r="BC118" s="63">
        <v>0</v>
      </c>
      <c r="BD118" s="63">
        <v>0</v>
      </c>
      <c r="BE118" s="63">
        <v>0</v>
      </c>
      <c r="BF118" s="63">
        <v>0</v>
      </c>
      <c r="BG118" s="63">
        <v>0</v>
      </c>
      <c r="BH118" s="63">
        <v>0</v>
      </c>
      <c r="BI118" s="63">
        <v>0</v>
      </c>
      <c r="BJ118" s="63">
        <v>0</v>
      </c>
      <c r="BK118" s="63">
        <v>0</v>
      </c>
      <c r="BL118" s="63">
        <v>0</v>
      </c>
      <c r="BM118" s="63">
        <v>0</v>
      </c>
      <c r="BN118" s="63">
        <v>0</v>
      </c>
      <c r="BO118" s="63">
        <v>0</v>
      </c>
      <c r="BP118" s="63">
        <v>0</v>
      </c>
      <c r="BQ118" s="63">
        <v>0</v>
      </c>
      <c r="BR118" s="63">
        <v>0</v>
      </c>
      <c r="BS118" s="63">
        <v>0</v>
      </c>
      <c r="BT118" s="63">
        <v>0</v>
      </c>
      <c r="BU118" s="63">
        <v>0</v>
      </c>
      <c r="BV118" s="63">
        <v>0</v>
      </c>
      <c r="BW118" s="63">
        <v>0</v>
      </c>
      <c r="BX118" s="63">
        <v>0</v>
      </c>
      <c r="BY118" s="63">
        <v>0</v>
      </c>
      <c r="BZ118" s="63">
        <v>0</v>
      </c>
      <c r="CA118" s="63">
        <v>0</v>
      </c>
      <c r="CB118" s="63">
        <v>0</v>
      </c>
      <c r="CC118" s="63">
        <v>0</v>
      </c>
      <c r="CD118" s="63">
        <v>0</v>
      </c>
      <c r="CE118" s="63">
        <v>0</v>
      </c>
      <c r="CF118" s="63">
        <v>0</v>
      </c>
      <c r="CG118" s="63">
        <v>0</v>
      </c>
      <c r="CH118" s="63">
        <v>0</v>
      </c>
      <c r="CI118" s="63">
        <v>0</v>
      </c>
      <c r="CJ118" s="63">
        <v>0</v>
      </c>
      <c r="CK118" s="63">
        <v>0</v>
      </c>
      <c r="CL118" s="63">
        <v>0</v>
      </c>
      <c r="CM118" s="63">
        <v>0</v>
      </c>
      <c r="CN118" s="63">
        <v>0</v>
      </c>
      <c r="CO118" s="63">
        <v>0</v>
      </c>
      <c r="CP118" s="63">
        <v>0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CY118" s="63">
        <v>0</v>
      </c>
      <c r="CZ118" s="63">
        <v>0</v>
      </c>
      <c r="DA118" s="63">
        <v>0</v>
      </c>
      <c r="DB118" s="63">
        <v>0</v>
      </c>
      <c r="DC118" s="63">
        <v>0</v>
      </c>
      <c r="DD118" s="63">
        <v>0</v>
      </c>
      <c r="DE118" s="63">
        <v>0</v>
      </c>
      <c r="DF118" s="63">
        <v>0</v>
      </c>
      <c r="DG118" s="63">
        <v>0</v>
      </c>
      <c r="DH118" s="63">
        <v>0</v>
      </c>
      <c r="DI118" s="63">
        <v>0</v>
      </c>
      <c r="DJ118" s="63">
        <v>0</v>
      </c>
      <c r="DK118" s="63">
        <v>0</v>
      </c>
      <c r="DL118" s="63">
        <v>0</v>
      </c>
      <c r="DM118" s="63">
        <v>0</v>
      </c>
      <c r="DN118" s="63">
        <v>0</v>
      </c>
      <c r="DO118" s="63">
        <v>0</v>
      </c>
      <c r="DP118" s="63">
        <v>0</v>
      </c>
      <c r="DQ118" s="63">
        <v>0</v>
      </c>
      <c r="DR118" s="63">
        <v>0</v>
      </c>
      <c r="DS118" s="63">
        <v>0</v>
      </c>
      <c r="DT118" s="63">
        <v>0</v>
      </c>
      <c r="DU118" s="63">
        <v>0</v>
      </c>
      <c r="DV118" s="63">
        <v>0</v>
      </c>
      <c r="DW118" s="63">
        <v>0</v>
      </c>
      <c r="DX118" s="63">
        <v>0</v>
      </c>
      <c r="DY118" s="63">
        <v>0</v>
      </c>
      <c r="DZ118" s="63">
        <v>0</v>
      </c>
      <c r="EA118" s="63">
        <v>0</v>
      </c>
      <c r="EB118" s="63">
        <v>0</v>
      </c>
      <c r="EC118" s="63">
        <v>0</v>
      </c>
      <c r="ED118" s="63">
        <v>0</v>
      </c>
      <c r="EE118" s="63">
        <v>0</v>
      </c>
      <c r="EF118" s="63">
        <v>0</v>
      </c>
      <c r="EG118" s="63">
        <v>0</v>
      </c>
      <c r="EH118" s="63">
        <v>0</v>
      </c>
      <c r="EI118" s="63">
        <v>0</v>
      </c>
      <c r="EJ118" s="63">
        <v>0</v>
      </c>
      <c r="EK118" s="63">
        <v>0</v>
      </c>
      <c r="EL118" s="63">
        <v>0</v>
      </c>
      <c r="EM118" s="63">
        <v>0</v>
      </c>
      <c r="EN118" s="63">
        <v>0</v>
      </c>
      <c r="EO118" s="63">
        <v>0</v>
      </c>
      <c r="EP118" s="63">
        <v>0</v>
      </c>
      <c r="EQ118" s="63">
        <v>0</v>
      </c>
      <c r="ER118" s="63">
        <v>0</v>
      </c>
      <c r="ES118" s="63">
        <v>0</v>
      </c>
      <c r="ET118" s="63">
        <v>0</v>
      </c>
      <c r="EU118" s="63">
        <v>0</v>
      </c>
      <c r="EV118" s="63">
        <v>0</v>
      </c>
      <c r="EW118" s="63">
        <v>0</v>
      </c>
      <c r="EX118" s="63">
        <v>0</v>
      </c>
      <c r="EY118" s="63">
        <v>0</v>
      </c>
      <c r="EZ118" s="63">
        <v>0</v>
      </c>
      <c r="FA118" s="63">
        <v>0</v>
      </c>
      <c r="FB118" s="63">
        <v>0</v>
      </c>
      <c r="FC118" s="63">
        <v>0</v>
      </c>
      <c r="FD118" s="63">
        <v>0</v>
      </c>
      <c r="FE118" s="63">
        <v>0</v>
      </c>
      <c r="FF118" s="63">
        <v>0</v>
      </c>
      <c r="FG118" s="63">
        <v>0</v>
      </c>
      <c r="FH118" s="63">
        <v>0</v>
      </c>
      <c r="FI118" s="63">
        <v>0</v>
      </c>
      <c r="FJ118" s="63">
        <v>0</v>
      </c>
      <c r="FK118" s="63">
        <v>0</v>
      </c>
      <c r="FL118" s="63">
        <v>0</v>
      </c>
      <c r="FM118" s="63">
        <v>0</v>
      </c>
      <c r="FN118" s="63">
        <v>0</v>
      </c>
      <c r="FO118" s="63">
        <v>0</v>
      </c>
      <c r="FP118" s="63">
        <v>0</v>
      </c>
      <c r="FQ118" s="63">
        <v>0</v>
      </c>
      <c r="FR118" s="63">
        <v>0</v>
      </c>
      <c r="FS118" s="63">
        <v>0</v>
      </c>
      <c r="FT118" s="63">
        <v>0</v>
      </c>
      <c r="FU118" s="63">
        <v>0</v>
      </c>
      <c r="FV118" s="63">
        <v>0</v>
      </c>
      <c r="FW118" s="63">
        <v>0</v>
      </c>
      <c r="FX118" s="63">
        <v>0</v>
      </c>
      <c r="FY118" s="63">
        <v>0</v>
      </c>
      <c r="FZ118" s="63">
        <v>0</v>
      </c>
      <c r="GA118" s="63">
        <v>0</v>
      </c>
      <c r="GB118" s="63">
        <v>0</v>
      </c>
      <c r="GC118" s="63">
        <v>0</v>
      </c>
      <c r="GD118" s="63">
        <v>0</v>
      </c>
      <c r="GE118" s="63">
        <v>0</v>
      </c>
      <c r="GF118" s="63">
        <v>0</v>
      </c>
      <c r="GG118" s="63">
        <v>0</v>
      </c>
      <c r="GH118" s="63">
        <v>0</v>
      </c>
      <c r="GI118" s="63">
        <v>0</v>
      </c>
      <c r="GJ118" s="63">
        <v>0</v>
      </c>
      <c r="GK118" s="63">
        <v>0</v>
      </c>
      <c r="GL118" s="63">
        <v>0</v>
      </c>
      <c r="GM118" s="63">
        <v>0</v>
      </c>
      <c r="GN118" s="63">
        <v>0</v>
      </c>
      <c r="GO118" s="63">
        <v>0</v>
      </c>
      <c r="GP118" s="63">
        <v>0</v>
      </c>
      <c r="GQ118" s="63">
        <v>0</v>
      </c>
      <c r="GR118" s="63">
        <v>0</v>
      </c>
      <c r="GS118" s="63">
        <v>0</v>
      </c>
      <c r="GT118" s="63">
        <v>0</v>
      </c>
      <c r="GU118" s="63">
        <v>0</v>
      </c>
      <c r="GV118" s="63">
        <v>0</v>
      </c>
      <c r="GW118" s="63">
        <v>0</v>
      </c>
      <c r="GX118" s="63">
        <v>0</v>
      </c>
      <c r="GY118" s="63">
        <v>0</v>
      </c>
      <c r="GZ118" s="63">
        <v>0</v>
      </c>
      <c r="HA118" s="63">
        <v>0</v>
      </c>
      <c r="HB118" s="63">
        <v>0</v>
      </c>
      <c r="HC118" s="63">
        <v>0</v>
      </c>
      <c r="HD118" s="63">
        <v>0</v>
      </c>
      <c r="HE118" s="63">
        <v>0</v>
      </c>
      <c r="HF118" s="63">
        <v>0</v>
      </c>
      <c r="HG118" s="63">
        <v>0</v>
      </c>
      <c r="HH118" s="63">
        <v>0</v>
      </c>
      <c r="HI118" s="63">
        <v>0</v>
      </c>
      <c r="HJ118" s="63">
        <v>0</v>
      </c>
      <c r="HK118" s="63">
        <v>0</v>
      </c>
      <c r="HL118" s="63">
        <v>0</v>
      </c>
      <c r="HM118" s="63">
        <v>0</v>
      </c>
      <c r="HN118" s="63">
        <v>0</v>
      </c>
      <c r="HO118" s="63">
        <v>0</v>
      </c>
      <c r="HP118" s="63">
        <v>0</v>
      </c>
      <c r="HQ118" s="63">
        <v>0</v>
      </c>
      <c r="HR118" s="63">
        <v>0</v>
      </c>
      <c r="HS118" s="63">
        <v>0</v>
      </c>
      <c r="HT118" s="63">
        <v>0</v>
      </c>
      <c r="HU118" s="63">
        <v>0</v>
      </c>
      <c r="HV118" s="63">
        <v>0</v>
      </c>
      <c r="HW118" s="63">
        <v>0</v>
      </c>
      <c r="HX118" s="63">
        <v>0</v>
      </c>
      <c r="HY118" s="63">
        <v>0</v>
      </c>
      <c r="HZ118" s="63">
        <v>0</v>
      </c>
      <c r="IA118" s="63">
        <v>0</v>
      </c>
      <c r="IB118" s="63">
        <v>0</v>
      </c>
      <c r="IC118" s="63">
        <v>0</v>
      </c>
      <c r="ID118" s="63">
        <v>0</v>
      </c>
      <c r="IE118" s="63">
        <v>0</v>
      </c>
      <c r="IF118" s="63">
        <v>0</v>
      </c>
      <c r="IG118" s="63">
        <v>0</v>
      </c>
      <c r="IH118" s="63">
        <v>0</v>
      </c>
      <c r="II118" s="63">
        <v>0</v>
      </c>
      <c r="IJ118" s="63">
        <v>0</v>
      </c>
      <c r="IK118" s="63">
        <v>0</v>
      </c>
      <c r="IL118" s="63">
        <v>0</v>
      </c>
      <c r="IM118" s="63">
        <v>0</v>
      </c>
      <c r="IN118" s="63">
        <v>0</v>
      </c>
      <c r="IO118" s="63">
        <v>0</v>
      </c>
      <c r="IP118" s="63">
        <v>0</v>
      </c>
      <c r="IQ118" s="63">
        <v>0</v>
      </c>
      <c r="IR118" s="63">
        <v>0</v>
      </c>
      <c r="IS118" s="63">
        <v>0</v>
      </c>
      <c r="IT118" s="63">
        <v>0</v>
      </c>
      <c r="IU118" s="63">
        <v>0</v>
      </c>
      <c r="IV118" s="63">
        <v>0</v>
      </c>
      <c r="IW118" s="63">
        <v>0</v>
      </c>
      <c r="IX118" s="63">
        <v>0</v>
      </c>
      <c r="IY118" s="63">
        <v>0</v>
      </c>
      <c r="IZ118" s="63">
        <v>0</v>
      </c>
      <c r="JA118" s="63">
        <v>0</v>
      </c>
      <c r="JB118" s="63">
        <v>0</v>
      </c>
      <c r="JC118" s="63">
        <v>0</v>
      </c>
      <c r="JD118" s="63">
        <v>0</v>
      </c>
      <c r="JE118" s="63">
        <v>0</v>
      </c>
      <c r="JF118" s="63">
        <v>0</v>
      </c>
      <c r="JG118" s="63">
        <v>0</v>
      </c>
      <c r="JH118" s="63">
        <v>0</v>
      </c>
      <c r="JI118" s="63">
        <v>0</v>
      </c>
      <c r="JJ118" s="63">
        <v>0</v>
      </c>
      <c r="JK118" s="63">
        <v>0</v>
      </c>
      <c r="JL118" s="63">
        <v>0</v>
      </c>
      <c r="JM118" s="63">
        <v>0</v>
      </c>
      <c r="JN118" s="63">
        <v>0</v>
      </c>
      <c r="JO118" s="63">
        <v>0</v>
      </c>
      <c r="JP118" s="63">
        <v>0</v>
      </c>
      <c r="JQ118" s="63">
        <v>0</v>
      </c>
      <c r="JR118" s="63">
        <v>0</v>
      </c>
      <c r="JS118" s="63">
        <v>0</v>
      </c>
      <c r="JT118" s="63">
        <v>0</v>
      </c>
      <c r="JU118" s="63">
        <v>0</v>
      </c>
      <c r="JV118" s="63">
        <v>0</v>
      </c>
      <c r="JW118" s="63">
        <v>0</v>
      </c>
      <c r="JX118" s="63">
        <v>0</v>
      </c>
      <c r="JY118" s="63">
        <v>0</v>
      </c>
      <c r="JZ118" s="63">
        <v>0</v>
      </c>
      <c r="KA118" s="63">
        <v>0</v>
      </c>
      <c r="KB118" s="63">
        <v>0</v>
      </c>
      <c r="KC118" s="63">
        <v>0</v>
      </c>
      <c r="KD118" s="63">
        <v>0</v>
      </c>
      <c r="KE118" s="63">
        <v>0</v>
      </c>
      <c r="KF118" s="63">
        <v>0</v>
      </c>
      <c r="KG118" s="63">
        <v>0</v>
      </c>
      <c r="KH118" s="63">
        <v>0</v>
      </c>
      <c r="KI118" s="63">
        <v>0</v>
      </c>
      <c r="KJ118" s="63">
        <v>0</v>
      </c>
      <c r="KK118" s="63">
        <v>0</v>
      </c>
      <c r="KL118" s="63">
        <v>0</v>
      </c>
      <c r="KM118" s="63">
        <v>0</v>
      </c>
      <c r="KN118" s="63">
        <v>0</v>
      </c>
      <c r="KO118" s="63">
        <v>0</v>
      </c>
      <c r="KP118" s="63">
        <v>0</v>
      </c>
      <c r="KQ118" s="63">
        <v>0</v>
      </c>
      <c r="KR118" s="63">
        <v>0</v>
      </c>
      <c r="KS118" s="63">
        <v>0</v>
      </c>
      <c r="KT118" s="63">
        <v>0</v>
      </c>
      <c r="KU118" s="63">
        <v>0</v>
      </c>
      <c r="KV118" s="63">
        <v>0</v>
      </c>
      <c r="KW118" s="63">
        <v>0</v>
      </c>
      <c r="KX118" s="63">
        <v>0</v>
      </c>
      <c r="KY118" s="63">
        <v>0</v>
      </c>
      <c r="KZ118" s="63">
        <v>0</v>
      </c>
      <c r="LA118" s="63">
        <v>0</v>
      </c>
      <c r="LB118" s="63">
        <v>0</v>
      </c>
      <c r="LC118" s="63">
        <v>0</v>
      </c>
      <c r="LD118" s="63">
        <v>0</v>
      </c>
      <c r="LE118" s="63">
        <v>0</v>
      </c>
      <c r="LF118" s="63">
        <v>0</v>
      </c>
      <c r="LG118" s="63">
        <v>0</v>
      </c>
      <c r="LH118" s="63">
        <v>0</v>
      </c>
      <c r="LI118" s="63">
        <v>0</v>
      </c>
      <c r="LJ118" s="63">
        <v>0</v>
      </c>
      <c r="LK118" s="63">
        <v>0</v>
      </c>
      <c r="LL118" s="63">
        <v>0</v>
      </c>
      <c r="LM118" s="63">
        <v>0</v>
      </c>
      <c r="LN118" s="63">
        <v>0</v>
      </c>
      <c r="LO118" s="63">
        <v>0</v>
      </c>
      <c r="LP118" s="63">
        <v>0</v>
      </c>
      <c r="LQ118" s="63">
        <v>0</v>
      </c>
      <c r="LR118" s="63">
        <v>0</v>
      </c>
      <c r="LS118" s="63">
        <v>0</v>
      </c>
      <c r="LT118" s="63">
        <v>0</v>
      </c>
      <c r="LU118" s="63">
        <v>0</v>
      </c>
      <c r="LV118" s="63">
        <v>0</v>
      </c>
      <c r="LW118" s="63">
        <v>0</v>
      </c>
      <c r="LX118" s="63">
        <v>0</v>
      </c>
      <c r="LY118" s="63">
        <v>0</v>
      </c>
      <c r="LZ118" s="63">
        <v>0</v>
      </c>
      <c r="MA118" s="63">
        <v>0</v>
      </c>
      <c r="MB118" s="63">
        <v>0</v>
      </c>
      <c r="MC118" s="63">
        <v>0</v>
      </c>
      <c r="MD118" s="63">
        <v>0</v>
      </c>
      <c r="ME118" s="63">
        <v>0</v>
      </c>
      <c r="MF118" s="63">
        <v>0</v>
      </c>
      <c r="MG118" s="63">
        <v>0</v>
      </c>
      <c r="MH118" s="63">
        <v>0</v>
      </c>
      <c r="MI118" s="63">
        <v>0</v>
      </c>
      <c r="MJ118" s="63">
        <v>0</v>
      </c>
      <c r="MK118" s="63">
        <v>0</v>
      </c>
      <c r="ML118" s="63">
        <v>0</v>
      </c>
      <c r="MM118" s="63">
        <v>0</v>
      </c>
      <c r="MN118" s="63">
        <v>0</v>
      </c>
      <c r="MO118" s="63">
        <v>0</v>
      </c>
      <c r="MP118" s="63">
        <v>0</v>
      </c>
      <c r="MQ118" s="63">
        <v>0</v>
      </c>
      <c r="MR118" s="63">
        <v>0</v>
      </c>
      <c r="MS118" s="63">
        <v>0</v>
      </c>
      <c r="MT118" s="63">
        <v>0</v>
      </c>
      <c r="MU118" s="63">
        <v>0</v>
      </c>
      <c r="MW118" s="63">
        <v>103</v>
      </c>
      <c r="MY118" s="63">
        <f t="shared" si="3"/>
        <v>0</v>
      </c>
      <c r="NC118" s="63">
        <f t="shared" si="4"/>
        <v>0</v>
      </c>
    </row>
    <row r="119" spans="1:367" x14ac:dyDescent="0.45">
      <c r="A119" s="63" t="s">
        <v>405</v>
      </c>
      <c r="B119" s="50">
        <v>0</v>
      </c>
      <c r="C119" s="63">
        <v>0</v>
      </c>
      <c r="D119" s="63">
        <v>0</v>
      </c>
      <c r="E119" s="63">
        <v>0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63">
        <v>0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>
        <v>0</v>
      </c>
      <c r="AZ119" s="63">
        <v>0</v>
      </c>
      <c r="BA119" s="63">
        <v>0</v>
      </c>
      <c r="BB119" s="63">
        <v>0</v>
      </c>
      <c r="BC119" s="63">
        <v>0</v>
      </c>
      <c r="BD119" s="63">
        <v>0</v>
      </c>
      <c r="BE119" s="63">
        <v>0</v>
      </c>
      <c r="BF119" s="63">
        <v>0</v>
      </c>
      <c r="BG119" s="63">
        <v>0</v>
      </c>
      <c r="BH119" s="63">
        <v>0</v>
      </c>
      <c r="BI119" s="63">
        <v>0</v>
      </c>
      <c r="BJ119" s="63">
        <v>0</v>
      </c>
      <c r="BK119" s="63">
        <v>0</v>
      </c>
      <c r="BL119" s="63">
        <v>0</v>
      </c>
      <c r="BM119" s="63">
        <v>0</v>
      </c>
      <c r="BN119" s="63">
        <v>0</v>
      </c>
      <c r="BO119" s="63">
        <v>0</v>
      </c>
      <c r="BP119" s="63">
        <v>0</v>
      </c>
      <c r="BQ119" s="63">
        <v>0</v>
      </c>
      <c r="BR119" s="63">
        <v>0</v>
      </c>
      <c r="BS119" s="63">
        <v>0</v>
      </c>
      <c r="BT119" s="63">
        <v>0</v>
      </c>
      <c r="BU119" s="63">
        <v>0</v>
      </c>
      <c r="BV119" s="63">
        <v>0</v>
      </c>
      <c r="BW119" s="63">
        <v>0</v>
      </c>
      <c r="BX119" s="63">
        <v>0</v>
      </c>
      <c r="BY119" s="63">
        <v>0</v>
      </c>
      <c r="BZ119" s="63">
        <v>0</v>
      </c>
      <c r="CA119" s="63">
        <v>0</v>
      </c>
      <c r="CB119" s="63">
        <v>0</v>
      </c>
      <c r="CC119" s="63">
        <v>0</v>
      </c>
      <c r="CD119" s="63">
        <v>0</v>
      </c>
      <c r="CE119" s="63">
        <v>0</v>
      </c>
      <c r="CF119" s="63">
        <v>0</v>
      </c>
      <c r="CG119" s="63">
        <v>0</v>
      </c>
      <c r="CH119" s="63">
        <v>0</v>
      </c>
      <c r="CI119" s="63">
        <v>0</v>
      </c>
      <c r="CJ119" s="63">
        <v>0</v>
      </c>
      <c r="CK119" s="63">
        <v>0</v>
      </c>
      <c r="CL119" s="63">
        <v>0</v>
      </c>
      <c r="CM119" s="63">
        <v>0</v>
      </c>
      <c r="CN119" s="63">
        <v>0</v>
      </c>
      <c r="CO119" s="63">
        <v>0</v>
      </c>
      <c r="CP119" s="63">
        <v>0</v>
      </c>
      <c r="CQ119" s="63">
        <v>0</v>
      </c>
      <c r="CR119" s="63">
        <v>0</v>
      </c>
      <c r="CS119" s="63">
        <v>0</v>
      </c>
      <c r="CT119" s="63">
        <v>0</v>
      </c>
      <c r="CU119" s="63">
        <v>0</v>
      </c>
      <c r="CV119" s="63">
        <v>0</v>
      </c>
      <c r="CW119" s="63">
        <v>0</v>
      </c>
      <c r="CX119" s="63">
        <v>0</v>
      </c>
      <c r="CY119" s="63">
        <v>0</v>
      </c>
      <c r="CZ119" s="63">
        <v>0</v>
      </c>
      <c r="DA119" s="63">
        <v>0</v>
      </c>
      <c r="DB119" s="63">
        <v>0</v>
      </c>
      <c r="DC119" s="63">
        <v>0</v>
      </c>
      <c r="DD119" s="63">
        <v>0</v>
      </c>
      <c r="DE119" s="63">
        <v>0</v>
      </c>
      <c r="DF119" s="63">
        <v>0</v>
      </c>
      <c r="DG119" s="63">
        <v>0</v>
      </c>
      <c r="DH119" s="63">
        <v>0</v>
      </c>
      <c r="DI119" s="63">
        <v>0</v>
      </c>
      <c r="DJ119" s="63">
        <v>0</v>
      </c>
      <c r="DK119" s="63">
        <v>0</v>
      </c>
      <c r="DL119" s="63">
        <v>0</v>
      </c>
      <c r="DM119" s="63">
        <v>0</v>
      </c>
      <c r="DN119" s="63">
        <v>0</v>
      </c>
      <c r="DO119" s="63">
        <v>0</v>
      </c>
      <c r="DP119" s="63">
        <v>0</v>
      </c>
      <c r="DQ119" s="63">
        <v>0</v>
      </c>
      <c r="DR119" s="63">
        <v>0</v>
      </c>
      <c r="DS119" s="63">
        <v>0</v>
      </c>
      <c r="DT119" s="63">
        <v>0</v>
      </c>
      <c r="DU119" s="63">
        <v>0</v>
      </c>
      <c r="DV119" s="63">
        <v>0</v>
      </c>
      <c r="DW119" s="63">
        <v>0</v>
      </c>
      <c r="DX119" s="63">
        <v>0</v>
      </c>
      <c r="DY119" s="63">
        <v>0</v>
      </c>
      <c r="DZ119" s="63">
        <v>0</v>
      </c>
      <c r="EA119" s="63">
        <v>0</v>
      </c>
      <c r="EB119" s="63">
        <v>0</v>
      </c>
      <c r="EC119" s="63">
        <v>0</v>
      </c>
      <c r="ED119" s="63">
        <v>0</v>
      </c>
      <c r="EE119" s="63">
        <v>0</v>
      </c>
      <c r="EF119" s="63">
        <v>0</v>
      </c>
      <c r="EG119" s="63">
        <v>0</v>
      </c>
      <c r="EH119" s="63">
        <v>0</v>
      </c>
      <c r="EI119" s="63">
        <v>0</v>
      </c>
      <c r="EJ119" s="63">
        <v>0</v>
      </c>
      <c r="EK119" s="63">
        <v>0</v>
      </c>
      <c r="EL119" s="63">
        <v>0</v>
      </c>
      <c r="EM119" s="63">
        <v>0</v>
      </c>
      <c r="EN119" s="63">
        <v>0</v>
      </c>
      <c r="EO119" s="63">
        <v>0</v>
      </c>
      <c r="EP119" s="63">
        <v>0</v>
      </c>
      <c r="EQ119" s="63">
        <v>0</v>
      </c>
      <c r="ER119" s="63">
        <v>0</v>
      </c>
      <c r="ES119" s="63">
        <v>0</v>
      </c>
      <c r="ET119" s="63">
        <v>0</v>
      </c>
      <c r="EU119" s="63">
        <v>0</v>
      </c>
      <c r="EV119" s="63">
        <v>0</v>
      </c>
      <c r="EW119" s="63">
        <v>0</v>
      </c>
      <c r="EX119" s="63">
        <v>0</v>
      </c>
      <c r="EY119" s="63">
        <v>0</v>
      </c>
      <c r="EZ119" s="63">
        <v>0</v>
      </c>
      <c r="FA119" s="63">
        <v>0</v>
      </c>
      <c r="FB119" s="63">
        <v>0</v>
      </c>
      <c r="FC119" s="63">
        <v>0</v>
      </c>
      <c r="FD119" s="63">
        <v>0</v>
      </c>
      <c r="FE119" s="63">
        <v>0</v>
      </c>
      <c r="FF119" s="63">
        <v>0</v>
      </c>
      <c r="FG119" s="63">
        <v>0</v>
      </c>
      <c r="FH119" s="63">
        <v>0</v>
      </c>
      <c r="FI119" s="63">
        <v>0</v>
      </c>
      <c r="FJ119" s="63">
        <v>0</v>
      </c>
      <c r="FK119" s="63">
        <v>0</v>
      </c>
      <c r="FL119" s="63">
        <v>0</v>
      </c>
      <c r="FM119" s="63">
        <v>0</v>
      </c>
      <c r="FN119" s="63">
        <v>0</v>
      </c>
      <c r="FO119" s="63">
        <v>0</v>
      </c>
      <c r="FP119" s="63">
        <v>0</v>
      </c>
      <c r="FQ119" s="63">
        <v>3482183813.0707798</v>
      </c>
      <c r="FR119" s="63">
        <v>0</v>
      </c>
      <c r="FS119" s="63">
        <v>0</v>
      </c>
      <c r="FT119" s="63">
        <v>0</v>
      </c>
      <c r="FU119" s="63">
        <v>0</v>
      </c>
      <c r="FV119" s="63">
        <v>0</v>
      </c>
      <c r="FW119" s="63">
        <v>0</v>
      </c>
      <c r="FX119" s="63">
        <v>0</v>
      </c>
      <c r="FY119" s="63">
        <v>0</v>
      </c>
      <c r="FZ119" s="63">
        <v>0</v>
      </c>
      <c r="GA119" s="63">
        <v>0</v>
      </c>
      <c r="GB119" s="63">
        <v>0</v>
      </c>
      <c r="GC119" s="63">
        <v>0</v>
      </c>
      <c r="GD119" s="63">
        <v>0</v>
      </c>
      <c r="GE119" s="63">
        <v>0</v>
      </c>
      <c r="GF119" s="63">
        <v>0</v>
      </c>
      <c r="GG119" s="63">
        <v>0</v>
      </c>
      <c r="GH119" s="63">
        <v>0</v>
      </c>
      <c r="GI119" s="63">
        <v>0</v>
      </c>
      <c r="GJ119" s="63">
        <v>0</v>
      </c>
      <c r="GK119" s="63">
        <v>0</v>
      </c>
      <c r="GL119" s="63">
        <v>0</v>
      </c>
      <c r="GM119" s="63">
        <v>0</v>
      </c>
      <c r="GN119" s="63">
        <v>0</v>
      </c>
      <c r="GO119" s="63">
        <v>0</v>
      </c>
      <c r="GP119" s="63">
        <v>0</v>
      </c>
      <c r="GQ119" s="63">
        <v>0</v>
      </c>
      <c r="GR119" s="63">
        <v>0</v>
      </c>
      <c r="GS119" s="63">
        <v>0</v>
      </c>
      <c r="GT119" s="63">
        <v>0</v>
      </c>
      <c r="GU119" s="63">
        <v>0</v>
      </c>
      <c r="GV119" s="63">
        <v>0</v>
      </c>
      <c r="GW119" s="63">
        <v>0</v>
      </c>
      <c r="GX119" s="63">
        <v>0</v>
      </c>
      <c r="GY119" s="63">
        <v>0</v>
      </c>
      <c r="GZ119" s="63">
        <v>0</v>
      </c>
      <c r="HA119" s="63">
        <v>0</v>
      </c>
      <c r="HB119" s="63">
        <v>0</v>
      </c>
      <c r="HC119" s="63">
        <v>0</v>
      </c>
      <c r="HD119" s="63">
        <v>0</v>
      </c>
      <c r="HE119" s="63">
        <v>0</v>
      </c>
      <c r="HF119" s="63">
        <v>0</v>
      </c>
      <c r="HG119" s="63">
        <v>0</v>
      </c>
      <c r="HH119" s="63">
        <v>0</v>
      </c>
      <c r="HI119" s="63">
        <v>0</v>
      </c>
      <c r="HJ119" s="63">
        <v>0</v>
      </c>
      <c r="HK119" s="63">
        <v>0</v>
      </c>
      <c r="HL119" s="63">
        <v>0</v>
      </c>
      <c r="HM119" s="63">
        <v>0</v>
      </c>
      <c r="HN119" s="63">
        <v>0</v>
      </c>
      <c r="HO119" s="63">
        <v>0</v>
      </c>
      <c r="HP119" s="63">
        <v>0</v>
      </c>
      <c r="HQ119" s="63">
        <v>0</v>
      </c>
      <c r="HR119" s="63">
        <v>0</v>
      </c>
      <c r="HS119" s="63">
        <v>0</v>
      </c>
      <c r="HT119" s="63">
        <v>0</v>
      </c>
      <c r="HU119" s="63">
        <v>0</v>
      </c>
      <c r="HV119" s="63">
        <v>0</v>
      </c>
      <c r="HW119" s="63">
        <v>0</v>
      </c>
      <c r="HX119" s="63">
        <v>0</v>
      </c>
      <c r="HY119" s="63">
        <v>0</v>
      </c>
      <c r="HZ119" s="63">
        <v>0</v>
      </c>
      <c r="IA119" s="63">
        <v>0</v>
      </c>
      <c r="IB119" s="63">
        <v>0</v>
      </c>
      <c r="IC119" s="63">
        <v>0</v>
      </c>
      <c r="ID119" s="63">
        <v>0</v>
      </c>
      <c r="IE119" s="63">
        <v>0</v>
      </c>
      <c r="IF119" s="63">
        <v>0</v>
      </c>
      <c r="IG119" s="63">
        <v>0</v>
      </c>
      <c r="IH119" s="63">
        <v>0</v>
      </c>
      <c r="II119" s="63">
        <v>0</v>
      </c>
      <c r="IJ119" s="63">
        <v>0</v>
      </c>
      <c r="IK119" s="63">
        <v>0</v>
      </c>
      <c r="IL119" s="63">
        <v>0</v>
      </c>
      <c r="IM119" s="63">
        <v>0</v>
      </c>
      <c r="IN119" s="63">
        <v>0</v>
      </c>
      <c r="IO119" s="63">
        <v>0</v>
      </c>
      <c r="IP119" s="63">
        <v>0</v>
      </c>
      <c r="IQ119" s="63">
        <v>0</v>
      </c>
      <c r="IR119" s="63">
        <v>0</v>
      </c>
      <c r="IS119" s="63">
        <v>0</v>
      </c>
      <c r="IT119" s="63">
        <v>0</v>
      </c>
      <c r="IU119" s="63">
        <v>0</v>
      </c>
      <c r="IV119" s="63">
        <v>0</v>
      </c>
      <c r="IW119" s="63">
        <v>0</v>
      </c>
      <c r="IX119" s="63">
        <v>0</v>
      </c>
      <c r="IY119" s="63">
        <v>0</v>
      </c>
      <c r="IZ119" s="63">
        <v>0</v>
      </c>
      <c r="JA119" s="63">
        <v>0</v>
      </c>
      <c r="JB119" s="63">
        <v>0</v>
      </c>
      <c r="JC119" s="63">
        <v>0</v>
      </c>
      <c r="JD119" s="63">
        <v>0</v>
      </c>
      <c r="JE119" s="63">
        <v>0</v>
      </c>
      <c r="JF119" s="63">
        <v>0</v>
      </c>
      <c r="JG119" s="63">
        <v>0</v>
      </c>
      <c r="JH119" s="63">
        <v>0</v>
      </c>
      <c r="JI119" s="63">
        <v>0</v>
      </c>
      <c r="JJ119" s="63">
        <v>0</v>
      </c>
      <c r="JK119" s="63">
        <v>0</v>
      </c>
      <c r="JL119" s="63">
        <v>0</v>
      </c>
      <c r="JM119" s="63">
        <v>0</v>
      </c>
      <c r="JN119" s="63">
        <v>0</v>
      </c>
      <c r="JO119" s="63">
        <v>0</v>
      </c>
      <c r="JP119" s="63">
        <v>0</v>
      </c>
      <c r="JQ119" s="63">
        <v>0</v>
      </c>
      <c r="JR119" s="63">
        <v>0</v>
      </c>
      <c r="JS119" s="63">
        <v>0</v>
      </c>
      <c r="JT119" s="63">
        <v>0</v>
      </c>
      <c r="JU119" s="63">
        <v>0</v>
      </c>
      <c r="JV119" s="63">
        <v>0</v>
      </c>
      <c r="JW119" s="63">
        <v>0</v>
      </c>
      <c r="JX119" s="63">
        <v>0</v>
      </c>
      <c r="JY119" s="63">
        <v>0</v>
      </c>
      <c r="JZ119" s="63">
        <v>0</v>
      </c>
      <c r="KA119" s="63">
        <v>0</v>
      </c>
      <c r="KB119" s="63">
        <v>0</v>
      </c>
      <c r="KC119" s="63">
        <v>0</v>
      </c>
      <c r="KD119" s="63">
        <v>0</v>
      </c>
      <c r="KE119" s="63">
        <v>0</v>
      </c>
      <c r="KF119" s="63">
        <v>0</v>
      </c>
      <c r="KG119" s="63">
        <v>0</v>
      </c>
      <c r="KH119" s="63">
        <v>0</v>
      </c>
      <c r="KI119" s="63">
        <v>0</v>
      </c>
      <c r="KJ119" s="63">
        <v>0</v>
      </c>
      <c r="KK119" s="63">
        <v>0</v>
      </c>
      <c r="KL119" s="63">
        <v>0</v>
      </c>
      <c r="KM119" s="63">
        <v>0</v>
      </c>
      <c r="KN119" s="63">
        <v>0</v>
      </c>
      <c r="KO119" s="63">
        <v>0</v>
      </c>
      <c r="KP119" s="63">
        <v>0</v>
      </c>
      <c r="KQ119" s="63">
        <v>0</v>
      </c>
      <c r="KR119" s="63">
        <v>0</v>
      </c>
      <c r="KS119" s="63">
        <v>0</v>
      </c>
      <c r="KT119" s="63">
        <v>0</v>
      </c>
      <c r="KU119" s="63">
        <v>0</v>
      </c>
      <c r="KV119" s="63">
        <v>0</v>
      </c>
      <c r="KW119" s="63">
        <v>0</v>
      </c>
      <c r="KX119" s="63">
        <v>0</v>
      </c>
      <c r="KY119" s="63">
        <v>0</v>
      </c>
      <c r="KZ119" s="63">
        <v>0</v>
      </c>
      <c r="LA119" s="63">
        <v>0</v>
      </c>
      <c r="LB119" s="63">
        <v>0</v>
      </c>
      <c r="LC119" s="63">
        <v>0</v>
      </c>
      <c r="LD119" s="63">
        <v>0</v>
      </c>
      <c r="LE119" s="63">
        <v>0</v>
      </c>
      <c r="LF119" s="63">
        <v>0</v>
      </c>
      <c r="LG119" s="63">
        <v>0</v>
      </c>
      <c r="LH119" s="63">
        <v>0</v>
      </c>
      <c r="LI119" s="63">
        <v>0</v>
      </c>
      <c r="LJ119" s="63">
        <v>0</v>
      </c>
      <c r="LK119" s="63">
        <v>0</v>
      </c>
      <c r="LL119" s="63">
        <v>0</v>
      </c>
      <c r="LM119" s="63">
        <v>0</v>
      </c>
      <c r="LN119" s="63">
        <v>0</v>
      </c>
      <c r="LO119" s="63">
        <v>0</v>
      </c>
      <c r="LP119" s="63">
        <v>0</v>
      </c>
      <c r="LQ119" s="63">
        <v>0</v>
      </c>
      <c r="LR119" s="63">
        <v>0</v>
      </c>
      <c r="LS119" s="63">
        <v>0</v>
      </c>
      <c r="LT119" s="63">
        <v>0</v>
      </c>
      <c r="LU119" s="63">
        <v>0</v>
      </c>
      <c r="LV119" s="63">
        <v>0</v>
      </c>
      <c r="LW119" s="63">
        <v>0</v>
      </c>
      <c r="LX119" s="63">
        <v>0</v>
      </c>
      <c r="LY119" s="63">
        <v>0</v>
      </c>
      <c r="LZ119" s="63">
        <v>0</v>
      </c>
      <c r="MA119" s="63">
        <v>0</v>
      </c>
      <c r="MB119" s="63">
        <v>0</v>
      </c>
      <c r="MC119" s="63">
        <v>0</v>
      </c>
      <c r="MD119" s="63">
        <v>0</v>
      </c>
      <c r="ME119" s="63">
        <v>0</v>
      </c>
      <c r="MF119" s="63">
        <v>0</v>
      </c>
      <c r="MG119" s="63">
        <v>0</v>
      </c>
      <c r="MH119" s="63">
        <v>0</v>
      </c>
      <c r="MI119" s="63">
        <v>0</v>
      </c>
      <c r="MJ119" s="63">
        <v>0</v>
      </c>
      <c r="MK119" s="63">
        <v>0</v>
      </c>
      <c r="ML119" s="63">
        <v>0</v>
      </c>
      <c r="MM119" s="63">
        <v>0</v>
      </c>
      <c r="MN119" s="63">
        <v>0</v>
      </c>
      <c r="MO119" s="63">
        <v>0</v>
      </c>
      <c r="MP119" s="63">
        <v>0</v>
      </c>
      <c r="MQ119" s="63">
        <v>0</v>
      </c>
      <c r="MR119" s="63">
        <v>0</v>
      </c>
      <c r="MS119" s="63">
        <v>0</v>
      </c>
      <c r="MT119" s="63">
        <v>0</v>
      </c>
      <c r="MU119" s="63">
        <v>0</v>
      </c>
      <c r="MW119" s="63">
        <v>104</v>
      </c>
      <c r="MY119" s="63">
        <f t="shared" si="3"/>
        <v>3482183813.0707798</v>
      </c>
      <c r="NA119" s="63">
        <f>GW119/FQ119*100*-1</f>
        <v>0</v>
      </c>
      <c r="NC119" s="63">
        <f t="shared" si="4"/>
        <v>0</v>
      </c>
    </row>
    <row r="120" spans="1:367" x14ac:dyDescent="0.45">
      <c r="A120" s="63" t="s">
        <v>406</v>
      </c>
      <c r="B120" s="50">
        <v>0</v>
      </c>
      <c r="C120" s="63">
        <v>0</v>
      </c>
      <c r="D120" s="63">
        <v>0</v>
      </c>
      <c r="E120" s="63">
        <v>0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0</v>
      </c>
      <c r="N120" s="63">
        <v>0</v>
      </c>
      <c r="O120" s="63">
        <v>0</v>
      </c>
      <c r="P120" s="63">
        <v>0</v>
      </c>
      <c r="Q120" s="63">
        <v>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>
        <v>0</v>
      </c>
      <c r="AZ120" s="63">
        <v>0</v>
      </c>
      <c r="BA120" s="63">
        <v>0</v>
      </c>
      <c r="BB120" s="63">
        <v>0</v>
      </c>
      <c r="BC120" s="63">
        <v>0</v>
      </c>
      <c r="BD120" s="63">
        <v>0</v>
      </c>
      <c r="BE120" s="63">
        <v>0</v>
      </c>
      <c r="BF120" s="63">
        <v>0</v>
      </c>
      <c r="BG120" s="63">
        <v>0</v>
      </c>
      <c r="BH120" s="63">
        <v>0</v>
      </c>
      <c r="BI120" s="63">
        <v>0</v>
      </c>
      <c r="BJ120" s="63">
        <v>0</v>
      </c>
      <c r="BK120" s="63">
        <v>0</v>
      </c>
      <c r="BL120" s="63">
        <v>0</v>
      </c>
      <c r="BM120" s="63">
        <v>0</v>
      </c>
      <c r="BN120" s="63">
        <v>0</v>
      </c>
      <c r="BO120" s="63">
        <v>0</v>
      </c>
      <c r="BP120" s="63">
        <v>0</v>
      </c>
      <c r="BQ120" s="63">
        <v>0</v>
      </c>
      <c r="BR120" s="63">
        <v>0</v>
      </c>
      <c r="BS120" s="63">
        <v>0</v>
      </c>
      <c r="BT120" s="63">
        <v>0</v>
      </c>
      <c r="BU120" s="63">
        <v>0</v>
      </c>
      <c r="BV120" s="63">
        <v>0</v>
      </c>
      <c r="BW120" s="63">
        <v>0</v>
      </c>
      <c r="BX120" s="63">
        <v>0</v>
      </c>
      <c r="BY120" s="63">
        <v>0</v>
      </c>
      <c r="BZ120" s="63">
        <v>0</v>
      </c>
      <c r="CA120" s="63">
        <v>0</v>
      </c>
      <c r="CB120" s="63">
        <v>0</v>
      </c>
      <c r="CC120" s="63">
        <v>0</v>
      </c>
      <c r="CD120" s="63">
        <v>0</v>
      </c>
      <c r="CE120" s="63">
        <v>0</v>
      </c>
      <c r="CF120" s="63">
        <v>0</v>
      </c>
      <c r="CG120" s="63">
        <v>0</v>
      </c>
      <c r="CH120" s="63">
        <v>0</v>
      </c>
      <c r="CI120" s="63">
        <v>0</v>
      </c>
      <c r="CJ120" s="63">
        <v>0</v>
      </c>
      <c r="CK120" s="63">
        <v>0</v>
      </c>
      <c r="CL120" s="63">
        <v>0</v>
      </c>
      <c r="CM120" s="63">
        <v>0</v>
      </c>
      <c r="CN120" s="63">
        <v>0</v>
      </c>
      <c r="CO120" s="63">
        <v>0</v>
      </c>
      <c r="CP120" s="63">
        <v>0</v>
      </c>
      <c r="CQ120" s="63">
        <v>0</v>
      </c>
      <c r="CR120" s="63">
        <v>0</v>
      </c>
      <c r="CS120" s="63">
        <v>0</v>
      </c>
      <c r="CT120" s="63">
        <v>0</v>
      </c>
      <c r="CU120" s="63">
        <v>0</v>
      </c>
      <c r="CV120" s="63">
        <v>0</v>
      </c>
      <c r="CW120" s="63">
        <v>0</v>
      </c>
      <c r="CX120" s="63">
        <v>0</v>
      </c>
      <c r="CY120" s="63">
        <v>0</v>
      </c>
      <c r="CZ120" s="63">
        <v>0</v>
      </c>
      <c r="DA120" s="63">
        <v>0</v>
      </c>
      <c r="DB120" s="63">
        <v>0</v>
      </c>
      <c r="DC120" s="63">
        <v>0</v>
      </c>
      <c r="DD120" s="63">
        <v>0</v>
      </c>
      <c r="DE120" s="63">
        <v>0</v>
      </c>
      <c r="DF120" s="63">
        <v>0</v>
      </c>
      <c r="DG120" s="63">
        <v>0</v>
      </c>
      <c r="DH120" s="63">
        <v>0</v>
      </c>
      <c r="DI120" s="63">
        <v>0</v>
      </c>
      <c r="DJ120" s="63">
        <v>0</v>
      </c>
      <c r="DK120" s="63">
        <v>0</v>
      </c>
      <c r="DL120" s="63">
        <v>0</v>
      </c>
      <c r="DM120" s="63">
        <v>0</v>
      </c>
      <c r="DN120" s="63">
        <v>0</v>
      </c>
      <c r="DO120" s="63">
        <v>0</v>
      </c>
      <c r="DP120" s="63">
        <v>0</v>
      </c>
      <c r="DQ120" s="63">
        <v>0</v>
      </c>
      <c r="DR120" s="63">
        <v>0</v>
      </c>
      <c r="DS120" s="63">
        <v>0</v>
      </c>
      <c r="DT120" s="63">
        <v>0</v>
      </c>
      <c r="DU120" s="63">
        <v>0</v>
      </c>
      <c r="DV120" s="63">
        <v>0</v>
      </c>
      <c r="DW120" s="63">
        <v>0</v>
      </c>
      <c r="DX120" s="63">
        <v>0</v>
      </c>
      <c r="DY120" s="63">
        <v>0</v>
      </c>
      <c r="DZ120" s="63">
        <v>0</v>
      </c>
      <c r="EA120" s="63">
        <v>0</v>
      </c>
      <c r="EB120" s="63">
        <v>0</v>
      </c>
      <c r="EC120" s="63">
        <v>0</v>
      </c>
      <c r="ED120" s="63">
        <v>0</v>
      </c>
      <c r="EE120" s="63">
        <v>0</v>
      </c>
      <c r="EF120" s="63">
        <v>0</v>
      </c>
      <c r="EG120" s="63">
        <v>0</v>
      </c>
      <c r="EH120" s="63">
        <v>0</v>
      </c>
      <c r="EI120" s="63">
        <v>0</v>
      </c>
      <c r="EJ120" s="63">
        <v>0</v>
      </c>
      <c r="EK120" s="63">
        <v>0</v>
      </c>
      <c r="EL120" s="63">
        <v>0</v>
      </c>
      <c r="EM120" s="63">
        <v>0</v>
      </c>
      <c r="EN120" s="63">
        <v>0</v>
      </c>
      <c r="EO120" s="63">
        <v>0</v>
      </c>
      <c r="EP120" s="63">
        <v>0</v>
      </c>
      <c r="EQ120" s="63">
        <v>0</v>
      </c>
      <c r="ER120" s="63">
        <v>0</v>
      </c>
      <c r="ES120" s="63">
        <v>0</v>
      </c>
      <c r="ET120" s="63">
        <v>0</v>
      </c>
      <c r="EU120" s="63">
        <v>0</v>
      </c>
      <c r="EV120" s="63">
        <v>0</v>
      </c>
      <c r="EW120" s="63">
        <v>0</v>
      </c>
      <c r="EX120" s="63">
        <v>0</v>
      </c>
      <c r="EY120" s="63">
        <v>0</v>
      </c>
      <c r="EZ120" s="63">
        <v>0</v>
      </c>
      <c r="FA120" s="63">
        <v>0</v>
      </c>
      <c r="FB120" s="63">
        <v>0</v>
      </c>
      <c r="FC120" s="63">
        <v>0</v>
      </c>
      <c r="FD120" s="63">
        <v>0</v>
      </c>
      <c r="FE120" s="63">
        <v>0</v>
      </c>
      <c r="FF120" s="63">
        <v>0</v>
      </c>
      <c r="FG120" s="63">
        <v>0</v>
      </c>
      <c r="FH120" s="63">
        <v>0</v>
      </c>
      <c r="FI120" s="63">
        <v>0</v>
      </c>
      <c r="FJ120" s="63">
        <v>0</v>
      </c>
      <c r="FK120" s="63">
        <v>0</v>
      </c>
      <c r="FL120" s="63">
        <v>0</v>
      </c>
      <c r="FM120" s="63">
        <v>0</v>
      </c>
      <c r="FN120" s="63">
        <v>0</v>
      </c>
      <c r="FO120" s="63">
        <v>0</v>
      </c>
      <c r="FP120" s="63">
        <v>0</v>
      </c>
      <c r="FQ120" s="63">
        <v>0</v>
      </c>
      <c r="FR120" s="63">
        <v>0</v>
      </c>
      <c r="FS120" s="63">
        <v>0</v>
      </c>
      <c r="FT120" s="63">
        <v>0</v>
      </c>
      <c r="FU120" s="63">
        <v>0</v>
      </c>
      <c r="FV120" s="63">
        <v>0</v>
      </c>
      <c r="FW120" s="63">
        <v>0</v>
      </c>
      <c r="FX120" s="63">
        <v>0</v>
      </c>
      <c r="FY120" s="63">
        <v>0</v>
      </c>
      <c r="FZ120" s="63">
        <v>0</v>
      </c>
      <c r="GA120" s="63">
        <v>0</v>
      </c>
      <c r="GB120" s="63">
        <v>0</v>
      </c>
      <c r="GC120" s="63">
        <v>0</v>
      </c>
      <c r="GD120" s="63">
        <v>0</v>
      </c>
      <c r="GE120" s="63">
        <v>0</v>
      </c>
      <c r="GF120" s="63">
        <v>0</v>
      </c>
      <c r="GG120" s="63">
        <v>0</v>
      </c>
      <c r="GH120" s="63">
        <v>0</v>
      </c>
      <c r="GI120" s="63">
        <v>0</v>
      </c>
      <c r="GJ120" s="63">
        <v>0</v>
      </c>
      <c r="GK120" s="63">
        <v>0</v>
      </c>
      <c r="GL120" s="63">
        <v>0</v>
      </c>
      <c r="GM120" s="63">
        <v>0</v>
      </c>
      <c r="GN120" s="63">
        <v>0</v>
      </c>
      <c r="GO120" s="63">
        <v>0</v>
      </c>
      <c r="GP120" s="63">
        <v>0</v>
      </c>
      <c r="GQ120" s="63">
        <v>0</v>
      </c>
      <c r="GR120" s="63">
        <v>0</v>
      </c>
      <c r="GS120" s="63">
        <v>0</v>
      </c>
      <c r="GT120" s="63">
        <v>0</v>
      </c>
      <c r="GU120" s="63">
        <v>0</v>
      </c>
      <c r="GV120" s="63">
        <v>0</v>
      </c>
      <c r="GW120" s="63">
        <v>0</v>
      </c>
      <c r="GX120" s="63">
        <v>0</v>
      </c>
      <c r="GY120" s="63">
        <v>0</v>
      </c>
      <c r="GZ120" s="63">
        <v>0</v>
      </c>
      <c r="HA120" s="63">
        <v>0</v>
      </c>
      <c r="HB120" s="63">
        <v>0</v>
      </c>
      <c r="HC120" s="63">
        <v>0</v>
      </c>
      <c r="HD120" s="63">
        <v>0</v>
      </c>
      <c r="HE120" s="63">
        <v>0</v>
      </c>
      <c r="HF120" s="63">
        <v>0</v>
      </c>
      <c r="HG120" s="63">
        <v>0</v>
      </c>
      <c r="HH120" s="63">
        <v>0</v>
      </c>
      <c r="HI120" s="63">
        <v>0</v>
      </c>
      <c r="HJ120" s="63">
        <v>0</v>
      </c>
      <c r="HK120" s="63">
        <v>0</v>
      </c>
      <c r="HL120" s="63">
        <v>0</v>
      </c>
      <c r="HM120" s="63">
        <v>0</v>
      </c>
      <c r="HN120" s="63">
        <v>0</v>
      </c>
      <c r="HO120" s="63">
        <v>0</v>
      </c>
      <c r="HP120" s="63">
        <v>0</v>
      </c>
      <c r="HQ120" s="63">
        <v>0</v>
      </c>
      <c r="HR120" s="63">
        <v>0</v>
      </c>
      <c r="HS120" s="63">
        <v>0</v>
      </c>
      <c r="HT120" s="63">
        <v>0</v>
      </c>
      <c r="HU120" s="63">
        <v>0</v>
      </c>
      <c r="HV120" s="63">
        <v>0</v>
      </c>
      <c r="HW120" s="63">
        <v>0</v>
      </c>
      <c r="HX120" s="63">
        <v>0</v>
      </c>
      <c r="HY120" s="63">
        <v>0</v>
      </c>
      <c r="HZ120" s="63">
        <v>0</v>
      </c>
      <c r="IA120" s="63">
        <v>0</v>
      </c>
      <c r="IB120" s="63">
        <v>0</v>
      </c>
      <c r="IC120" s="63">
        <v>0</v>
      </c>
      <c r="ID120" s="63">
        <v>0</v>
      </c>
      <c r="IE120" s="63">
        <v>0</v>
      </c>
      <c r="IF120" s="63">
        <v>0</v>
      </c>
      <c r="IG120" s="63">
        <v>0</v>
      </c>
      <c r="IH120" s="63">
        <v>0</v>
      </c>
      <c r="II120" s="63">
        <v>0</v>
      </c>
      <c r="IJ120" s="63">
        <v>0</v>
      </c>
      <c r="IK120" s="63">
        <v>0</v>
      </c>
      <c r="IL120" s="63">
        <v>0</v>
      </c>
      <c r="IM120" s="63">
        <v>0</v>
      </c>
      <c r="IN120" s="63">
        <v>0</v>
      </c>
      <c r="IO120" s="63">
        <v>0</v>
      </c>
      <c r="IP120" s="63">
        <v>0</v>
      </c>
      <c r="IQ120" s="63">
        <v>0</v>
      </c>
      <c r="IR120" s="63">
        <v>0</v>
      </c>
      <c r="IS120" s="63">
        <v>0</v>
      </c>
      <c r="IT120" s="63">
        <v>0</v>
      </c>
      <c r="IU120" s="63">
        <v>0</v>
      </c>
      <c r="IV120" s="63">
        <v>0</v>
      </c>
      <c r="IW120" s="63">
        <v>0</v>
      </c>
      <c r="IX120" s="63">
        <v>0</v>
      </c>
      <c r="IY120" s="63">
        <v>0</v>
      </c>
      <c r="IZ120" s="63">
        <v>0</v>
      </c>
      <c r="JA120" s="63">
        <v>0</v>
      </c>
      <c r="JB120" s="63">
        <v>0</v>
      </c>
      <c r="JC120" s="63">
        <v>0</v>
      </c>
      <c r="JD120" s="63">
        <v>0</v>
      </c>
      <c r="JE120" s="63">
        <v>0</v>
      </c>
      <c r="JF120" s="63">
        <v>0</v>
      </c>
      <c r="JG120" s="63">
        <v>0</v>
      </c>
      <c r="JH120" s="63">
        <v>0</v>
      </c>
      <c r="JI120" s="63">
        <v>0</v>
      </c>
      <c r="JJ120" s="63">
        <v>0</v>
      </c>
      <c r="JK120" s="63">
        <v>0</v>
      </c>
      <c r="JL120" s="63">
        <v>0</v>
      </c>
      <c r="JM120" s="63">
        <v>0</v>
      </c>
      <c r="JN120" s="63">
        <v>0</v>
      </c>
      <c r="JO120" s="63">
        <v>0</v>
      </c>
      <c r="JP120" s="63">
        <v>0</v>
      </c>
      <c r="JQ120" s="63">
        <v>0</v>
      </c>
      <c r="JR120" s="63">
        <v>0</v>
      </c>
      <c r="JS120" s="63">
        <v>0</v>
      </c>
      <c r="JT120" s="63">
        <v>0</v>
      </c>
      <c r="JU120" s="63">
        <v>0</v>
      </c>
      <c r="JV120" s="63">
        <v>0</v>
      </c>
      <c r="JW120" s="63">
        <v>0</v>
      </c>
      <c r="JX120" s="63">
        <v>0</v>
      </c>
      <c r="JY120" s="63">
        <v>0</v>
      </c>
      <c r="JZ120" s="63">
        <v>0</v>
      </c>
      <c r="KA120" s="63">
        <v>0</v>
      </c>
      <c r="KB120" s="63">
        <v>0</v>
      </c>
      <c r="KC120" s="63">
        <v>0</v>
      </c>
      <c r="KD120" s="63">
        <v>0</v>
      </c>
      <c r="KE120" s="63">
        <v>0</v>
      </c>
      <c r="KF120" s="63">
        <v>0</v>
      </c>
      <c r="KG120" s="63">
        <v>0</v>
      </c>
      <c r="KH120" s="63">
        <v>0</v>
      </c>
      <c r="KI120" s="63">
        <v>0</v>
      </c>
      <c r="KJ120" s="63">
        <v>0</v>
      </c>
      <c r="KK120" s="63">
        <v>0</v>
      </c>
      <c r="KL120" s="63">
        <v>0</v>
      </c>
      <c r="KM120" s="63">
        <v>0</v>
      </c>
      <c r="KN120" s="63">
        <v>0</v>
      </c>
      <c r="KO120" s="63">
        <v>0</v>
      </c>
      <c r="KP120" s="63">
        <v>0</v>
      </c>
      <c r="KQ120" s="63">
        <v>0</v>
      </c>
      <c r="KR120" s="63">
        <v>0</v>
      </c>
      <c r="KS120" s="63">
        <v>0</v>
      </c>
      <c r="KT120" s="63">
        <v>0</v>
      </c>
      <c r="KU120" s="63">
        <v>0</v>
      </c>
      <c r="KV120" s="63">
        <v>0</v>
      </c>
      <c r="KW120" s="63">
        <v>0</v>
      </c>
      <c r="KX120" s="63">
        <v>0</v>
      </c>
      <c r="KY120" s="63">
        <v>0</v>
      </c>
      <c r="KZ120" s="63">
        <v>0</v>
      </c>
      <c r="LA120" s="63">
        <v>0</v>
      </c>
      <c r="LB120" s="63">
        <v>0</v>
      </c>
      <c r="LC120" s="63">
        <v>0</v>
      </c>
      <c r="LD120" s="63">
        <v>0</v>
      </c>
      <c r="LE120" s="63">
        <v>0</v>
      </c>
      <c r="LF120" s="63">
        <v>0</v>
      </c>
      <c r="LG120" s="63">
        <v>0</v>
      </c>
      <c r="LH120" s="63">
        <v>0</v>
      </c>
      <c r="LI120" s="63">
        <v>0</v>
      </c>
      <c r="LJ120" s="63">
        <v>0</v>
      </c>
      <c r="LK120" s="63">
        <v>0</v>
      </c>
      <c r="LL120" s="63">
        <v>0</v>
      </c>
      <c r="LM120" s="63">
        <v>0</v>
      </c>
      <c r="LN120" s="63">
        <v>0</v>
      </c>
      <c r="LO120" s="63">
        <v>0</v>
      </c>
      <c r="LP120" s="63">
        <v>0</v>
      </c>
      <c r="LQ120" s="63">
        <v>0</v>
      </c>
      <c r="LR120" s="63">
        <v>0</v>
      </c>
      <c r="LS120" s="63">
        <v>0</v>
      </c>
      <c r="LT120" s="63">
        <v>0</v>
      </c>
      <c r="LU120" s="63">
        <v>0</v>
      </c>
      <c r="LV120" s="63">
        <v>0</v>
      </c>
      <c r="LW120" s="63">
        <v>0</v>
      </c>
      <c r="LX120" s="63">
        <v>0</v>
      </c>
      <c r="LY120" s="63">
        <v>0</v>
      </c>
      <c r="LZ120" s="63">
        <v>0</v>
      </c>
      <c r="MA120" s="63">
        <v>0</v>
      </c>
      <c r="MB120" s="63">
        <v>0</v>
      </c>
      <c r="MC120" s="63">
        <v>0</v>
      </c>
      <c r="MD120" s="63">
        <v>0</v>
      </c>
      <c r="ME120" s="63">
        <v>0</v>
      </c>
      <c r="MF120" s="63">
        <v>0</v>
      </c>
      <c r="MG120" s="63">
        <v>0</v>
      </c>
      <c r="MH120" s="63">
        <v>0</v>
      </c>
      <c r="MI120" s="63">
        <v>0</v>
      </c>
      <c r="MJ120" s="63">
        <v>0</v>
      </c>
      <c r="MK120" s="63">
        <v>0</v>
      </c>
      <c r="ML120" s="63">
        <v>0</v>
      </c>
      <c r="MM120" s="63">
        <v>0</v>
      </c>
      <c r="MN120" s="63">
        <v>0</v>
      </c>
      <c r="MO120" s="63">
        <v>0</v>
      </c>
      <c r="MP120" s="63">
        <v>0</v>
      </c>
      <c r="MQ120" s="63">
        <v>0</v>
      </c>
      <c r="MR120" s="63">
        <v>0</v>
      </c>
      <c r="MS120" s="63">
        <v>0</v>
      </c>
      <c r="MT120" s="63">
        <v>0</v>
      </c>
      <c r="MU120" s="63">
        <v>0</v>
      </c>
      <c r="MW120" s="63">
        <v>105</v>
      </c>
      <c r="MY120" s="63">
        <f t="shared" si="3"/>
        <v>0</v>
      </c>
      <c r="NA120" s="63">
        <f>HP119/FQ119*100*-1</f>
        <v>0</v>
      </c>
      <c r="NC120" s="63">
        <f t="shared" si="4"/>
        <v>0</v>
      </c>
    </row>
    <row r="121" spans="1:367" x14ac:dyDescent="0.45">
      <c r="A121" s="63" t="s">
        <v>407</v>
      </c>
      <c r="B121" s="50">
        <v>0</v>
      </c>
      <c r="C121" s="63">
        <v>0</v>
      </c>
      <c r="D121" s="63">
        <v>0</v>
      </c>
      <c r="E121" s="63">
        <v>0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63">
        <v>0</v>
      </c>
      <c r="L121" s="63">
        <v>0</v>
      </c>
      <c r="M121" s="63">
        <v>0</v>
      </c>
      <c r="N121" s="63">
        <v>0</v>
      </c>
      <c r="O121" s="63">
        <v>0</v>
      </c>
      <c r="P121" s="63">
        <v>0</v>
      </c>
      <c r="Q121" s="63">
        <v>0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>
        <v>0</v>
      </c>
      <c r="AZ121" s="63">
        <v>0</v>
      </c>
      <c r="BA121" s="63">
        <v>0</v>
      </c>
      <c r="BB121" s="63">
        <v>0</v>
      </c>
      <c r="BC121" s="63">
        <v>0</v>
      </c>
      <c r="BD121" s="63">
        <v>0</v>
      </c>
      <c r="BE121" s="63">
        <v>0</v>
      </c>
      <c r="BF121" s="63">
        <v>0</v>
      </c>
      <c r="BG121" s="63">
        <v>0</v>
      </c>
      <c r="BH121" s="63">
        <v>0</v>
      </c>
      <c r="BI121" s="63">
        <v>0</v>
      </c>
      <c r="BJ121" s="63">
        <v>0</v>
      </c>
      <c r="BK121" s="63">
        <v>0</v>
      </c>
      <c r="BL121" s="63">
        <v>0</v>
      </c>
      <c r="BM121" s="63">
        <v>0</v>
      </c>
      <c r="BN121" s="63">
        <v>0</v>
      </c>
      <c r="BO121" s="63">
        <v>0</v>
      </c>
      <c r="BP121" s="63">
        <v>0</v>
      </c>
      <c r="BQ121" s="63">
        <v>0</v>
      </c>
      <c r="BR121" s="63">
        <v>0</v>
      </c>
      <c r="BS121" s="63">
        <v>0</v>
      </c>
      <c r="BT121" s="63">
        <v>0</v>
      </c>
      <c r="BU121" s="63">
        <v>0</v>
      </c>
      <c r="BV121" s="63">
        <v>0</v>
      </c>
      <c r="BW121" s="63">
        <v>0</v>
      </c>
      <c r="BX121" s="63">
        <v>0</v>
      </c>
      <c r="BY121" s="63">
        <v>0</v>
      </c>
      <c r="BZ121" s="63">
        <v>0</v>
      </c>
      <c r="CA121" s="63">
        <v>0</v>
      </c>
      <c r="CB121" s="63">
        <v>0</v>
      </c>
      <c r="CC121" s="63">
        <v>0</v>
      </c>
      <c r="CD121" s="63">
        <v>0</v>
      </c>
      <c r="CE121" s="63">
        <v>0</v>
      </c>
      <c r="CF121" s="63">
        <v>0</v>
      </c>
      <c r="CG121" s="63">
        <v>0</v>
      </c>
      <c r="CH121" s="63">
        <v>0</v>
      </c>
      <c r="CI121" s="63">
        <v>0</v>
      </c>
      <c r="CJ121" s="63">
        <v>0</v>
      </c>
      <c r="CK121" s="63">
        <v>0</v>
      </c>
      <c r="CL121" s="63">
        <v>0</v>
      </c>
      <c r="CM121" s="63">
        <v>0</v>
      </c>
      <c r="CN121" s="63">
        <v>0</v>
      </c>
      <c r="CO121" s="63">
        <v>0</v>
      </c>
      <c r="CP121" s="63">
        <v>0</v>
      </c>
      <c r="CQ121" s="63">
        <v>0</v>
      </c>
      <c r="CR121" s="63">
        <v>0</v>
      </c>
      <c r="CS121" s="63">
        <v>0</v>
      </c>
      <c r="CT121" s="63">
        <v>0</v>
      </c>
      <c r="CU121" s="63">
        <v>0</v>
      </c>
      <c r="CV121" s="63">
        <v>0</v>
      </c>
      <c r="CW121" s="63">
        <v>0</v>
      </c>
      <c r="CX121" s="63">
        <v>0</v>
      </c>
      <c r="CY121" s="63">
        <v>0</v>
      </c>
      <c r="CZ121" s="63">
        <v>0</v>
      </c>
      <c r="DA121" s="63">
        <v>0</v>
      </c>
      <c r="DB121" s="63">
        <v>0</v>
      </c>
      <c r="DC121" s="63">
        <v>0</v>
      </c>
      <c r="DD121" s="63">
        <v>0</v>
      </c>
      <c r="DE121" s="63">
        <v>0</v>
      </c>
      <c r="DF121" s="63">
        <v>0</v>
      </c>
      <c r="DG121" s="63">
        <v>0</v>
      </c>
      <c r="DH121" s="63">
        <v>0</v>
      </c>
      <c r="DI121" s="63">
        <v>0</v>
      </c>
      <c r="DJ121" s="63">
        <v>0</v>
      </c>
      <c r="DK121" s="63">
        <v>0</v>
      </c>
      <c r="DL121" s="63">
        <v>0</v>
      </c>
      <c r="DM121" s="63">
        <v>0</v>
      </c>
      <c r="DN121" s="63">
        <v>0</v>
      </c>
      <c r="DO121" s="63">
        <v>0</v>
      </c>
      <c r="DP121" s="63">
        <v>0</v>
      </c>
      <c r="DQ121" s="63">
        <v>0</v>
      </c>
      <c r="DR121" s="63">
        <v>0</v>
      </c>
      <c r="DS121" s="63">
        <v>0</v>
      </c>
      <c r="DT121" s="63">
        <v>0</v>
      </c>
      <c r="DU121" s="63">
        <v>0</v>
      </c>
      <c r="DV121" s="63">
        <v>0</v>
      </c>
      <c r="DW121" s="63">
        <v>0</v>
      </c>
      <c r="DX121" s="63">
        <v>0</v>
      </c>
      <c r="DY121" s="63">
        <v>0</v>
      </c>
      <c r="DZ121" s="63">
        <v>0</v>
      </c>
      <c r="EA121" s="63">
        <v>0</v>
      </c>
      <c r="EB121" s="63">
        <v>0</v>
      </c>
      <c r="EC121" s="63">
        <v>0</v>
      </c>
      <c r="ED121" s="63">
        <v>0</v>
      </c>
      <c r="EE121" s="63">
        <v>0</v>
      </c>
      <c r="EF121" s="63">
        <v>0</v>
      </c>
      <c r="EG121" s="63">
        <v>0</v>
      </c>
      <c r="EH121" s="63">
        <v>0</v>
      </c>
      <c r="EI121" s="63">
        <v>0</v>
      </c>
      <c r="EJ121" s="63">
        <v>0</v>
      </c>
      <c r="EK121" s="63">
        <v>0</v>
      </c>
      <c r="EL121" s="63">
        <v>0</v>
      </c>
      <c r="EM121" s="63">
        <v>0</v>
      </c>
      <c r="EN121" s="63">
        <v>0</v>
      </c>
      <c r="EO121" s="63">
        <v>0</v>
      </c>
      <c r="EP121" s="63">
        <v>0</v>
      </c>
      <c r="EQ121" s="63">
        <v>0</v>
      </c>
      <c r="ER121" s="63">
        <v>0</v>
      </c>
      <c r="ES121" s="63">
        <v>0</v>
      </c>
      <c r="ET121" s="63">
        <v>0</v>
      </c>
      <c r="EU121" s="63">
        <v>0</v>
      </c>
      <c r="EV121" s="63">
        <v>0</v>
      </c>
      <c r="EW121" s="63">
        <v>0</v>
      </c>
      <c r="EX121" s="63">
        <v>0</v>
      </c>
      <c r="EY121" s="63">
        <v>0</v>
      </c>
      <c r="EZ121" s="63">
        <v>0</v>
      </c>
      <c r="FA121" s="63">
        <v>0</v>
      </c>
      <c r="FB121" s="63">
        <v>0</v>
      </c>
      <c r="FC121" s="63">
        <v>0</v>
      </c>
      <c r="FD121" s="63">
        <v>0</v>
      </c>
      <c r="FE121" s="63">
        <v>0</v>
      </c>
      <c r="FF121" s="63">
        <v>0</v>
      </c>
      <c r="FG121" s="63">
        <v>0</v>
      </c>
      <c r="FH121" s="63">
        <v>0</v>
      </c>
      <c r="FI121" s="63">
        <v>0</v>
      </c>
      <c r="FJ121" s="63">
        <v>0</v>
      </c>
      <c r="FK121" s="63">
        <v>0</v>
      </c>
      <c r="FL121" s="63">
        <v>0</v>
      </c>
      <c r="FM121" s="63">
        <v>0</v>
      </c>
      <c r="FN121" s="63">
        <v>0</v>
      </c>
      <c r="FO121" s="63">
        <v>0</v>
      </c>
      <c r="FP121" s="63">
        <v>0</v>
      </c>
      <c r="FQ121" s="63">
        <v>0</v>
      </c>
      <c r="FR121" s="63">
        <v>0</v>
      </c>
      <c r="FS121" s="63">
        <v>0</v>
      </c>
      <c r="FT121" s="63">
        <v>0</v>
      </c>
      <c r="FU121" s="63">
        <v>0</v>
      </c>
      <c r="FV121" s="63">
        <v>0</v>
      </c>
      <c r="FW121" s="63">
        <v>0</v>
      </c>
      <c r="FX121" s="63">
        <v>0</v>
      </c>
      <c r="FY121" s="63">
        <v>0</v>
      </c>
      <c r="FZ121" s="63">
        <v>0</v>
      </c>
      <c r="GA121" s="63">
        <v>0</v>
      </c>
      <c r="GB121" s="63">
        <v>0</v>
      </c>
      <c r="GC121" s="63">
        <v>0</v>
      </c>
      <c r="GD121" s="63">
        <v>0</v>
      </c>
      <c r="GE121" s="63">
        <v>0</v>
      </c>
      <c r="GF121" s="63">
        <v>0</v>
      </c>
      <c r="GG121" s="63">
        <v>0</v>
      </c>
      <c r="GH121" s="63">
        <v>0</v>
      </c>
      <c r="GI121" s="63">
        <v>0</v>
      </c>
      <c r="GJ121" s="63">
        <v>0</v>
      </c>
      <c r="GK121" s="63">
        <v>0</v>
      </c>
      <c r="GL121" s="63">
        <v>0</v>
      </c>
      <c r="GM121" s="63">
        <v>0</v>
      </c>
      <c r="GN121" s="63">
        <v>0</v>
      </c>
      <c r="GO121" s="63">
        <v>0</v>
      </c>
      <c r="GP121" s="63">
        <v>0</v>
      </c>
      <c r="GQ121" s="63">
        <v>0</v>
      </c>
      <c r="GR121" s="63">
        <v>0</v>
      </c>
      <c r="GS121" s="63">
        <v>0</v>
      </c>
      <c r="GT121" s="63">
        <v>0</v>
      </c>
      <c r="GU121" s="82">
        <v>0</v>
      </c>
      <c r="GV121" s="63">
        <v>0</v>
      </c>
      <c r="GW121" s="63">
        <v>0</v>
      </c>
      <c r="GX121" s="63">
        <v>0</v>
      </c>
      <c r="GY121" s="63">
        <v>0</v>
      </c>
      <c r="GZ121" s="63">
        <v>0</v>
      </c>
      <c r="HA121" s="63">
        <v>0</v>
      </c>
      <c r="HB121" s="63">
        <v>0</v>
      </c>
      <c r="HC121" s="63">
        <v>0</v>
      </c>
      <c r="HD121" s="63">
        <v>0</v>
      </c>
      <c r="HE121" s="63">
        <v>0</v>
      </c>
      <c r="HF121" s="63">
        <v>0</v>
      </c>
      <c r="HG121" s="63">
        <v>0</v>
      </c>
      <c r="HH121" s="63">
        <v>0</v>
      </c>
      <c r="HI121" s="63">
        <v>0</v>
      </c>
      <c r="HJ121" s="63">
        <v>0</v>
      </c>
      <c r="HK121" s="63">
        <v>0</v>
      </c>
      <c r="HL121" s="63">
        <v>0</v>
      </c>
      <c r="HM121" s="63">
        <v>0</v>
      </c>
      <c r="HN121" s="63">
        <v>0</v>
      </c>
      <c r="HO121" s="63">
        <v>0</v>
      </c>
      <c r="HP121" s="63">
        <v>0</v>
      </c>
      <c r="HQ121" s="63">
        <v>0</v>
      </c>
      <c r="HR121" s="63">
        <v>0</v>
      </c>
      <c r="HS121" s="63">
        <v>0</v>
      </c>
      <c r="HT121" s="63">
        <v>0</v>
      </c>
      <c r="HU121" s="63">
        <v>0</v>
      </c>
      <c r="HV121" s="63">
        <v>0</v>
      </c>
      <c r="HW121" s="63">
        <v>0</v>
      </c>
      <c r="HX121" s="63">
        <v>0</v>
      </c>
      <c r="HY121" s="63">
        <v>0</v>
      </c>
      <c r="HZ121" s="63">
        <v>0</v>
      </c>
      <c r="IA121" s="63">
        <v>0</v>
      </c>
      <c r="IB121" s="63">
        <v>0</v>
      </c>
      <c r="IC121" s="63">
        <v>0</v>
      </c>
      <c r="ID121" s="63">
        <v>0</v>
      </c>
      <c r="IE121" s="63">
        <v>0</v>
      </c>
      <c r="IF121" s="63">
        <v>0</v>
      </c>
      <c r="IG121" s="63">
        <v>0</v>
      </c>
      <c r="IH121" s="63">
        <v>0</v>
      </c>
      <c r="II121" s="63">
        <v>0</v>
      </c>
      <c r="IJ121" s="63">
        <v>0</v>
      </c>
      <c r="IK121" s="63">
        <v>0</v>
      </c>
      <c r="IL121" s="63">
        <v>0</v>
      </c>
      <c r="IM121" s="63">
        <v>0</v>
      </c>
      <c r="IN121" s="63">
        <v>0</v>
      </c>
      <c r="IO121" s="63">
        <v>0</v>
      </c>
      <c r="IP121" s="63">
        <v>0</v>
      </c>
      <c r="IQ121" s="63">
        <v>0</v>
      </c>
      <c r="IR121" s="63">
        <v>0</v>
      </c>
      <c r="IS121" s="63">
        <v>0</v>
      </c>
      <c r="IT121" s="63">
        <v>0</v>
      </c>
      <c r="IU121" s="63">
        <v>0</v>
      </c>
      <c r="IV121" s="63">
        <v>0</v>
      </c>
      <c r="IW121" s="63">
        <v>0</v>
      </c>
      <c r="IX121" s="63">
        <v>0</v>
      </c>
      <c r="IY121" s="63">
        <v>0</v>
      </c>
      <c r="IZ121" s="63">
        <v>0</v>
      </c>
      <c r="JA121" s="63">
        <v>0</v>
      </c>
      <c r="JB121" s="63">
        <v>0</v>
      </c>
      <c r="JC121" s="63">
        <v>0</v>
      </c>
      <c r="JD121" s="63">
        <v>0</v>
      </c>
      <c r="JE121" s="63">
        <v>0</v>
      </c>
      <c r="JF121" s="63">
        <v>0</v>
      </c>
      <c r="JG121" s="63">
        <v>0</v>
      </c>
      <c r="JH121" s="63">
        <v>0</v>
      </c>
      <c r="JI121" s="63">
        <v>0</v>
      </c>
      <c r="JJ121" s="63">
        <v>0</v>
      </c>
      <c r="JK121" s="63">
        <v>0</v>
      </c>
      <c r="JL121" s="63">
        <v>0</v>
      </c>
      <c r="JM121" s="63">
        <v>0</v>
      </c>
      <c r="JN121" s="63">
        <v>0</v>
      </c>
      <c r="JO121" s="63">
        <v>0</v>
      </c>
      <c r="JP121" s="63">
        <v>0</v>
      </c>
      <c r="JQ121" s="63">
        <v>0</v>
      </c>
      <c r="JR121" s="63">
        <v>0</v>
      </c>
      <c r="JS121" s="63">
        <v>0</v>
      </c>
      <c r="JT121" s="63">
        <v>0</v>
      </c>
      <c r="JU121" s="63">
        <v>0</v>
      </c>
      <c r="JV121" s="63">
        <v>0</v>
      </c>
      <c r="JW121" s="63">
        <v>0</v>
      </c>
      <c r="JX121" s="63">
        <v>0</v>
      </c>
      <c r="JY121" s="63">
        <v>0</v>
      </c>
      <c r="JZ121" s="63">
        <v>0</v>
      </c>
      <c r="KA121" s="63">
        <v>0</v>
      </c>
      <c r="KB121" s="63">
        <v>0</v>
      </c>
      <c r="KC121" s="63">
        <v>0</v>
      </c>
      <c r="KD121" s="63">
        <v>0</v>
      </c>
      <c r="KE121" s="63">
        <v>0</v>
      </c>
      <c r="KF121" s="63">
        <v>0</v>
      </c>
      <c r="KG121" s="63">
        <v>0</v>
      </c>
      <c r="KH121" s="63">
        <v>0</v>
      </c>
      <c r="KI121" s="63">
        <v>0</v>
      </c>
      <c r="KJ121" s="63">
        <v>0</v>
      </c>
      <c r="KK121" s="63">
        <v>0</v>
      </c>
      <c r="KL121" s="63">
        <v>0</v>
      </c>
      <c r="KM121" s="63">
        <v>0</v>
      </c>
      <c r="KN121" s="63">
        <v>0</v>
      </c>
      <c r="KO121" s="63">
        <v>0</v>
      </c>
      <c r="KP121" s="63">
        <v>0</v>
      </c>
      <c r="KQ121" s="63">
        <v>0</v>
      </c>
      <c r="KR121" s="63">
        <v>0</v>
      </c>
      <c r="KS121" s="63">
        <v>0</v>
      </c>
      <c r="KT121" s="63">
        <v>0</v>
      </c>
      <c r="KU121" s="63">
        <v>0</v>
      </c>
      <c r="KV121" s="63">
        <v>0</v>
      </c>
      <c r="KW121" s="63">
        <v>0</v>
      </c>
      <c r="KX121" s="63">
        <v>0</v>
      </c>
      <c r="KY121" s="63">
        <v>0</v>
      </c>
      <c r="KZ121" s="63">
        <v>0</v>
      </c>
      <c r="LA121" s="63">
        <v>0</v>
      </c>
      <c r="LB121" s="63">
        <v>0</v>
      </c>
      <c r="LC121" s="63">
        <v>0</v>
      </c>
      <c r="LD121" s="63">
        <v>0</v>
      </c>
      <c r="LE121" s="63">
        <v>0</v>
      </c>
      <c r="LF121" s="63">
        <v>0</v>
      </c>
      <c r="LG121" s="63">
        <v>0</v>
      </c>
      <c r="LH121" s="63">
        <v>0</v>
      </c>
      <c r="LI121" s="63">
        <v>0</v>
      </c>
      <c r="LJ121" s="63">
        <v>0</v>
      </c>
      <c r="LK121" s="63">
        <v>0</v>
      </c>
      <c r="LL121" s="63">
        <v>0</v>
      </c>
      <c r="LM121" s="63">
        <v>0</v>
      </c>
      <c r="LN121" s="63">
        <v>0</v>
      </c>
      <c r="LO121" s="63">
        <v>0</v>
      </c>
      <c r="LP121" s="63">
        <v>0</v>
      </c>
      <c r="LQ121" s="63">
        <v>0</v>
      </c>
      <c r="LR121" s="63">
        <v>0</v>
      </c>
      <c r="LS121" s="63">
        <v>0</v>
      </c>
      <c r="LT121" s="63">
        <v>0</v>
      </c>
      <c r="LU121" s="63">
        <v>0</v>
      </c>
      <c r="LV121" s="63">
        <v>0</v>
      </c>
      <c r="LW121" s="63">
        <v>0</v>
      </c>
      <c r="LX121" s="63">
        <v>0</v>
      </c>
      <c r="LY121" s="63">
        <v>0</v>
      </c>
      <c r="LZ121" s="63">
        <v>0</v>
      </c>
      <c r="MA121" s="63">
        <v>0</v>
      </c>
      <c r="MB121" s="63">
        <v>0</v>
      </c>
      <c r="MC121" s="63">
        <v>0</v>
      </c>
      <c r="MD121" s="63">
        <v>0</v>
      </c>
      <c r="ME121" s="63">
        <v>0</v>
      </c>
      <c r="MF121" s="63">
        <v>0</v>
      </c>
      <c r="MG121" s="63">
        <v>0</v>
      </c>
      <c r="MH121" s="63">
        <v>0</v>
      </c>
      <c r="MI121" s="63">
        <v>0</v>
      </c>
      <c r="MJ121" s="63">
        <v>0</v>
      </c>
      <c r="MK121" s="63">
        <v>0</v>
      </c>
      <c r="ML121" s="63">
        <v>0</v>
      </c>
      <c r="MM121" s="63">
        <v>0</v>
      </c>
      <c r="MN121" s="63">
        <v>0</v>
      </c>
      <c r="MO121" s="63">
        <v>0</v>
      </c>
      <c r="MP121" s="63">
        <v>0</v>
      </c>
      <c r="MQ121" s="63">
        <v>0</v>
      </c>
      <c r="MR121" s="63">
        <v>0</v>
      </c>
      <c r="MS121" s="63">
        <v>0</v>
      </c>
      <c r="MT121" s="63">
        <v>0</v>
      </c>
      <c r="MU121" s="63">
        <v>0</v>
      </c>
      <c r="MW121" s="63">
        <v>106</v>
      </c>
      <c r="MY121" s="63">
        <f t="shared" si="3"/>
        <v>0</v>
      </c>
      <c r="NC121" s="63">
        <f t="shared" si="4"/>
        <v>0</v>
      </c>
    </row>
    <row r="122" spans="1:367" x14ac:dyDescent="0.45">
      <c r="A122" s="63" t="s">
        <v>408</v>
      </c>
      <c r="B122" s="50">
        <v>0</v>
      </c>
      <c r="C122" s="63">
        <v>0</v>
      </c>
      <c r="D122" s="63">
        <v>0</v>
      </c>
      <c r="E122" s="63">
        <v>0</v>
      </c>
      <c r="F122" s="63">
        <v>0</v>
      </c>
      <c r="G122" s="63">
        <v>0</v>
      </c>
      <c r="H122" s="63">
        <v>0</v>
      </c>
      <c r="I122" s="63">
        <v>0</v>
      </c>
      <c r="J122" s="63">
        <v>0</v>
      </c>
      <c r="K122" s="63">
        <v>0</v>
      </c>
      <c r="L122" s="63">
        <v>0</v>
      </c>
      <c r="M122" s="63">
        <v>0</v>
      </c>
      <c r="N122" s="63">
        <v>0</v>
      </c>
      <c r="O122" s="63">
        <v>0</v>
      </c>
      <c r="P122" s="63">
        <v>0</v>
      </c>
      <c r="Q122" s="63">
        <v>0</v>
      </c>
      <c r="R122" s="63">
        <v>0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>
        <v>0</v>
      </c>
      <c r="AZ122" s="63">
        <v>0</v>
      </c>
      <c r="BA122" s="63">
        <v>0</v>
      </c>
      <c r="BB122" s="63">
        <v>0</v>
      </c>
      <c r="BC122" s="63">
        <v>0</v>
      </c>
      <c r="BD122" s="63">
        <v>0</v>
      </c>
      <c r="BE122" s="63">
        <v>0</v>
      </c>
      <c r="BF122" s="63">
        <v>0</v>
      </c>
      <c r="BG122" s="63">
        <v>0</v>
      </c>
      <c r="BH122" s="63">
        <v>0</v>
      </c>
      <c r="BI122" s="63">
        <v>0</v>
      </c>
      <c r="BJ122" s="63">
        <v>0</v>
      </c>
      <c r="BK122" s="63">
        <v>0</v>
      </c>
      <c r="BL122" s="63">
        <v>0</v>
      </c>
      <c r="BM122" s="63">
        <v>0</v>
      </c>
      <c r="BN122" s="63">
        <v>0</v>
      </c>
      <c r="BO122" s="63">
        <v>0</v>
      </c>
      <c r="BP122" s="63">
        <v>0</v>
      </c>
      <c r="BQ122" s="63">
        <v>0</v>
      </c>
      <c r="BR122" s="63">
        <v>0</v>
      </c>
      <c r="BS122" s="63">
        <v>0</v>
      </c>
      <c r="BT122" s="63">
        <v>0</v>
      </c>
      <c r="BU122" s="63">
        <v>0</v>
      </c>
      <c r="BV122" s="63">
        <v>0</v>
      </c>
      <c r="BW122" s="63">
        <v>0</v>
      </c>
      <c r="BX122" s="63">
        <v>0</v>
      </c>
      <c r="BY122" s="63">
        <v>0</v>
      </c>
      <c r="BZ122" s="63">
        <v>0</v>
      </c>
      <c r="CA122" s="63">
        <v>0</v>
      </c>
      <c r="CB122" s="63">
        <v>0</v>
      </c>
      <c r="CC122" s="63">
        <v>0</v>
      </c>
      <c r="CD122" s="63">
        <v>0</v>
      </c>
      <c r="CE122" s="63">
        <v>0</v>
      </c>
      <c r="CF122" s="63">
        <v>0</v>
      </c>
      <c r="CG122" s="63">
        <v>0</v>
      </c>
      <c r="CH122" s="63">
        <v>0</v>
      </c>
      <c r="CI122" s="63">
        <v>0</v>
      </c>
      <c r="CJ122" s="63">
        <v>0</v>
      </c>
      <c r="CK122" s="63">
        <v>0</v>
      </c>
      <c r="CL122" s="63">
        <v>0</v>
      </c>
      <c r="CM122" s="63">
        <v>0</v>
      </c>
      <c r="CN122" s="63">
        <v>0</v>
      </c>
      <c r="CO122" s="63">
        <v>0</v>
      </c>
      <c r="CP122" s="63">
        <v>0</v>
      </c>
      <c r="CQ122" s="63">
        <v>0</v>
      </c>
      <c r="CR122" s="63">
        <v>0</v>
      </c>
      <c r="CS122" s="63">
        <v>0</v>
      </c>
      <c r="CT122" s="63">
        <v>0</v>
      </c>
      <c r="CU122" s="63">
        <v>0</v>
      </c>
      <c r="CV122" s="63">
        <v>0</v>
      </c>
      <c r="CW122" s="63">
        <v>0</v>
      </c>
      <c r="CX122" s="63">
        <v>0</v>
      </c>
      <c r="CY122" s="63">
        <v>0</v>
      </c>
      <c r="CZ122" s="63">
        <v>0</v>
      </c>
      <c r="DA122" s="63">
        <v>0</v>
      </c>
      <c r="DB122" s="63">
        <v>0</v>
      </c>
      <c r="DC122" s="63">
        <v>0</v>
      </c>
      <c r="DD122" s="63">
        <v>0</v>
      </c>
      <c r="DE122" s="63">
        <v>0</v>
      </c>
      <c r="DF122" s="63">
        <v>0</v>
      </c>
      <c r="DG122" s="63">
        <v>0</v>
      </c>
      <c r="DH122" s="63">
        <v>0</v>
      </c>
      <c r="DI122" s="63">
        <v>0</v>
      </c>
      <c r="DJ122" s="63">
        <v>0</v>
      </c>
      <c r="DK122" s="63">
        <v>0</v>
      </c>
      <c r="DL122" s="63">
        <v>0</v>
      </c>
      <c r="DM122" s="63">
        <v>0</v>
      </c>
      <c r="DN122" s="63">
        <v>0</v>
      </c>
      <c r="DO122" s="63">
        <v>0</v>
      </c>
      <c r="DP122" s="63">
        <v>0</v>
      </c>
      <c r="DQ122" s="63">
        <v>0</v>
      </c>
      <c r="DR122" s="63">
        <v>0</v>
      </c>
      <c r="DS122" s="63">
        <v>0</v>
      </c>
      <c r="DT122" s="63">
        <v>0</v>
      </c>
      <c r="DU122" s="63">
        <v>0</v>
      </c>
      <c r="DV122" s="63">
        <v>0</v>
      </c>
      <c r="DW122" s="63">
        <v>0</v>
      </c>
      <c r="DX122" s="63">
        <v>0</v>
      </c>
      <c r="DY122" s="63">
        <v>0</v>
      </c>
      <c r="DZ122" s="63">
        <v>0</v>
      </c>
      <c r="EA122" s="63">
        <v>0</v>
      </c>
      <c r="EB122" s="63">
        <v>0</v>
      </c>
      <c r="EC122" s="63">
        <v>0</v>
      </c>
      <c r="ED122" s="63">
        <v>0</v>
      </c>
      <c r="EE122" s="63">
        <v>0</v>
      </c>
      <c r="EF122" s="63">
        <v>0</v>
      </c>
      <c r="EG122" s="63">
        <v>0</v>
      </c>
      <c r="EH122" s="63">
        <v>0</v>
      </c>
      <c r="EI122" s="63">
        <v>0</v>
      </c>
      <c r="EJ122" s="63">
        <v>0</v>
      </c>
      <c r="EK122" s="63">
        <v>0</v>
      </c>
      <c r="EL122" s="63">
        <v>0</v>
      </c>
      <c r="EM122" s="63">
        <v>0</v>
      </c>
      <c r="EN122" s="63">
        <v>0</v>
      </c>
      <c r="EO122" s="63">
        <v>0</v>
      </c>
      <c r="EP122" s="63">
        <v>0</v>
      </c>
      <c r="EQ122" s="63">
        <v>0</v>
      </c>
      <c r="ER122" s="63">
        <v>0</v>
      </c>
      <c r="ES122" s="63">
        <v>0</v>
      </c>
      <c r="ET122" s="63">
        <v>0</v>
      </c>
      <c r="EU122" s="63">
        <v>0</v>
      </c>
      <c r="EV122" s="63">
        <v>0</v>
      </c>
      <c r="EW122" s="63">
        <v>0</v>
      </c>
      <c r="EX122" s="63">
        <v>0</v>
      </c>
      <c r="EY122" s="63">
        <v>0</v>
      </c>
      <c r="EZ122" s="63">
        <v>0</v>
      </c>
      <c r="FA122" s="63">
        <v>0</v>
      </c>
      <c r="FB122" s="63">
        <v>0</v>
      </c>
      <c r="FC122" s="63">
        <v>0</v>
      </c>
      <c r="FD122" s="63">
        <v>0</v>
      </c>
      <c r="FE122" s="63">
        <v>0</v>
      </c>
      <c r="FF122" s="63">
        <v>0</v>
      </c>
      <c r="FG122" s="63">
        <v>0</v>
      </c>
      <c r="FH122" s="63">
        <v>0</v>
      </c>
      <c r="FI122" s="63">
        <v>0</v>
      </c>
      <c r="FJ122" s="63">
        <v>0</v>
      </c>
      <c r="FK122" s="63">
        <v>0</v>
      </c>
      <c r="FL122" s="63">
        <v>0</v>
      </c>
      <c r="FM122" s="63">
        <v>0</v>
      </c>
      <c r="FN122" s="63">
        <v>0</v>
      </c>
      <c r="FO122" s="63">
        <v>0</v>
      </c>
      <c r="FP122" s="63">
        <v>0</v>
      </c>
      <c r="FQ122" s="63">
        <v>0</v>
      </c>
      <c r="FR122" s="63">
        <v>0</v>
      </c>
      <c r="FS122" s="63">
        <v>0</v>
      </c>
      <c r="FT122" s="63">
        <v>0</v>
      </c>
      <c r="FU122" s="63">
        <v>0</v>
      </c>
      <c r="FV122" s="63">
        <v>0</v>
      </c>
      <c r="FW122" s="63">
        <v>0</v>
      </c>
      <c r="FX122" s="63">
        <v>0</v>
      </c>
      <c r="FY122" s="63">
        <v>0</v>
      </c>
      <c r="FZ122" s="63">
        <v>0</v>
      </c>
      <c r="GA122" s="63">
        <v>0</v>
      </c>
      <c r="GB122" s="63">
        <v>0</v>
      </c>
      <c r="GC122" s="63">
        <v>0</v>
      </c>
      <c r="GD122" s="63">
        <v>0</v>
      </c>
      <c r="GE122" s="63">
        <v>0</v>
      </c>
      <c r="GF122" s="63">
        <v>0</v>
      </c>
      <c r="GG122" s="63">
        <v>0</v>
      </c>
      <c r="GH122" s="63">
        <v>0</v>
      </c>
      <c r="GI122" s="63">
        <v>0</v>
      </c>
      <c r="GJ122" s="63">
        <v>0</v>
      </c>
      <c r="GK122" s="63">
        <v>0</v>
      </c>
      <c r="GL122" s="63">
        <v>0</v>
      </c>
      <c r="GM122" s="63">
        <v>0</v>
      </c>
      <c r="GN122" s="63">
        <v>0</v>
      </c>
      <c r="GO122" s="63">
        <v>0</v>
      </c>
      <c r="GP122" s="63">
        <v>0</v>
      </c>
      <c r="GQ122" s="63">
        <v>0</v>
      </c>
      <c r="GR122" s="63">
        <v>0</v>
      </c>
      <c r="GS122" s="63">
        <v>0</v>
      </c>
      <c r="GT122" s="63">
        <v>0</v>
      </c>
      <c r="GU122" s="63">
        <v>0</v>
      </c>
      <c r="GV122" s="63">
        <v>0</v>
      </c>
      <c r="GW122" s="63">
        <v>0</v>
      </c>
      <c r="GX122" s="63">
        <v>0</v>
      </c>
      <c r="GY122" s="63">
        <v>0</v>
      </c>
      <c r="GZ122" s="63">
        <v>0</v>
      </c>
      <c r="HA122" s="63">
        <v>0</v>
      </c>
      <c r="HB122" s="63">
        <v>0</v>
      </c>
      <c r="HC122" s="63">
        <v>0</v>
      </c>
      <c r="HD122" s="63">
        <v>0</v>
      </c>
      <c r="HE122" s="63">
        <v>0</v>
      </c>
      <c r="HF122" s="63">
        <v>0</v>
      </c>
      <c r="HG122" s="63">
        <v>0</v>
      </c>
      <c r="HH122" s="63">
        <v>0</v>
      </c>
      <c r="HI122" s="63">
        <v>0</v>
      </c>
      <c r="HJ122" s="63">
        <v>0</v>
      </c>
      <c r="HK122" s="63">
        <v>0</v>
      </c>
      <c r="HL122" s="63">
        <v>0</v>
      </c>
      <c r="HM122" s="63">
        <v>0</v>
      </c>
      <c r="HN122" s="63">
        <v>0</v>
      </c>
      <c r="HO122" s="63">
        <v>0</v>
      </c>
      <c r="HP122" s="63">
        <v>0</v>
      </c>
      <c r="HQ122" s="63">
        <v>0</v>
      </c>
      <c r="HR122" s="63">
        <v>0</v>
      </c>
      <c r="HS122" s="63">
        <v>0</v>
      </c>
      <c r="HT122" s="63">
        <v>0</v>
      </c>
      <c r="HU122" s="63">
        <v>0</v>
      </c>
      <c r="HV122" s="63">
        <v>0</v>
      </c>
      <c r="HW122" s="63">
        <v>0</v>
      </c>
      <c r="HX122" s="63">
        <v>0</v>
      </c>
      <c r="HY122" s="63">
        <v>0</v>
      </c>
      <c r="HZ122" s="63">
        <v>0</v>
      </c>
      <c r="IA122" s="63">
        <v>0</v>
      </c>
      <c r="IB122" s="63">
        <v>0</v>
      </c>
      <c r="IC122" s="63">
        <v>0</v>
      </c>
      <c r="ID122" s="63">
        <v>0</v>
      </c>
      <c r="IE122" s="63">
        <v>0</v>
      </c>
      <c r="IF122" s="63">
        <v>0</v>
      </c>
      <c r="IG122" s="63">
        <v>0</v>
      </c>
      <c r="IH122" s="63">
        <v>0</v>
      </c>
      <c r="II122" s="63">
        <v>0</v>
      </c>
      <c r="IJ122" s="63">
        <v>0</v>
      </c>
      <c r="IK122" s="63">
        <v>0</v>
      </c>
      <c r="IL122" s="63">
        <v>0</v>
      </c>
      <c r="IM122" s="63">
        <v>0</v>
      </c>
      <c r="IN122" s="63">
        <v>0</v>
      </c>
      <c r="IO122" s="63">
        <v>0</v>
      </c>
      <c r="IP122" s="63">
        <v>0</v>
      </c>
      <c r="IQ122" s="63">
        <v>0</v>
      </c>
      <c r="IR122" s="63">
        <v>0</v>
      </c>
      <c r="IS122" s="63">
        <v>0</v>
      </c>
      <c r="IT122" s="63">
        <v>0</v>
      </c>
      <c r="IU122" s="63">
        <v>0</v>
      </c>
      <c r="IV122" s="63">
        <v>0</v>
      </c>
      <c r="IW122" s="63">
        <v>0</v>
      </c>
      <c r="IX122" s="63">
        <v>0</v>
      </c>
      <c r="IY122" s="63">
        <v>0</v>
      </c>
      <c r="IZ122" s="63">
        <v>0</v>
      </c>
      <c r="JA122" s="63">
        <v>0</v>
      </c>
      <c r="JB122" s="63">
        <v>0</v>
      </c>
      <c r="JC122" s="63">
        <v>0</v>
      </c>
      <c r="JD122" s="63">
        <v>0</v>
      </c>
      <c r="JE122" s="63">
        <v>0</v>
      </c>
      <c r="JF122" s="63">
        <v>0</v>
      </c>
      <c r="JG122" s="63">
        <v>0</v>
      </c>
      <c r="JH122" s="63">
        <v>0</v>
      </c>
      <c r="JI122" s="63">
        <v>0</v>
      </c>
      <c r="JJ122" s="63">
        <v>0</v>
      </c>
      <c r="JK122" s="63">
        <v>0</v>
      </c>
      <c r="JL122" s="63">
        <v>0</v>
      </c>
      <c r="JM122" s="63">
        <v>0</v>
      </c>
      <c r="JN122" s="63">
        <v>0</v>
      </c>
      <c r="JO122" s="63">
        <v>0</v>
      </c>
      <c r="JP122" s="63">
        <v>0</v>
      </c>
      <c r="JQ122" s="63">
        <v>0</v>
      </c>
      <c r="JR122" s="63">
        <v>0</v>
      </c>
      <c r="JS122" s="63">
        <v>0</v>
      </c>
      <c r="JT122" s="63">
        <v>0</v>
      </c>
      <c r="JU122" s="63">
        <v>0</v>
      </c>
      <c r="JV122" s="63">
        <v>0</v>
      </c>
      <c r="JW122" s="63">
        <v>0</v>
      </c>
      <c r="JX122" s="63">
        <v>0</v>
      </c>
      <c r="JY122" s="63">
        <v>0</v>
      </c>
      <c r="JZ122" s="63">
        <v>0</v>
      </c>
      <c r="KA122" s="63">
        <v>0</v>
      </c>
      <c r="KB122" s="63">
        <v>0</v>
      </c>
      <c r="KC122" s="63">
        <v>0</v>
      </c>
      <c r="KD122" s="63">
        <v>0</v>
      </c>
      <c r="KE122" s="63">
        <v>0</v>
      </c>
      <c r="KF122" s="63">
        <v>0</v>
      </c>
      <c r="KG122" s="63">
        <v>0</v>
      </c>
      <c r="KH122" s="63">
        <v>0</v>
      </c>
      <c r="KI122" s="63">
        <v>0</v>
      </c>
      <c r="KJ122" s="63">
        <v>0</v>
      </c>
      <c r="KK122" s="63">
        <v>0</v>
      </c>
      <c r="KL122" s="63">
        <v>0</v>
      </c>
      <c r="KM122" s="63">
        <v>0</v>
      </c>
      <c r="KN122" s="63">
        <v>0</v>
      </c>
      <c r="KO122" s="63">
        <v>0</v>
      </c>
      <c r="KP122" s="63">
        <v>0</v>
      </c>
      <c r="KQ122" s="63">
        <v>0</v>
      </c>
      <c r="KR122" s="63">
        <v>0</v>
      </c>
      <c r="KS122" s="63">
        <v>0</v>
      </c>
      <c r="KT122" s="63">
        <v>0</v>
      </c>
      <c r="KU122" s="63">
        <v>0</v>
      </c>
      <c r="KV122" s="63">
        <v>0</v>
      </c>
      <c r="KW122" s="63">
        <v>0</v>
      </c>
      <c r="KX122" s="63">
        <v>0</v>
      </c>
      <c r="KY122" s="63">
        <v>0</v>
      </c>
      <c r="KZ122" s="63">
        <v>0</v>
      </c>
      <c r="LA122" s="63">
        <v>0</v>
      </c>
      <c r="LB122" s="63">
        <v>0</v>
      </c>
      <c r="LC122" s="63">
        <v>0</v>
      </c>
      <c r="LD122" s="63">
        <v>0</v>
      </c>
      <c r="LE122" s="63">
        <v>0</v>
      </c>
      <c r="LF122" s="63">
        <v>0</v>
      </c>
      <c r="LG122" s="63">
        <v>0</v>
      </c>
      <c r="LH122" s="63">
        <v>0</v>
      </c>
      <c r="LI122" s="63">
        <v>0</v>
      </c>
      <c r="LJ122" s="63">
        <v>0</v>
      </c>
      <c r="LK122" s="63">
        <v>0</v>
      </c>
      <c r="LL122" s="63">
        <v>0</v>
      </c>
      <c r="LM122" s="63">
        <v>0</v>
      </c>
      <c r="LN122" s="63">
        <v>0</v>
      </c>
      <c r="LO122" s="63">
        <v>0</v>
      </c>
      <c r="LP122" s="63">
        <v>0</v>
      </c>
      <c r="LQ122" s="63">
        <v>0</v>
      </c>
      <c r="LR122" s="63">
        <v>0</v>
      </c>
      <c r="LS122" s="63">
        <v>0</v>
      </c>
      <c r="LT122" s="63">
        <v>0</v>
      </c>
      <c r="LU122" s="63">
        <v>0</v>
      </c>
      <c r="LV122" s="63">
        <v>0</v>
      </c>
      <c r="LW122" s="63">
        <v>0</v>
      </c>
      <c r="LX122" s="63">
        <v>0</v>
      </c>
      <c r="LY122" s="63">
        <v>0</v>
      </c>
      <c r="LZ122" s="63">
        <v>0</v>
      </c>
      <c r="MA122" s="63">
        <v>0</v>
      </c>
      <c r="MB122" s="63">
        <v>0</v>
      </c>
      <c r="MC122" s="63">
        <v>0</v>
      </c>
      <c r="MD122" s="63">
        <v>0</v>
      </c>
      <c r="ME122" s="63">
        <v>0</v>
      </c>
      <c r="MF122" s="63">
        <v>0</v>
      </c>
      <c r="MG122" s="63">
        <v>0</v>
      </c>
      <c r="MH122" s="63">
        <v>0</v>
      </c>
      <c r="MI122" s="63">
        <v>0</v>
      </c>
      <c r="MJ122" s="63">
        <v>0</v>
      </c>
      <c r="MK122" s="63">
        <v>0</v>
      </c>
      <c r="ML122" s="63">
        <v>0</v>
      </c>
      <c r="MM122" s="63">
        <v>0</v>
      </c>
      <c r="MN122" s="63">
        <v>0</v>
      </c>
      <c r="MO122" s="63">
        <v>0</v>
      </c>
      <c r="MP122" s="63">
        <v>0</v>
      </c>
      <c r="MQ122" s="63">
        <v>0</v>
      </c>
      <c r="MR122" s="63">
        <v>0</v>
      </c>
      <c r="MS122" s="63">
        <v>0</v>
      </c>
      <c r="MT122" s="63">
        <v>0</v>
      </c>
      <c r="MU122" s="63">
        <v>0</v>
      </c>
      <c r="MW122" s="68">
        <v>107</v>
      </c>
      <c r="MY122" s="63">
        <f t="shared" si="3"/>
        <v>0</v>
      </c>
      <c r="NC122" s="63">
        <f t="shared" si="4"/>
        <v>0</v>
      </c>
    </row>
    <row r="123" spans="1:367" x14ac:dyDescent="0.45">
      <c r="A123" s="63" t="s">
        <v>409</v>
      </c>
      <c r="B123" s="50">
        <v>0</v>
      </c>
      <c r="C123" s="63">
        <v>0</v>
      </c>
      <c r="D123" s="63">
        <v>0</v>
      </c>
      <c r="E123" s="63">
        <v>0</v>
      </c>
      <c r="F123" s="63">
        <v>0</v>
      </c>
      <c r="G123" s="63">
        <v>0</v>
      </c>
      <c r="H123" s="63">
        <v>0</v>
      </c>
      <c r="I123" s="63">
        <v>0</v>
      </c>
      <c r="J123" s="63">
        <v>0</v>
      </c>
      <c r="K123" s="63">
        <v>0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>
        <v>0</v>
      </c>
      <c r="AZ123" s="63">
        <v>0</v>
      </c>
      <c r="BA123" s="63">
        <v>0</v>
      </c>
      <c r="BB123" s="63">
        <v>0</v>
      </c>
      <c r="BC123" s="63">
        <v>0</v>
      </c>
      <c r="BD123" s="63">
        <v>0</v>
      </c>
      <c r="BE123" s="63">
        <v>0</v>
      </c>
      <c r="BF123" s="63">
        <v>0</v>
      </c>
      <c r="BG123" s="63">
        <v>0</v>
      </c>
      <c r="BH123" s="63">
        <v>0</v>
      </c>
      <c r="BI123" s="63">
        <v>0</v>
      </c>
      <c r="BJ123" s="63">
        <v>0</v>
      </c>
      <c r="BK123" s="63">
        <v>0</v>
      </c>
      <c r="BL123" s="63">
        <v>0</v>
      </c>
      <c r="BM123" s="63">
        <v>0</v>
      </c>
      <c r="BN123" s="63">
        <v>0</v>
      </c>
      <c r="BO123" s="63">
        <v>0</v>
      </c>
      <c r="BP123" s="63">
        <v>0</v>
      </c>
      <c r="BQ123" s="63">
        <v>0</v>
      </c>
      <c r="BR123" s="63">
        <v>0</v>
      </c>
      <c r="BS123" s="63">
        <v>0</v>
      </c>
      <c r="BT123" s="63">
        <v>0</v>
      </c>
      <c r="BU123" s="63">
        <v>0</v>
      </c>
      <c r="BV123" s="63">
        <v>0</v>
      </c>
      <c r="BW123" s="63">
        <v>0</v>
      </c>
      <c r="BX123" s="63">
        <v>0</v>
      </c>
      <c r="BY123" s="63">
        <v>0</v>
      </c>
      <c r="BZ123" s="63">
        <v>0</v>
      </c>
      <c r="CA123" s="63">
        <v>0</v>
      </c>
      <c r="CB123" s="63">
        <v>0</v>
      </c>
      <c r="CC123" s="63">
        <v>0</v>
      </c>
      <c r="CD123" s="63">
        <v>0</v>
      </c>
      <c r="CE123" s="63">
        <v>0</v>
      </c>
      <c r="CF123" s="63">
        <v>0</v>
      </c>
      <c r="CG123" s="63">
        <v>0</v>
      </c>
      <c r="CH123" s="63">
        <v>0</v>
      </c>
      <c r="CI123" s="63">
        <v>0</v>
      </c>
      <c r="CJ123" s="63">
        <v>0</v>
      </c>
      <c r="CK123" s="63">
        <v>0</v>
      </c>
      <c r="CL123" s="63">
        <v>0</v>
      </c>
      <c r="CM123" s="63">
        <v>0</v>
      </c>
      <c r="CN123" s="63">
        <v>0</v>
      </c>
      <c r="CO123" s="63">
        <v>0</v>
      </c>
      <c r="CP123" s="63">
        <v>0</v>
      </c>
      <c r="CQ123" s="63">
        <v>0</v>
      </c>
      <c r="CR123" s="63">
        <v>0</v>
      </c>
      <c r="CS123" s="63">
        <v>0</v>
      </c>
      <c r="CT123" s="63">
        <v>0</v>
      </c>
      <c r="CU123" s="63">
        <v>0</v>
      </c>
      <c r="CV123" s="63">
        <v>0</v>
      </c>
      <c r="CW123" s="63">
        <v>0</v>
      </c>
      <c r="CX123" s="63">
        <v>0</v>
      </c>
      <c r="CY123" s="63">
        <v>0</v>
      </c>
      <c r="CZ123" s="63">
        <v>0</v>
      </c>
      <c r="DA123" s="63">
        <v>0</v>
      </c>
      <c r="DB123" s="63">
        <v>0</v>
      </c>
      <c r="DC123" s="63">
        <v>0</v>
      </c>
      <c r="DD123" s="63">
        <v>0</v>
      </c>
      <c r="DE123" s="63">
        <v>0</v>
      </c>
      <c r="DF123" s="63">
        <v>0</v>
      </c>
      <c r="DG123" s="63">
        <v>0</v>
      </c>
      <c r="DH123" s="63">
        <v>0</v>
      </c>
      <c r="DI123" s="63">
        <v>0</v>
      </c>
      <c r="DJ123" s="63">
        <v>0</v>
      </c>
      <c r="DK123" s="63">
        <v>0</v>
      </c>
      <c r="DL123" s="63">
        <v>0</v>
      </c>
      <c r="DM123" s="63">
        <v>0</v>
      </c>
      <c r="DN123" s="63">
        <v>0</v>
      </c>
      <c r="DO123" s="63">
        <v>0</v>
      </c>
      <c r="DP123" s="63">
        <v>0</v>
      </c>
      <c r="DQ123" s="63">
        <v>0</v>
      </c>
      <c r="DR123" s="63">
        <v>0</v>
      </c>
      <c r="DS123" s="63">
        <v>0</v>
      </c>
      <c r="DT123" s="63">
        <v>0</v>
      </c>
      <c r="DU123" s="63">
        <v>0</v>
      </c>
      <c r="DV123" s="63">
        <v>0</v>
      </c>
      <c r="DW123" s="63">
        <v>0</v>
      </c>
      <c r="DX123" s="63">
        <v>0</v>
      </c>
      <c r="DY123" s="63">
        <v>0</v>
      </c>
      <c r="DZ123" s="63">
        <v>0</v>
      </c>
      <c r="EA123" s="63">
        <v>0</v>
      </c>
      <c r="EB123" s="63">
        <v>0</v>
      </c>
      <c r="EC123" s="63">
        <v>0</v>
      </c>
      <c r="ED123" s="63">
        <v>0</v>
      </c>
      <c r="EE123" s="63">
        <v>0</v>
      </c>
      <c r="EF123" s="63">
        <v>0</v>
      </c>
      <c r="EG123" s="63">
        <v>0</v>
      </c>
      <c r="EH123" s="63">
        <v>0</v>
      </c>
      <c r="EI123" s="63">
        <v>0</v>
      </c>
      <c r="EJ123" s="63">
        <v>0</v>
      </c>
      <c r="EK123" s="63">
        <v>0</v>
      </c>
      <c r="EL123" s="63">
        <v>0</v>
      </c>
      <c r="EM123" s="63">
        <v>0</v>
      </c>
      <c r="EN123" s="63">
        <v>0</v>
      </c>
      <c r="EO123" s="63">
        <v>0</v>
      </c>
      <c r="EP123" s="63">
        <v>0</v>
      </c>
      <c r="EQ123" s="63">
        <v>0</v>
      </c>
      <c r="ER123" s="63">
        <v>0</v>
      </c>
      <c r="ES123" s="63">
        <v>0</v>
      </c>
      <c r="ET123" s="63">
        <v>0</v>
      </c>
      <c r="EU123" s="63">
        <v>0</v>
      </c>
      <c r="EV123" s="63">
        <v>0</v>
      </c>
      <c r="EW123" s="63">
        <v>0</v>
      </c>
      <c r="EX123" s="63">
        <v>0</v>
      </c>
      <c r="EY123" s="63">
        <v>0</v>
      </c>
      <c r="EZ123" s="63">
        <v>0</v>
      </c>
      <c r="FA123" s="63">
        <v>0</v>
      </c>
      <c r="FB123" s="63">
        <v>0</v>
      </c>
      <c r="FC123" s="63">
        <v>0</v>
      </c>
      <c r="FD123" s="63">
        <v>0</v>
      </c>
      <c r="FE123" s="63">
        <v>0</v>
      </c>
      <c r="FF123" s="63">
        <v>0</v>
      </c>
      <c r="FG123" s="63">
        <v>0</v>
      </c>
      <c r="FH123" s="63">
        <v>0</v>
      </c>
      <c r="FI123" s="63">
        <v>0</v>
      </c>
      <c r="FJ123" s="63">
        <v>0</v>
      </c>
      <c r="FK123" s="63">
        <v>0</v>
      </c>
      <c r="FL123" s="63">
        <v>0</v>
      </c>
      <c r="FM123" s="63">
        <v>0</v>
      </c>
      <c r="FN123" s="63">
        <v>0</v>
      </c>
      <c r="FO123" s="63">
        <v>0</v>
      </c>
      <c r="FP123" s="63">
        <v>0</v>
      </c>
      <c r="FQ123" s="63">
        <v>0</v>
      </c>
      <c r="FR123" s="63">
        <v>0</v>
      </c>
      <c r="FS123" s="63">
        <v>0</v>
      </c>
      <c r="FT123" s="63">
        <v>0</v>
      </c>
      <c r="FU123" s="63">
        <v>0</v>
      </c>
      <c r="FV123" s="63">
        <v>0</v>
      </c>
      <c r="FW123" s="63">
        <v>0</v>
      </c>
      <c r="FX123" s="63">
        <v>0</v>
      </c>
      <c r="FY123" s="63">
        <v>0</v>
      </c>
      <c r="FZ123" s="63">
        <v>0</v>
      </c>
      <c r="GA123" s="63">
        <v>0</v>
      </c>
      <c r="GB123" s="63">
        <v>0</v>
      </c>
      <c r="GC123" s="63">
        <v>0</v>
      </c>
      <c r="GD123" s="63">
        <v>0</v>
      </c>
      <c r="GE123" s="63">
        <v>0</v>
      </c>
      <c r="GF123" s="63">
        <v>0</v>
      </c>
      <c r="GG123" s="63">
        <v>0</v>
      </c>
      <c r="GH123" s="63">
        <v>0</v>
      </c>
      <c r="GI123" s="63">
        <v>0</v>
      </c>
      <c r="GJ123" s="63">
        <v>0</v>
      </c>
      <c r="GK123" s="63">
        <v>0</v>
      </c>
      <c r="GL123" s="63">
        <v>0</v>
      </c>
      <c r="GM123" s="63">
        <v>0</v>
      </c>
      <c r="GN123" s="63">
        <v>0</v>
      </c>
      <c r="GO123" s="63">
        <v>0</v>
      </c>
      <c r="GP123" s="63">
        <v>0</v>
      </c>
      <c r="GQ123" s="63">
        <v>0</v>
      </c>
      <c r="GR123" s="63">
        <v>0</v>
      </c>
      <c r="GS123" s="63">
        <v>0</v>
      </c>
      <c r="GT123" s="63">
        <v>0</v>
      </c>
      <c r="GU123" s="63">
        <v>0</v>
      </c>
      <c r="GV123" s="63">
        <v>0</v>
      </c>
      <c r="GW123" s="63">
        <v>0</v>
      </c>
      <c r="GX123" s="63">
        <v>0</v>
      </c>
      <c r="GY123" s="63">
        <v>0</v>
      </c>
      <c r="GZ123" s="63">
        <v>0</v>
      </c>
      <c r="HA123" s="63">
        <v>0</v>
      </c>
      <c r="HB123" s="63">
        <v>0</v>
      </c>
      <c r="HC123" s="63">
        <v>0</v>
      </c>
      <c r="HD123" s="63">
        <v>0</v>
      </c>
      <c r="HE123" s="63">
        <v>0</v>
      </c>
      <c r="HF123" s="63">
        <v>0</v>
      </c>
      <c r="HG123" s="63">
        <v>0</v>
      </c>
      <c r="HH123" s="63">
        <v>0</v>
      </c>
      <c r="HI123" s="63">
        <v>0</v>
      </c>
      <c r="HJ123" s="63">
        <v>0</v>
      </c>
      <c r="HK123" s="63">
        <v>0</v>
      </c>
      <c r="HL123" s="63">
        <v>0</v>
      </c>
      <c r="HM123" s="63">
        <v>0</v>
      </c>
      <c r="HN123" s="63">
        <v>0</v>
      </c>
      <c r="HO123" s="63">
        <v>0</v>
      </c>
      <c r="HP123" s="63">
        <v>0</v>
      </c>
      <c r="HQ123" s="63">
        <v>0</v>
      </c>
      <c r="HR123" s="63">
        <v>0</v>
      </c>
      <c r="HS123" s="63">
        <v>0</v>
      </c>
      <c r="HT123" s="63">
        <v>0</v>
      </c>
      <c r="HU123" s="63">
        <v>0</v>
      </c>
      <c r="HV123" s="63">
        <v>0</v>
      </c>
      <c r="HW123" s="63">
        <v>0</v>
      </c>
      <c r="HX123" s="63">
        <v>0</v>
      </c>
      <c r="HY123" s="63">
        <v>0</v>
      </c>
      <c r="HZ123" s="63">
        <v>0</v>
      </c>
      <c r="IA123" s="63">
        <v>0</v>
      </c>
      <c r="IB123" s="63">
        <v>0</v>
      </c>
      <c r="IC123" s="63">
        <v>0</v>
      </c>
      <c r="ID123" s="63">
        <v>0</v>
      </c>
      <c r="IE123" s="63">
        <v>0</v>
      </c>
      <c r="IF123" s="63">
        <v>0</v>
      </c>
      <c r="IG123" s="63">
        <v>0</v>
      </c>
      <c r="IH123" s="63">
        <v>0</v>
      </c>
      <c r="II123" s="63">
        <v>0</v>
      </c>
      <c r="IJ123" s="63">
        <v>0</v>
      </c>
      <c r="IK123" s="63">
        <v>0</v>
      </c>
      <c r="IL123" s="63">
        <v>0</v>
      </c>
      <c r="IM123" s="63">
        <v>0</v>
      </c>
      <c r="IN123" s="63">
        <v>0</v>
      </c>
      <c r="IO123" s="63">
        <v>0</v>
      </c>
      <c r="IP123" s="63">
        <v>0</v>
      </c>
      <c r="IQ123" s="63">
        <v>0</v>
      </c>
      <c r="IR123" s="63">
        <v>0</v>
      </c>
      <c r="IS123" s="63">
        <v>0</v>
      </c>
      <c r="IT123" s="63">
        <v>0</v>
      </c>
      <c r="IU123" s="63">
        <v>0</v>
      </c>
      <c r="IV123" s="63">
        <v>0</v>
      </c>
      <c r="IW123" s="63">
        <v>0</v>
      </c>
      <c r="IX123" s="63">
        <v>0</v>
      </c>
      <c r="IY123" s="63">
        <v>0</v>
      </c>
      <c r="IZ123" s="63">
        <v>0</v>
      </c>
      <c r="JA123" s="63">
        <v>0</v>
      </c>
      <c r="JB123" s="63">
        <v>0</v>
      </c>
      <c r="JC123" s="63">
        <v>0</v>
      </c>
      <c r="JD123" s="63">
        <v>0</v>
      </c>
      <c r="JE123" s="63">
        <v>0</v>
      </c>
      <c r="JF123" s="63">
        <v>0</v>
      </c>
      <c r="JG123" s="63">
        <v>0</v>
      </c>
      <c r="JH123" s="63">
        <v>0</v>
      </c>
      <c r="JI123" s="63">
        <v>0</v>
      </c>
      <c r="JJ123" s="63">
        <v>0</v>
      </c>
      <c r="JK123" s="63">
        <v>0</v>
      </c>
      <c r="JL123" s="63">
        <v>0</v>
      </c>
      <c r="JM123" s="63">
        <v>0</v>
      </c>
      <c r="JN123" s="63">
        <v>0</v>
      </c>
      <c r="JO123" s="63">
        <v>0</v>
      </c>
      <c r="JP123" s="63">
        <v>0</v>
      </c>
      <c r="JQ123" s="63">
        <v>0</v>
      </c>
      <c r="JR123" s="63">
        <v>0</v>
      </c>
      <c r="JS123" s="63">
        <v>0</v>
      </c>
      <c r="JT123" s="63">
        <v>0</v>
      </c>
      <c r="JU123" s="63">
        <v>0</v>
      </c>
      <c r="JV123" s="63">
        <v>0</v>
      </c>
      <c r="JW123" s="63">
        <v>0</v>
      </c>
      <c r="JX123" s="63">
        <v>0</v>
      </c>
      <c r="JY123" s="63">
        <v>0</v>
      </c>
      <c r="JZ123" s="63">
        <v>0</v>
      </c>
      <c r="KA123" s="63">
        <v>0</v>
      </c>
      <c r="KB123" s="63">
        <v>0</v>
      </c>
      <c r="KC123" s="63">
        <v>0</v>
      </c>
      <c r="KD123" s="63">
        <v>0</v>
      </c>
      <c r="KE123" s="63">
        <v>0</v>
      </c>
      <c r="KF123" s="63">
        <v>0</v>
      </c>
      <c r="KG123" s="63">
        <v>0</v>
      </c>
      <c r="KH123" s="63">
        <v>0</v>
      </c>
      <c r="KI123" s="63">
        <v>0</v>
      </c>
      <c r="KJ123" s="63">
        <v>0</v>
      </c>
      <c r="KK123" s="63">
        <v>0</v>
      </c>
      <c r="KL123" s="63">
        <v>0</v>
      </c>
      <c r="KM123" s="63">
        <v>0</v>
      </c>
      <c r="KN123" s="63">
        <v>0</v>
      </c>
      <c r="KO123" s="63">
        <v>0</v>
      </c>
      <c r="KP123" s="63">
        <v>0</v>
      </c>
      <c r="KQ123" s="63">
        <v>0</v>
      </c>
      <c r="KR123" s="63">
        <v>0</v>
      </c>
      <c r="KS123" s="63">
        <v>0</v>
      </c>
      <c r="KT123" s="63">
        <v>0</v>
      </c>
      <c r="KU123" s="63">
        <v>0</v>
      </c>
      <c r="KV123" s="63">
        <v>0</v>
      </c>
      <c r="KW123" s="63">
        <v>0</v>
      </c>
      <c r="KX123" s="63">
        <v>0</v>
      </c>
      <c r="KY123" s="63">
        <v>0</v>
      </c>
      <c r="KZ123" s="63">
        <v>0</v>
      </c>
      <c r="LA123" s="63">
        <v>0</v>
      </c>
      <c r="LB123" s="63">
        <v>0</v>
      </c>
      <c r="LC123" s="63">
        <v>0</v>
      </c>
      <c r="LD123" s="63">
        <v>0</v>
      </c>
      <c r="LE123" s="63">
        <v>0</v>
      </c>
      <c r="LF123" s="63">
        <v>0</v>
      </c>
      <c r="LG123" s="63">
        <v>0</v>
      </c>
      <c r="LH123" s="63">
        <v>0</v>
      </c>
      <c r="LI123" s="63">
        <v>0</v>
      </c>
      <c r="LJ123" s="63">
        <v>0</v>
      </c>
      <c r="LK123" s="63">
        <v>0</v>
      </c>
      <c r="LL123" s="63">
        <v>0</v>
      </c>
      <c r="LM123" s="63">
        <v>0</v>
      </c>
      <c r="LN123" s="63">
        <v>0</v>
      </c>
      <c r="LO123" s="63">
        <v>0</v>
      </c>
      <c r="LP123" s="63">
        <v>0</v>
      </c>
      <c r="LQ123" s="63">
        <v>0</v>
      </c>
      <c r="LR123" s="63">
        <v>0</v>
      </c>
      <c r="LS123" s="63">
        <v>0</v>
      </c>
      <c r="LT123" s="63">
        <v>0</v>
      </c>
      <c r="LU123" s="63">
        <v>0</v>
      </c>
      <c r="LV123" s="63">
        <v>0</v>
      </c>
      <c r="LW123" s="63">
        <v>0</v>
      </c>
      <c r="LX123" s="63">
        <v>0</v>
      </c>
      <c r="LY123" s="63">
        <v>0</v>
      </c>
      <c r="LZ123" s="63">
        <v>0</v>
      </c>
      <c r="MA123" s="63">
        <v>0</v>
      </c>
      <c r="MB123" s="63">
        <v>0</v>
      </c>
      <c r="MC123" s="63">
        <v>0</v>
      </c>
      <c r="MD123" s="63">
        <v>0</v>
      </c>
      <c r="ME123" s="63">
        <v>0</v>
      </c>
      <c r="MF123" s="63">
        <v>0</v>
      </c>
      <c r="MG123" s="63">
        <v>0</v>
      </c>
      <c r="MH123" s="63">
        <v>0</v>
      </c>
      <c r="MI123" s="63">
        <v>0</v>
      </c>
      <c r="MJ123" s="63">
        <v>0</v>
      </c>
      <c r="MK123" s="63">
        <v>0</v>
      </c>
      <c r="ML123" s="63">
        <v>0</v>
      </c>
      <c r="MM123" s="63">
        <v>0</v>
      </c>
      <c r="MN123" s="63">
        <v>0</v>
      </c>
      <c r="MO123" s="63">
        <v>0</v>
      </c>
      <c r="MP123" s="63">
        <v>0</v>
      </c>
      <c r="MQ123" s="63">
        <v>0</v>
      </c>
      <c r="MR123" s="63">
        <v>0</v>
      </c>
      <c r="MS123" s="63">
        <v>0</v>
      </c>
      <c r="MT123" s="63">
        <v>0</v>
      </c>
      <c r="MU123" s="63">
        <v>0</v>
      </c>
      <c r="MW123" s="68">
        <v>108</v>
      </c>
      <c r="MY123" s="63">
        <f t="shared" si="3"/>
        <v>0</v>
      </c>
      <c r="NC123" s="63">
        <f t="shared" si="4"/>
        <v>0</v>
      </c>
    </row>
    <row r="124" spans="1:367" x14ac:dyDescent="0.45">
      <c r="A124" s="63" t="s">
        <v>410</v>
      </c>
      <c r="B124" s="50">
        <v>0</v>
      </c>
      <c r="C124" s="63">
        <v>0</v>
      </c>
      <c r="D124" s="63">
        <v>0</v>
      </c>
      <c r="E124" s="63">
        <v>0</v>
      </c>
      <c r="F124" s="63">
        <v>0</v>
      </c>
      <c r="G124" s="63">
        <v>0</v>
      </c>
      <c r="H124" s="63">
        <v>0</v>
      </c>
      <c r="I124" s="63">
        <v>0</v>
      </c>
      <c r="J124" s="63">
        <v>0</v>
      </c>
      <c r="K124" s="63">
        <v>0</v>
      </c>
      <c r="L124" s="63">
        <v>0</v>
      </c>
      <c r="M124" s="63">
        <v>0</v>
      </c>
      <c r="N124" s="63">
        <v>0</v>
      </c>
      <c r="O124" s="63">
        <v>0</v>
      </c>
      <c r="P124" s="63">
        <v>0</v>
      </c>
      <c r="Q124" s="63">
        <v>0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>
        <v>0</v>
      </c>
      <c r="AZ124" s="63">
        <v>0</v>
      </c>
      <c r="BA124" s="63">
        <v>0</v>
      </c>
      <c r="BB124" s="63">
        <v>0</v>
      </c>
      <c r="BC124" s="63">
        <v>0</v>
      </c>
      <c r="BD124" s="63">
        <v>0</v>
      </c>
      <c r="BE124" s="63">
        <v>0</v>
      </c>
      <c r="BF124" s="63">
        <v>0</v>
      </c>
      <c r="BG124" s="63">
        <v>0</v>
      </c>
      <c r="BH124" s="63">
        <v>0</v>
      </c>
      <c r="BI124" s="63">
        <v>0</v>
      </c>
      <c r="BJ124" s="63">
        <v>0</v>
      </c>
      <c r="BK124" s="63">
        <v>0</v>
      </c>
      <c r="BL124" s="63">
        <v>0</v>
      </c>
      <c r="BM124" s="63">
        <v>0</v>
      </c>
      <c r="BN124" s="63">
        <v>0</v>
      </c>
      <c r="BO124" s="63">
        <v>0</v>
      </c>
      <c r="BP124" s="63">
        <v>0</v>
      </c>
      <c r="BQ124" s="63">
        <v>0</v>
      </c>
      <c r="BR124" s="63">
        <v>0</v>
      </c>
      <c r="BS124" s="63">
        <v>0</v>
      </c>
      <c r="BT124" s="63">
        <v>0</v>
      </c>
      <c r="BU124" s="63">
        <v>0</v>
      </c>
      <c r="BV124" s="63">
        <v>0</v>
      </c>
      <c r="BW124" s="63">
        <v>0</v>
      </c>
      <c r="BX124" s="63">
        <v>0</v>
      </c>
      <c r="BY124" s="63">
        <v>0</v>
      </c>
      <c r="BZ124" s="63">
        <v>0</v>
      </c>
      <c r="CA124" s="63">
        <v>0</v>
      </c>
      <c r="CB124" s="63">
        <v>0</v>
      </c>
      <c r="CC124" s="63">
        <v>0</v>
      </c>
      <c r="CD124" s="63">
        <v>0</v>
      </c>
      <c r="CE124" s="63">
        <v>0</v>
      </c>
      <c r="CF124" s="63">
        <v>0</v>
      </c>
      <c r="CG124" s="63">
        <v>0</v>
      </c>
      <c r="CH124" s="63">
        <v>0</v>
      </c>
      <c r="CI124" s="63">
        <v>0</v>
      </c>
      <c r="CJ124" s="63">
        <v>0</v>
      </c>
      <c r="CK124" s="63">
        <v>0</v>
      </c>
      <c r="CL124" s="63">
        <v>0</v>
      </c>
      <c r="CM124" s="63">
        <v>0</v>
      </c>
      <c r="CN124" s="63">
        <v>0</v>
      </c>
      <c r="CO124" s="63">
        <v>0</v>
      </c>
      <c r="CP124" s="63">
        <v>0</v>
      </c>
      <c r="CQ124" s="63">
        <v>0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3">
        <v>0</v>
      </c>
      <c r="CZ124" s="63">
        <v>0</v>
      </c>
      <c r="DA124" s="63">
        <v>0</v>
      </c>
      <c r="DB124" s="63">
        <v>0</v>
      </c>
      <c r="DC124" s="63">
        <v>0</v>
      </c>
      <c r="DD124" s="63">
        <v>0</v>
      </c>
      <c r="DE124" s="63">
        <v>0</v>
      </c>
      <c r="DF124" s="63">
        <v>0</v>
      </c>
      <c r="DG124" s="63">
        <v>0</v>
      </c>
      <c r="DH124" s="63">
        <v>0</v>
      </c>
      <c r="DI124" s="63">
        <v>0</v>
      </c>
      <c r="DJ124" s="63">
        <v>0</v>
      </c>
      <c r="DK124" s="63">
        <v>0</v>
      </c>
      <c r="DL124" s="63">
        <v>0</v>
      </c>
      <c r="DM124" s="63">
        <v>0</v>
      </c>
      <c r="DN124" s="63">
        <v>0</v>
      </c>
      <c r="DO124" s="63">
        <v>0</v>
      </c>
      <c r="DP124" s="63">
        <v>0</v>
      </c>
      <c r="DQ124" s="63">
        <v>0</v>
      </c>
      <c r="DR124" s="63">
        <v>0</v>
      </c>
      <c r="DS124" s="63">
        <v>0</v>
      </c>
      <c r="DT124" s="63">
        <v>0</v>
      </c>
      <c r="DU124" s="63">
        <v>0</v>
      </c>
      <c r="DV124" s="63">
        <v>0</v>
      </c>
      <c r="DW124" s="63">
        <v>0</v>
      </c>
      <c r="DX124" s="63">
        <v>0</v>
      </c>
      <c r="DY124" s="63">
        <v>0</v>
      </c>
      <c r="DZ124" s="63">
        <v>0</v>
      </c>
      <c r="EA124" s="63">
        <v>0</v>
      </c>
      <c r="EB124" s="63">
        <v>0</v>
      </c>
      <c r="EC124" s="63">
        <v>0</v>
      </c>
      <c r="ED124" s="63">
        <v>0</v>
      </c>
      <c r="EE124" s="63">
        <v>0</v>
      </c>
      <c r="EF124" s="63">
        <v>0</v>
      </c>
      <c r="EG124" s="63">
        <v>0</v>
      </c>
      <c r="EH124" s="63">
        <v>0</v>
      </c>
      <c r="EI124" s="63">
        <v>0</v>
      </c>
      <c r="EJ124" s="63">
        <v>0</v>
      </c>
      <c r="EK124" s="63">
        <v>0</v>
      </c>
      <c r="EL124" s="63">
        <v>0</v>
      </c>
      <c r="EM124" s="63">
        <v>0</v>
      </c>
      <c r="EN124" s="63">
        <v>0</v>
      </c>
      <c r="EO124" s="63">
        <v>0</v>
      </c>
      <c r="EP124" s="63">
        <v>0</v>
      </c>
      <c r="EQ124" s="63">
        <v>0</v>
      </c>
      <c r="ER124" s="63">
        <v>0</v>
      </c>
      <c r="ES124" s="63">
        <v>0</v>
      </c>
      <c r="ET124" s="63">
        <v>0</v>
      </c>
      <c r="EU124" s="63">
        <v>0</v>
      </c>
      <c r="EV124" s="63">
        <v>0</v>
      </c>
      <c r="EW124" s="63">
        <v>0</v>
      </c>
      <c r="EX124" s="63">
        <v>0</v>
      </c>
      <c r="EY124" s="63">
        <v>0</v>
      </c>
      <c r="EZ124" s="63">
        <v>0</v>
      </c>
      <c r="FA124" s="63">
        <v>0</v>
      </c>
      <c r="FB124" s="63">
        <v>0</v>
      </c>
      <c r="FC124" s="63">
        <v>0</v>
      </c>
      <c r="FD124" s="63">
        <v>0</v>
      </c>
      <c r="FE124" s="63">
        <v>0</v>
      </c>
      <c r="FF124" s="63">
        <v>0</v>
      </c>
      <c r="FG124" s="63">
        <v>0</v>
      </c>
      <c r="FH124" s="63">
        <v>0</v>
      </c>
      <c r="FI124" s="63">
        <v>0</v>
      </c>
      <c r="FJ124" s="63">
        <v>0</v>
      </c>
      <c r="FK124" s="63">
        <v>0</v>
      </c>
      <c r="FL124" s="63">
        <v>0</v>
      </c>
      <c r="FM124" s="63">
        <v>0</v>
      </c>
      <c r="FN124" s="63">
        <v>0</v>
      </c>
      <c r="FO124" s="63">
        <v>0</v>
      </c>
      <c r="FP124" s="63">
        <v>0</v>
      </c>
      <c r="FQ124" s="63">
        <v>0</v>
      </c>
      <c r="FR124" s="63">
        <v>0</v>
      </c>
      <c r="FS124" s="63">
        <v>0</v>
      </c>
      <c r="FT124" s="63">
        <v>0</v>
      </c>
      <c r="FU124" s="63">
        <v>0</v>
      </c>
      <c r="FV124" s="63">
        <v>0</v>
      </c>
      <c r="FW124" s="63">
        <v>0</v>
      </c>
      <c r="FX124" s="63">
        <v>0</v>
      </c>
      <c r="FY124" s="63">
        <v>0</v>
      </c>
      <c r="FZ124" s="63">
        <v>0</v>
      </c>
      <c r="GA124" s="63">
        <v>0</v>
      </c>
      <c r="GB124" s="63">
        <v>0</v>
      </c>
      <c r="GC124" s="63">
        <v>0</v>
      </c>
      <c r="GD124" s="63">
        <v>0</v>
      </c>
      <c r="GE124" s="63">
        <v>0</v>
      </c>
      <c r="GF124" s="63">
        <v>0</v>
      </c>
      <c r="GG124" s="63">
        <v>0</v>
      </c>
      <c r="GH124" s="63">
        <v>0</v>
      </c>
      <c r="GI124" s="63">
        <v>0</v>
      </c>
      <c r="GJ124" s="63">
        <v>0</v>
      </c>
      <c r="GK124" s="63">
        <v>0</v>
      </c>
      <c r="GL124" s="63">
        <v>0</v>
      </c>
      <c r="GM124" s="63">
        <v>0</v>
      </c>
      <c r="GN124" s="63">
        <v>0</v>
      </c>
      <c r="GO124" s="63">
        <v>0</v>
      </c>
      <c r="GP124" s="63">
        <v>0</v>
      </c>
      <c r="GQ124" s="63">
        <v>0</v>
      </c>
      <c r="GR124" s="63">
        <v>0</v>
      </c>
      <c r="GS124" s="63">
        <v>0</v>
      </c>
      <c r="GT124" s="63">
        <v>0</v>
      </c>
      <c r="GU124" s="63">
        <v>0</v>
      </c>
      <c r="GV124" s="63">
        <v>0</v>
      </c>
      <c r="GW124" s="63">
        <v>0</v>
      </c>
      <c r="GX124" s="63">
        <v>0</v>
      </c>
      <c r="GY124" s="63">
        <v>0</v>
      </c>
      <c r="GZ124" s="63">
        <v>0</v>
      </c>
      <c r="HA124" s="63">
        <v>0</v>
      </c>
      <c r="HB124" s="63">
        <v>0</v>
      </c>
      <c r="HC124" s="63">
        <v>0</v>
      </c>
      <c r="HD124" s="63">
        <v>0</v>
      </c>
      <c r="HE124" s="63">
        <v>0</v>
      </c>
      <c r="HF124" s="63">
        <v>0</v>
      </c>
      <c r="HG124" s="63">
        <v>0</v>
      </c>
      <c r="HH124" s="63">
        <v>0</v>
      </c>
      <c r="HI124" s="63">
        <v>0</v>
      </c>
      <c r="HJ124" s="63">
        <v>0</v>
      </c>
      <c r="HK124" s="63">
        <v>0</v>
      </c>
      <c r="HL124" s="63">
        <v>0</v>
      </c>
      <c r="HM124" s="63">
        <v>0</v>
      </c>
      <c r="HN124" s="63">
        <v>0</v>
      </c>
      <c r="HO124" s="63">
        <v>0</v>
      </c>
      <c r="HP124" s="63">
        <v>0</v>
      </c>
      <c r="HQ124" s="63">
        <v>0</v>
      </c>
      <c r="HR124" s="63">
        <v>0</v>
      </c>
      <c r="HS124" s="63">
        <v>0</v>
      </c>
      <c r="HT124" s="63">
        <v>0</v>
      </c>
      <c r="HU124" s="63">
        <v>0</v>
      </c>
      <c r="HV124" s="63">
        <v>0</v>
      </c>
      <c r="HW124" s="63">
        <v>0</v>
      </c>
      <c r="HX124" s="63">
        <v>0</v>
      </c>
      <c r="HY124" s="63">
        <v>0</v>
      </c>
      <c r="HZ124" s="63">
        <v>0</v>
      </c>
      <c r="IA124" s="63">
        <v>0</v>
      </c>
      <c r="IB124" s="63">
        <v>0</v>
      </c>
      <c r="IC124" s="63">
        <v>0</v>
      </c>
      <c r="ID124" s="63">
        <v>0</v>
      </c>
      <c r="IE124" s="63">
        <v>0</v>
      </c>
      <c r="IF124" s="63">
        <v>0</v>
      </c>
      <c r="IG124" s="63">
        <v>0</v>
      </c>
      <c r="IH124" s="63">
        <v>0</v>
      </c>
      <c r="II124" s="63">
        <v>0</v>
      </c>
      <c r="IJ124" s="63">
        <v>0</v>
      </c>
      <c r="IK124" s="63">
        <v>0</v>
      </c>
      <c r="IL124" s="63">
        <v>0</v>
      </c>
      <c r="IM124" s="63">
        <v>0</v>
      </c>
      <c r="IN124" s="63">
        <v>0</v>
      </c>
      <c r="IO124" s="63">
        <v>0</v>
      </c>
      <c r="IP124" s="63">
        <v>0</v>
      </c>
      <c r="IQ124" s="63">
        <v>0</v>
      </c>
      <c r="IR124" s="63">
        <v>0</v>
      </c>
      <c r="IS124" s="63">
        <v>0</v>
      </c>
      <c r="IT124" s="63">
        <v>0</v>
      </c>
      <c r="IU124" s="63">
        <v>0</v>
      </c>
      <c r="IV124" s="63">
        <v>0</v>
      </c>
      <c r="IW124" s="63">
        <v>0</v>
      </c>
      <c r="IX124" s="63">
        <v>0</v>
      </c>
      <c r="IY124" s="63">
        <v>0</v>
      </c>
      <c r="IZ124" s="63">
        <v>0</v>
      </c>
      <c r="JA124" s="63">
        <v>0</v>
      </c>
      <c r="JB124" s="63">
        <v>0</v>
      </c>
      <c r="JC124" s="63">
        <v>0</v>
      </c>
      <c r="JD124" s="63">
        <v>0</v>
      </c>
      <c r="JE124" s="63">
        <v>0</v>
      </c>
      <c r="JF124" s="63">
        <v>0</v>
      </c>
      <c r="JG124" s="63">
        <v>0</v>
      </c>
      <c r="JH124" s="63">
        <v>0</v>
      </c>
      <c r="JI124" s="63">
        <v>0</v>
      </c>
      <c r="JJ124" s="63">
        <v>0</v>
      </c>
      <c r="JK124" s="63">
        <v>0</v>
      </c>
      <c r="JL124" s="63">
        <v>0</v>
      </c>
      <c r="JM124" s="63">
        <v>0</v>
      </c>
      <c r="JN124" s="63">
        <v>0</v>
      </c>
      <c r="JO124" s="63">
        <v>0</v>
      </c>
      <c r="JP124" s="63">
        <v>0</v>
      </c>
      <c r="JQ124" s="63">
        <v>0</v>
      </c>
      <c r="JR124" s="63">
        <v>0</v>
      </c>
      <c r="JS124" s="63">
        <v>0</v>
      </c>
      <c r="JT124" s="63">
        <v>0</v>
      </c>
      <c r="JU124" s="63">
        <v>0</v>
      </c>
      <c r="JV124" s="63">
        <v>0</v>
      </c>
      <c r="JW124" s="63">
        <v>0</v>
      </c>
      <c r="JX124" s="63">
        <v>0</v>
      </c>
      <c r="JY124" s="63">
        <v>0</v>
      </c>
      <c r="JZ124" s="63">
        <v>0</v>
      </c>
      <c r="KA124" s="63">
        <v>0</v>
      </c>
      <c r="KB124" s="63">
        <v>0</v>
      </c>
      <c r="KC124" s="63">
        <v>0</v>
      </c>
      <c r="KD124" s="63">
        <v>0</v>
      </c>
      <c r="KE124" s="63">
        <v>0</v>
      </c>
      <c r="KF124" s="63">
        <v>0</v>
      </c>
      <c r="KG124" s="63">
        <v>0</v>
      </c>
      <c r="KH124" s="63">
        <v>0</v>
      </c>
      <c r="KI124" s="63">
        <v>0</v>
      </c>
      <c r="KJ124" s="63">
        <v>0</v>
      </c>
      <c r="KK124" s="63">
        <v>0</v>
      </c>
      <c r="KL124" s="63">
        <v>0</v>
      </c>
      <c r="KM124" s="63">
        <v>0</v>
      </c>
      <c r="KN124" s="63">
        <v>0</v>
      </c>
      <c r="KO124" s="63">
        <v>0</v>
      </c>
      <c r="KP124" s="63">
        <v>0</v>
      </c>
      <c r="KQ124" s="63">
        <v>0</v>
      </c>
      <c r="KR124" s="63">
        <v>0</v>
      </c>
      <c r="KS124" s="63">
        <v>0</v>
      </c>
      <c r="KT124" s="63">
        <v>0</v>
      </c>
      <c r="KU124" s="63">
        <v>0</v>
      </c>
      <c r="KV124" s="63">
        <v>0</v>
      </c>
      <c r="KW124" s="63">
        <v>0</v>
      </c>
      <c r="KX124" s="63">
        <v>0</v>
      </c>
      <c r="KY124" s="63">
        <v>0</v>
      </c>
      <c r="KZ124" s="63">
        <v>0</v>
      </c>
      <c r="LA124" s="63">
        <v>0</v>
      </c>
      <c r="LB124" s="63">
        <v>0</v>
      </c>
      <c r="LC124" s="63">
        <v>0</v>
      </c>
      <c r="LD124" s="63">
        <v>0</v>
      </c>
      <c r="LE124" s="63">
        <v>0</v>
      </c>
      <c r="LF124" s="63">
        <v>0</v>
      </c>
      <c r="LG124" s="63">
        <v>0</v>
      </c>
      <c r="LH124" s="63">
        <v>0</v>
      </c>
      <c r="LI124" s="63">
        <v>0</v>
      </c>
      <c r="LJ124" s="63">
        <v>0</v>
      </c>
      <c r="LK124" s="63">
        <v>0</v>
      </c>
      <c r="LL124" s="63">
        <v>0</v>
      </c>
      <c r="LM124" s="63">
        <v>0</v>
      </c>
      <c r="LN124" s="63">
        <v>0</v>
      </c>
      <c r="LO124" s="63">
        <v>0</v>
      </c>
      <c r="LP124" s="63">
        <v>0</v>
      </c>
      <c r="LQ124" s="63">
        <v>0</v>
      </c>
      <c r="LR124" s="63">
        <v>0</v>
      </c>
      <c r="LS124" s="63">
        <v>0</v>
      </c>
      <c r="LT124" s="63">
        <v>0</v>
      </c>
      <c r="LU124" s="63">
        <v>0</v>
      </c>
      <c r="LV124" s="63">
        <v>0</v>
      </c>
      <c r="LW124" s="63">
        <v>0</v>
      </c>
      <c r="LX124" s="63">
        <v>0</v>
      </c>
      <c r="LY124" s="63">
        <v>0</v>
      </c>
      <c r="LZ124" s="63">
        <v>0</v>
      </c>
      <c r="MA124" s="63">
        <v>0</v>
      </c>
      <c r="MB124" s="63">
        <v>0</v>
      </c>
      <c r="MC124" s="63">
        <v>0</v>
      </c>
      <c r="MD124" s="63">
        <v>0</v>
      </c>
      <c r="ME124" s="63">
        <v>0</v>
      </c>
      <c r="MF124" s="63">
        <v>0</v>
      </c>
      <c r="MG124" s="63">
        <v>0</v>
      </c>
      <c r="MH124" s="63">
        <v>0</v>
      </c>
      <c r="MI124" s="63">
        <v>0</v>
      </c>
      <c r="MJ124" s="63">
        <v>0</v>
      </c>
      <c r="MK124" s="63">
        <v>0</v>
      </c>
      <c r="ML124" s="63">
        <v>0</v>
      </c>
      <c r="MM124" s="63">
        <v>0</v>
      </c>
      <c r="MN124" s="63">
        <v>0</v>
      </c>
      <c r="MO124" s="63">
        <v>0</v>
      </c>
      <c r="MP124" s="63">
        <v>0</v>
      </c>
      <c r="MQ124" s="63">
        <v>0</v>
      </c>
      <c r="MR124" s="63">
        <v>0</v>
      </c>
      <c r="MS124" s="63">
        <v>0</v>
      </c>
      <c r="MT124" s="63">
        <v>0</v>
      </c>
      <c r="MU124" s="63">
        <v>0</v>
      </c>
      <c r="MW124" s="68">
        <v>109</v>
      </c>
      <c r="MY124" s="63">
        <f t="shared" si="3"/>
        <v>0</v>
      </c>
      <c r="NC124" s="63">
        <f t="shared" si="4"/>
        <v>0</v>
      </c>
    </row>
    <row r="125" spans="1:367" x14ac:dyDescent="0.45">
      <c r="A125" s="63" t="s">
        <v>411</v>
      </c>
      <c r="B125" s="50">
        <v>0</v>
      </c>
      <c r="C125" s="63">
        <v>0</v>
      </c>
      <c r="D125" s="63">
        <v>0</v>
      </c>
      <c r="E125" s="63">
        <v>0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63">
        <v>0</v>
      </c>
      <c r="L125" s="63">
        <v>0</v>
      </c>
      <c r="M125" s="63">
        <v>0</v>
      </c>
      <c r="N125" s="63">
        <v>0</v>
      </c>
      <c r="O125" s="63">
        <v>0</v>
      </c>
      <c r="P125" s="63">
        <v>0</v>
      </c>
      <c r="Q125" s="63">
        <v>0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>
        <v>0</v>
      </c>
      <c r="AZ125" s="63">
        <v>0</v>
      </c>
      <c r="BA125" s="63">
        <v>0</v>
      </c>
      <c r="BB125" s="63">
        <v>0</v>
      </c>
      <c r="BC125" s="63">
        <v>0</v>
      </c>
      <c r="BD125" s="63">
        <v>0</v>
      </c>
      <c r="BE125" s="63">
        <v>0</v>
      </c>
      <c r="BF125" s="63">
        <v>0</v>
      </c>
      <c r="BG125" s="63">
        <v>0</v>
      </c>
      <c r="BH125" s="63">
        <v>0</v>
      </c>
      <c r="BI125" s="63">
        <v>0</v>
      </c>
      <c r="BJ125" s="63">
        <v>0</v>
      </c>
      <c r="BK125" s="63">
        <v>0</v>
      </c>
      <c r="BL125" s="63">
        <v>0</v>
      </c>
      <c r="BM125" s="63">
        <v>0</v>
      </c>
      <c r="BN125" s="63">
        <v>0</v>
      </c>
      <c r="BO125" s="63">
        <v>0</v>
      </c>
      <c r="BP125" s="63">
        <v>0</v>
      </c>
      <c r="BQ125" s="63">
        <v>0</v>
      </c>
      <c r="BR125" s="63">
        <v>0</v>
      </c>
      <c r="BS125" s="63">
        <v>0</v>
      </c>
      <c r="BT125" s="63">
        <v>0</v>
      </c>
      <c r="BU125" s="63">
        <v>0</v>
      </c>
      <c r="BV125" s="63">
        <v>0</v>
      </c>
      <c r="BW125" s="63">
        <v>0</v>
      </c>
      <c r="BX125" s="63">
        <v>0</v>
      </c>
      <c r="BY125" s="63">
        <v>0</v>
      </c>
      <c r="BZ125" s="63">
        <v>0</v>
      </c>
      <c r="CA125" s="63">
        <v>0</v>
      </c>
      <c r="CB125" s="63">
        <v>0</v>
      </c>
      <c r="CC125" s="63">
        <v>0</v>
      </c>
      <c r="CD125" s="63">
        <v>0</v>
      </c>
      <c r="CE125" s="63">
        <v>0</v>
      </c>
      <c r="CF125" s="63">
        <v>0</v>
      </c>
      <c r="CG125" s="63">
        <v>0</v>
      </c>
      <c r="CH125" s="63">
        <v>0</v>
      </c>
      <c r="CI125" s="63">
        <v>0</v>
      </c>
      <c r="CJ125" s="63">
        <v>0</v>
      </c>
      <c r="CK125" s="63">
        <v>0</v>
      </c>
      <c r="CL125" s="63">
        <v>0</v>
      </c>
      <c r="CM125" s="63">
        <v>0</v>
      </c>
      <c r="CN125" s="63">
        <v>0</v>
      </c>
      <c r="CO125" s="63">
        <v>0</v>
      </c>
      <c r="CP125" s="63">
        <v>0</v>
      </c>
      <c r="CQ125" s="63">
        <v>0</v>
      </c>
      <c r="CR125" s="63">
        <v>0</v>
      </c>
      <c r="CS125" s="63">
        <v>0</v>
      </c>
      <c r="CT125" s="63">
        <v>0</v>
      </c>
      <c r="CU125" s="63">
        <v>0</v>
      </c>
      <c r="CV125" s="63">
        <v>0</v>
      </c>
      <c r="CW125" s="63">
        <v>0</v>
      </c>
      <c r="CX125" s="63">
        <v>0</v>
      </c>
      <c r="CY125" s="63">
        <v>0</v>
      </c>
      <c r="CZ125" s="63">
        <v>0</v>
      </c>
      <c r="DA125" s="63">
        <v>0</v>
      </c>
      <c r="DB125" s="63">
        <v>0</v>
      </c>
      <c r="DC125" s="63">
        <v>0</v>
      </c>
      <c r="DD125" s="63">
        <v>0</v>
      </c>
      <c r="DE125" s="63">
        <v>0</v>
      </c>
      <c r="DF125" s="63">
        <v>0</v>
      </c>
      <c r="DG125" s="63">
        <v>0</v>
      </c>
      <c r="DH125" s="63">
        <v>0</v>
      </c>
      <c r="DI125" s="63">
        <v>0</v>
      </c>
      <c r="DJ125" s="63">
        <v>0</v>
      </c>
      <c r="DK125" s="63">
        <v>0</v>
      </c>
      <c r="DL125" s="63">
        <v>0</v>
      </c>
      <c r="DM125" s="63">
        <v>0</v>
      </c>
      <c r="DN125" s="63">
        <v>0</v>
      </c>
      <c r="DO125" s="63">
        <v>0</v>
      </c>
      <c r="DP125" s="63">
        <v>0</v>
      </c>
      <c r="DQ125" s="63">
        <v>0</v>
      </c>
      <c r="DR125" s="63">
        <v>0</v>
      </c>
      <c r="DS125" s="63">
        <v>0</v>
      </c>
      <c r="DT125" s="63">
        <v>0</v>
      </c>
      <c r="DU125" s="63">
        <v>0</v>
      </c>
      <c r="DV125" s="63">
        <v>0</v>
      </c>
      <c r="DW125" s="63">
        <v>0</v>
      </c>
      <c r="DX125" s="63">
        <v>0</v>
      </c>
      <c r="DY125" s="63">
        <v>0</v>
      </c>
      <c r="DZ125" s="63">
        <v>0</v>
      </c>
      <c r="EA125" s="63">
        <v>0</v>
      </c>
      <c r="EB125" s="63">
        <v>0</v>
      </c>
      <c r="EC125" s="63">
        <v>0</v>
      </c>
      <c r="ED125" s="63">
        <v>0</v>
      </c>
      <c r="EE125" s="63">
        <v>0</v>
      </c>
      <c r="EF125" s="63">
        <v>0</v>
      </c>
      <c r="EG125" s="63">
        <v>0</v>
      </c>
      <c r="EH125" s="63">
        <v>0</v>
      </c>
      <c r="EI125" s="63">
        <v>0</v>
      </c>
      <c r="EJ125" s="63">
        <v>0</v>
      </c>
      <c r="EK125" s="63">
        <v>0</v>
      </c>
      <c r="EL125" s="63">
        <v>0</v>
      </c>
      <c r="EM125" s="63">
        <v>0</v>
      </c>
      <c r="EN125" s="63">
        <v>0</v>
      </c>
      <c r="EO125" s="63">
        <v>0</v>
      </c>
      <c r="EP125" s="63">
        <v>0</v>
      </c>
      <c r="EQ125" s="63">
        <v>0</v>
      </c>
      <c r="ER125" s="63">
        <v>0</v>
      </c>
      <c r="ES125" s="63">
        <v>0</v>
      </c>
      <c r="ET125" s="63">
        <v>0</v>
      </c>
      <c r="EU125" s="63">
        <v>0</v>
      </c>
      <c r="EV125" s="63">
        <v>0</v>
      </c>
      <c r="EW125" s="63">
        <v>0</v>
      </c>
      <c r="EX125" s="63">
        <v>0</v>
      </c>
      <c r="EY125" s="63">
        <v>0</v>
      </c>
      <c r="EZ125" s="63">
        <v>0</v>
      </c>
      <c r="FA125" s="63">
        <v>0</v>
      </c>
      <c r="FB125" s="63">
        <v>0</v>
      </c>
      <c r="FC125" s="63">
        <v>0</v>
      </c>
      <c r="FD125" s="63">
        <v>0</v>
      </c>
      <c r="FE125" s="63">
        <v>0</v>
      </c>
      <c r="FF125" s="63">
        <v>0</v>
      </c>
      <c r="FG125" s="63">
        <v>0</v>
      </c>
      <c r="FH125" s="63">
        <v>0</v>
      </c>
      <c r="FI125" s="63">
        <v>0</v>
      </c>
      <c r="FJ125" s="63">
        <v>0</v>
      </c>
      <c r="FK125" s="63">
        <v>0</v>
      </c>
      <c r="FL125" s="63">
        <v>0</v>
      </c>
      <c r="FM125" s="63">
        <v>0</v>
      </c>
      <c r="FN125" s="63">
        <v>0</v>
      </c>
      <c r="FO125" s="63">
        <v>0</v>
      </c>
      <c r="FP125" s="63">
        <v>0</v>
      </c>
      <c r="FQ125" s="63">
        <v>0</v>
      </c>
      <c r="FR125" s="63">
        <v>0</v>
      </c>
      <c r="FS125" s="63">
        <v>0</v>
      </c>
      <c r="FT125" s="63">
        <v>0</v>
      </c>
      <c r="FU125" s="63">
        <v>0</v>
      </c>
      <c r="FV125" s="63">
        <v>0</v>
      </c>
      <c r="FW125" s="63">
        <v>0</v>
      </c>
      <c r="FX125" s="63">
        <v>0</v>
      </c>
      <c r="FY125" s="63">
        <v>0</v>
      </c>
      <c r="FZ125" s="63">
        <v>0</v>
      </c>
      <c r="GA125" s="63">
        <v>0</v>
      </c>
      <c r="GB125" s="63">
        <v>0</v>
      </c>
      <c r="GC125" s="63">
        <v>0</v>
      </c>
      <c r="GD125" s="63">
        <v>0</v>
      </c>
      <c r="GE125" s="63">
        <v>0</v>
      </c>
      <c r="GF125" s="63">
        <v>0</v>
      </c>
      <c r="GG125" s="63">
        <v>0</v>
      </c>
      <c r="GH125" s="63">
        <v>0</v>
      </c>
      <c r="GI125" s="63">
        <v>0</v>
      </c>
      <c r="GJ125" s="63">
        <v>0</v>
      </c>
      <c r="GK125" s="63">
        <v>0</v>
      </c>
      <c r="GL125" s="63">
        <v>0</v>
      </c>
      <c r="GM125" s="63">
        <v>0</v>
      </c>
      <c r="GN125" s="63">
        <v>0</v>
      </c>
      <c r="GO125" s="63">
        <v>0</v>
      </c>
      <c r="GP125" s="63">
        <v>0</v>
      </c>
      <c r="GQ125" s="63">
        <v>0</v>
      </c>
      <c r="GR125" s="63">
        <v>0</v>
      </c>
      <c r="GS125" s="63">
        <v>0</v>
      </c>
      <c r="GT125" s="63">
        <v>0</v>
      </c>
      <c r="GU125" s="63">
        <v>0</v>
      </c>
      <c r="GV125" s="63">
        <v>0</v>
      </c>
      <c r="GW125" s="63">
        <v>0</v>
      </c>
      <c r="GX125" s="63">
        <v>0</v>
      </c>
      <c r="GY125" s="63">
        <v>0</v>
      </c>
      <c r="GZ125" s="63">
        <v>0</v>
      </c>
      <c r="HA125" s="63">
        <v>0</v>
      </c>
      <c r="HB125" s="63">
        <v>0</v>
      </c>
      <c r="HC125" s="63">
        <v>0</v>
      </c>
      <c r="HD125" s="63">
        <v>0</v>
      </c>
      <c r="HE125" s="63">
        <v>0</v>
      </c>
      <c r="HF125" s="63">
        <v>0</v>
      </c>
      <c r="HG125" s="63">
        <v>0</v>
      </c>
      <c r="HH125" s="63">
        <v>0</v>
      </c>
      <c r="HI125" s="63">
        <v>0</v>
      </c>
      <c r="HJ125" s="63">
        <v>0</v>
      </c>
      <c r="HK125" s="63">
        <v>0</v>
      </c>
      <c r="HL125" s="63">
        <v>0</v>
      </c>
      <c r="HM125" s="63">
        <v>0</v>
      </c>
      <c r="HN125" s="63">
        <v>0</v>
      </c>
      <c r="HO125" s="63">
        <v>0</v>
      </c>
      <c r="HP125" s="63">
        <v>0</v>
      </c>
      <c r="HQ125" s="63">
        <v>0</v>
      </c>
      <c r="HR125" s="63">
        <v>0</v>
      </c>
      <c r="HS125" s="63">
        <v>0</v>
      </c>
      <c r="HT125" s="63">
        <v>0</v>
      </c>
      <c r="HU125" s="63">
        <v>0</v>
      </c>
      <c r="HV125" s="63">
        <v>0</v>
      </c>
      <c r="HW125" s="63">
        <v>0</v>
      </c>
      <c r="HX125" s="63">
        <v>0</v>
      </c>
      <c r="HY125" s="63">
        <v>0</v>
      </c>
      <c r="HZ125" s="63">
        <v>0</v>
      </c>
      <c r="IA125" s="63">
        <v>0</v>
      </c>
      <c r="IB125" s="63">
        <v>0</v>
      </c>
      <c r="IC125" s="63">
        <v>0</v>
      </c>
      <c r="ID125" s="63">
        <v>0</v>
      </c>
      <c r="IE125" s="63">
        <v>0</v>
      </c>
      <c r="IF125" s="63">
        <v>0</v>
      </c>
      <c r="IG125" s="63">
        <v>0</v>
      </c>
      <c r="IH125" s="63">
        <v>0</v>
      </c>
      <c r="II125" s="63">
        <v>0</v>
      </c>
      <c r="IJ125" s="63">
        <v>0</v>
      </c>
      <c r="IK125" s="63">
        <v>0</v>
      </c>
      <c r="IL125" s="63">
        <v>0</v>
      </c>
      <c r="IM125" s="63">
        <v>0</v>
      </c>
      <c r="IN125" s="63">
        <v>0</v>
      </c>
      <c r="IO125" s="63">
        <v>0</v>
      </c>
      <c r="IP125" s="63">
        <v>0</v>
      </c>
      <c r="IQ125" s="63">
        <v>0</v>
      </c>
      <c r="IR125" s="63">
        <v>0</v>
      </c>
      <c r="IS125" s="63">
        <v>0</v>
      </c>
      <c r="IT125" s="63">
        <v>0</v>
      </c>
      <c r="IU125" s="63">
        <v>0</v>
      </c>
      <c r="IV125" s="63">
        <v>0</v>
      </c>
      <c r="IW125" s="63">
        <v>0</v>
      </c>
      <c r="IX125" s="63">
        <v>0</v>
      </c>
      <c r="IY125" s="63">
        <v>0</v>
      </c>
      <c r="IZ125" s="63">
        <v>0</v>
      </c>
      <c r="JA125" s="63">
        <v>0</v>
      </c>
      <c r="JB125" s="63">
        <v>0</v>
      </c>
      <c r="JC125" s="63">
        <v>0</v>
      </c>
      <c r="JD125" s="63">
        <v>0</v>
      </c>
      <c r="JE125" s="63">
        <v>0</v>
      </c>
      <c r="JF125" s="63">
        <v>0</v>
      </c>
      <c r="JG125" s="63">
        <v>0</v>
      </c>
      <c r="JH125" s="63">
        <v>0</v>
      </c>
      <c r="JI125" s="63">
        <v>0</v>
      </c>
      <c r="JJ125" s="63">
        <v>0</v>
      </c>
      <c r="JK125" s="63">
        <v>0</v>
      </c>
      <c r="JL125" s="63">
        <v>0</v>
      </c>
      <c r="JM125" s="63">
        <v>0</v>
      </c>
      <c r="JN125" s="63">
        <v>0</v>
      </c>
      <c r="JO125" s="63">
        <v>0</v>
      </c>
      <c r="JP125" s="63">
        <v>0</v>
      </c>
      <c r="JQ125" s="63">
        <v>0</v>
      </c>
      <c r="JR125" s="63">
        <v>0</v>
      </c>
      <c r="JS125" s="63">
        <v>0</v>
      </c>
      <c r="JT125" s="63">
        <v>0</v>
      </c>
      <c r="JU125" s="63">
        <v>0</v>
      </c>
      <c r="JV125" s="63">
        <v>0</v>
      </c>
      <c r="JW125" s="63">
        <v>0</v>
      </c>
      <c r="JX125" s="63">
        <v>0</v>
      </c>
      <c r="JY125" s="63">
        <v>0</v>
      </c>
      <c r="JZ125" s="63">
        <v>0</v>
      </c>
      <c r="KA125" s="63">
        <v>0</v>
      </c>
      <c r="KB125" s="63">
        <v>0</v>
      </c>
      <c r="KC125" s="63">
        <v>0</v>
      </c>
      <c r="KD125" s="63">
        <v>0</v>
      </c>
      <c r="KE125" s="63">
        <v>0</v>
      </c>
      <c r="KF125" s="63">
        <v>0</v>
      </c>
      <c r="KG125" s="63">
        <v>0</v>
      </c>
      <c r="KH125" s="63">
        <v>0</v>
      </c>
      <c r="KI125" s="63">
        <v>0</v>
      </c>
      <c r="KJ125" s="63">
        <v>0</v>
      </c>
      <c r="KK125" s="63">
        <v>0</v>
      </c>
      <c r="KL125" s="63">
        <v>0</v>
      </c>
      <c r="KM125" s="63">
        <v>0</v>
      </c>
      <c r="KN125" s="63">
        <v>0</v>
      </c>
      <c r="KO125" s="63">
        <v>0</v>
      </c>
      <c r="KP125" s="63">
        <v>0</v>
      </c>
      <c r="KQ125" s="63">
        <v>0</v>
      </c>
      <c r="KR125" s="63">
        <v>0</v>
      </c>
      <c r="KS125" s="63">
        <v>0</v>
      </c>
      <c r="KT125" s="63">
        <v>0</v>
      </c>
      <c r="KU125" s="63">
        <v>0</v>
      </c>
      <c r="KV125" s="63">
        <v>0</v>
      </c>
      <c r="KW125" s="63">
        <v>0</v>
      </c>
      <c r="KX125" s="63">
        <v>0</v>
      </c>
      <c r="KY125" s="63">
        <v>0</v>
      </c>
      <c r="KZ125" s="63">
        <v>0</v>
      </c>
      <c r="LA125" s="63">
        <v>0</v>
      </c>
      <c r="LB125" s="63">
        <v>0</v>
      </c>
      <c r="LC125" s="63">
        <v>0</v>
      </c>
      <c r="LD125" s="63">
        <v>0</v>
      </c>
      <c r="LE125" s="63">
        <v>0</v>
      </c>
      <c r="LF125" s="63">
        <v>0</v>
      </c>
      <c r="LG125" s="63">
        <v>0</v>
      </c>
      <c r="LH125" s="63">
        <v>0</v>
      </c>
      <c r="LI125" s="63">
        <v>0</v>
      </c>
      <c r="LJ125" s="63">
        <v>0</v>
      </c>
      <c r="LK125" s="63">
        <v>0</v>
      </c>
      <c r="LL125" s="63">
        <v>0</v>
      </c>
      <c r="LM125" s="63">
        <v>0</v>
      </c>
      <c r="LN125" s="63">
        <v>0</v>
      </c>
      <c r="LO125" s="63">
        <v>0</v>
      </c>
      <c r="LP125" s="63">
        <v>0</v>
      </c>
      <c r="LQ125" s="63">
        <v>0</v>
      </c>
      <c r="LR125" s="63">
        <v>0</v>
      </c>
      <c r="LS125" s="63">
        <v>0</v>
      </c>
      <c r="LT125" s="63">
        <v>0</v>
      </c>
      <c r="LU125" s="63">
        <v>0</v>
      </c>
      <c r="LV125" s="63">
        <v>0</v>
      </c>
      <c r="LW125" s="63">
        <v>0</v>
      </c>
      <c r="LX125" s="63">
        <v>0</v>
      </c>
      <c r="LY125" s="63">
        <v>0</v>
      </c>
      <c r="LZ125" s="63">
        <v>0</v>
      </c>
      <c r="MA125" s="63">
        <v>0</v>
      </c>
      <c r="MB125" s="63">
        <v>0</v>
      </c>
      <c r="MC125" s="63">
        <v>0</v>
      </c>
      <c r="MD125" s="63">
        <v>0</v>
      </c>
      <c r="ME125" s="63">
        <v>0</v>
      </c>
      <c r="MF125" s="63">
        <v>0</v>
      </c>
      <c r="MG125" s="63">
        <v>0</v>
      </c>
      <c r="MH125" s="63">
        <v>0</v>
      </c>
      <c r="MI125" s="63">
        <v>0</v>
      </c>
      <c r="MJ125" s="63">
        <v>0</v>
      </c>
      <c r="MK125" s="63">
        <v>0</v>
      </c>
      <c r="ML125" s="63">
        <v>0</v>
      </c>
      <c r="MM125" s="63">
        <v>0</v>
      </c>
      <c r="MN125" s="63">
        <v>0</v>
      </c>
      <c r="MO125" s="63">
        <v>0</v>
      </c>
      <c r="MP125" s="63">
        <v>0</v>
      </c>
      <c r="MQ125" s="63">
        <v>0</v>
      </c>
      <c r="MR125" s="63">
        <v>0</v>
      </c>
      <c r="MS125" s="63">
        <v>0</v>
      </c>
      <c r="MT125" s="63">
        <v>0</v>
      </c>
      <c r="MU125" s="63">
        <v>0</v>
      </c>
      <c r="MW125" s="68">
        <v>110</v>
      </c>
      <c r="MY125" s="63">
        <f t="shared" si="3"/>
        <v>0</v>
      </c>
      <c r="NC125" s="63">
        <f t="shared" si="4"/>
        <v>0</v>
      </c>
    </row>
    <row r="126" spans="1:367" x14ac:dyDescent="0.45">
      <c r="A126" s="63" t="s">
        <v>412</v>
      </c>
      <c r="B126" s="50">
        <v>0</v>
      </c>
      <c r="C126" s="63">
        <v>0</v>
      </c>
      <c r="D126" s="63">
        <v>0</v>
      </c>
      <c r="E126" s="63">
        <v>0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63">
        <v>0</v>
      </c>
      <c r="L126" s="63">
        <v>0</v>
      </c>
      <c r="M126" s="63">
        <v>0</v>
      </c>
      <c r="N126" s="63">
        <v>0</v>
      </c>
      <c r="O126" s="63">
        <v>0</v>
      </c>
      <c r="P126" s="63">
        <v>0</v>
      </c>
      <c r="Q126" s="63">
        <v>0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>
        <v>0</v>
      </c>
      <c r="AZ126" s="63">
        <v>0</v>
      </c>
      <c r="BA126" s="63">
        <v>0</v>
      </c>
      <c r="BB126" s="63">
        <v>0</v>
      </c>
      <c r="BC126" s="63">
        <v>0</v>
      </c>
      <c r="BD126" s="63">
        <v>0</v>
      </c>
      <c r="BE126" s="63">
        <v>0</v>
      </c>
      <c r="BF126" s="63">
        <v>0</v>
      </c>
      <c r="BG126" s="63">
        <v>0</v>
      </c>
      <c r="BH126" s="63">
        <v>0</v>
      </c>
      <c r="BI126" s="63">
        <v>0</v>
      </c>
      <c r="BJ126" s="63">
        <v>0</v>
      </c>
      <c r="BK126" s="63">
        <v>0</v>
      </c>
      <c r="BL126" s="63">
        <v>0</v>
      </c>
      <c r="BM126" s="63">
        <v>0</v>
      </c>
      <c r="BN126" s="63">
        <v>0</v>
      </c>
      <c r="BO126" s="63">
        <v>0</v>
      </c>
      <c r="BP126" s="63">
        <v>0</v>
      </c>
      <c r="BQ126" s="63">
        <v>0</v>
      </c>
      <c r="BR126" s="63">
        <v>0</v>
      </c>
      <c r="BS126" s="63">
        <v>0</v>
      </c>
      <c r="BT126" s="63">
        <v>0</v>
      </c>
      <c r="BU126" s="63">
        <v>0</v>
      </c>
      <c r="BV126" s="63">
        <v>0</v>
      </c>
      <c r="BW126" s="63">
        <v>0</v>
      </c>
      <c r="BX126" s="63">
        <v>0</v>
      </c>
      <c r="BY126" s="63">
        <v>0</v>
      </c>
      <c r="BZ126" s="63">
        <v>0</v>
      </c>
      <c r="CA126" s="63">
        <v>0</v>
      </c>
      <c r="CB126" s="63">
        <v>0</v>
      </c>
      <c r="CC126" s="63">
        <v>0</v>
      </c>
      <c r="CD126" s="63">
        <v>0</v>
      </c>
      <c r="CE126" s="63">
        <v>0</v>
      </c>
      <c r="CF126" s="63">
        <v>0</v>
      </c>
      <c r="CG126" s="63">
        <v>0</v>
      </c>
      <c r="CH126" s="63">
        <v>0</v>
      </c>
      <c r="CI126" s="63">
        <v>0</v>
      </c>
      <c r="CJ126" s="63">
        <v>0</v>
      </c>
      <c r="CK126" s="63">
        <v>0</v>
      </c>
      <c r="CL126" s="63">
        <v>0</v>
      </c>
      <c r="CM126" s="63">
        <v>0</v>
      </c>
      <c r="CN126" s="63">
        <v>0</v>
      </c>
      <c r="CO126" s="63">
        <v>0</v>
      </c>
      <c r="CP126" s="63">
        <v>0</v>
      </c>
      <c r="CQ126" s="63">
        <v>0</v>
      </c>
      <c r="CR126" s="63">
        <v>0</v>
      </c>
      <c r="CS126" s="63">
        <v>0</v>
      </c>
      <c r="CT126" s="63">
        <v>0</v>
      </c>
      <c r="CU126" s="63">
        <v>0</v>
      </c>
      <c r="CV126" s="63">
        <v>0</v>
      </c>
      <c r="CW126" s="63">
        <v>0</v>
      </c>
      <c r="CX126" s="63">
        <v>0</v>
      </c>
      <c r="CY126" s="63">
        <v>0</v>
      </c>
      <c r="CZ126" s="63">
        <v>0</v>
      </c>
      <c r="DA126" s="63">
        <v>0</v>
      </c>
      <c r="DB126" s="63">
        <v>0</v>
      </c>
      <c r="DC126" s="63">
        <v>0</v>
      </c>
      <c r="DD126" s="63">
        <v>0</v>
      </c>
      <c r="DE126" s="63">
        <v>0</v>
      </c>
      <c r="DF126" s="63">
        <v>0</v>
      </c>
      <c r="DG126" s="63">
        <v>0</v>
      </c>
      <c r="DH126" s="63">
        <v>0</v>
      </c>
      <c r="DI126" s="63">
        <v>0</v>
      </c>
      <c r="DJ126" s="63">
        <v>0</v>
      </c>
      <c r="DK126" s="63">
        <v>0</v>
      </c>
      <c r="DL126" s="63">
        <v>0</v>
      </c>
      <c r="DM126" s="63">
        <v>0</v>
      </c>
      <c r="DN126" s="63">
        <v>0</v>
      </c>
      <c r="DO126" s="63">
        <v>0</v>
      </c>
      <c r="DP126" s="63">
        <v>0</v>
      </c>
      <c r="DQ126" s="63">
        <v>0</v>
      </c>
      <c r="DR126" s="63">
        <v>0</v>
      </c>
      <c r="DS126" s="63">
        <v>0</v>
      </c>
      <c r="DT126" s="63">
        <v>0</v>
      </c>
      <c r="DU126" s="63">
        <v>0</v>
      </c>
      <c r="DV126" s="63">
        <v>0</v>
      </c>
      <c r="DW126" s="63">
        <v>0</v>
      </c>
      <c r="DX126" s="63">
        <v>0</v>
      </c>
      <c r="DY126" s="63">
        <v>0</v>
      </c>
      <c r="DZ126" s="63">
        <v>0</v>
      </c>
      <c r="EA126" s="63">
        <v>0</v>
      </c>
      <c r="EB126" s="63">
        <v>0</v>
      </c>
      <c r="EC126" s="63">
        <v>0</v>
      </c>
      <c r="ED126" s="63">
        <v>0</v>
      </c>
      <c r="EE126" s="63">
        <v>0</v>
      </c>
      <c r="EF126" s="63">
        <v>0</v>
      </c>
      <c r="EG126" s="63">
        <v>0</v>
      </c>
      <c r="EH126" s="63">
        <v>0</v>
      </c>
      <c r="EI126" s="63">
        <v>0</v>
      </c>
      <c r="EJ126" s="63">
        <v>0</v>
      </c>
      <c r="EK126" s="63">
        <v>0</v>
      </c>
      <c r="EL126" s="63">
        <v>0</v>
      </c>
      <c r="EM126" s="63">
        <v>0</v>
      </c>
      <c r="EN126" s="63">
        <v>0</v>
      </c>
      <c r="EO126" s="63">
        <v>0</v>
      </c>
      <c r="EP126" s="63">
        <v>0</v>
      </c>
      <c r="EQ126" s="63">
        <v>0</v>
      </c>
      <c r="ER126" s="63">
        <v>0</v>
      </c>
      <c r="ES126" s="63">
        <v>0</v>
      </c>
      <c r="ET126" s="63">
        <v>0</v>
      </c>
      <c r="EU126" s="63">
        <v>0</v>
      </c>
      <c r="EV126" s="63">
        <v>0</v>
      </c>
      <c r="EW126" s="63">
        <v>0</v>
      </c>
      <c r="EX126" s="63">
        <v>0</v>
      </c>
      <c r="EY126" s="63">
        <v>0</v>
      </c>
      <c r="EZ126" s="63">
        <v>0</v>
      </c>
      <c r="FA126" s="63">
        <v>0</v>
      </c>
      <c r="FB126" s="63">
        <v>0</v>
      </c>
      <c r="FC126" s="63">
        <v>0</v>
      </c>
      <c r="FD126" s="63">
        <v>0</v>
      </c>
      <c r="FE126" s="63">
        <v>0</v>
      </c>
      <c r="FF126" s="63">
        <v>0</v>
      </c>
      <c r="FG126" s="63">
        <v>0</v>
      </c>
      <c r="FH126" s="63">
        <v>0</v>
      </c>
      <c r="FI126" s="63">
        <v>0</v>
      </c>
      <c r="FJ126" s="63">
        <v>0</v>
      </c>
      <c r="FK126" s="63">
        <v>0</v>
      </c>
      <c r="FL126" s="63">
        <v>0</v>
      </c>
      <c r="FM126" s="63">
        <v>0</v>
      </c>
      <c r="FN126" s="63">
        <v>0</v>
      </c>
      <c r="FO126" s="63">
        <v>0</v>
      </c>
      <c r="FP126" s="63">
        <v>0</v>
      </c>
      <c r="FQ126" s="63">
        <v>0</v>
      </c>
      <c r="FR126" s="63">
        <v>0</v>
      </c>
      <c r="FS126" s="63">
        <v>0</v>
      </c>
      <c r="FT126" s="63">
        <v>0</v>
      </c>
      <c r="FU126" s="63">
        <v>0</v>
      </c>
      <c r="FV126" s="63">
        <v>0</v>
      </c>
      <c r="FW126" s="63">
        <v>0</v>
      </c>
      <c r="FX126" s="63">
        <v>0</v>
      </c>
      <c r="FY126" s="63">
        <v>0</v>
      </c>
      <c r="FZ126" s="63">
        <v>0</v>
      </c>
      <c r="GA126" s="63">
        <v>0</v>
      </c>
      <c r="GB126" s="63">
        <v>0</v>
      </c>
      <c r="GC126" s="63">
        <v>0</v>
      </c>
      <c r="GD126" s="63">
        <v>0</v>
      </c>
      <c r="GE126" s="63">
        <v>0</v>
      </c>
      <c r="GF126" s="63">
        <v>0</v>
      </c>
      <c r="GG126" s="63">
        <v>0</v>
      </c>
      <c r="GH126" s="63">
        <v>0</v>
      </c>
      <c r="GI126" s="63">
        <v>0</v>
      </c>
      <c r="GJ126" s="63">
        <v>0</v>
      </c>
      <c r="GK126" s="63">
        <v>0</v>
      </c>
      <c r="GL126" s="63">
        <v>0</v>
      </c>
      <c r="GM126" s="63">
        <v>0</v>
      </c>
      <c r="GN126" s="63">
        <v>0</v>
      </c>
      <c r="GO126" s="63">
        <v>0</v>
      </c>
      <c r="GP126" s="63">
        <v>0</v>
      </c>
      <c r="GQ126" s="63">
        <v>0</v>
      </c>
      <c r="GR126" s="63">
        <v>0</v>
      </c>
      <c r="GS126" s="63">
        <v>0</v>
      </c>
      <c r="GT126" s="63">
        <v>0</v>
      </c>
      <c r="GU126" s="63">
        <v>0</v>
      </c>
      <c r="GV126" s="63">
        <v>0</v>
      </c>
      <c r="GW126" s="63">
        <v>0</v>
      </c>
      <c r="GX126" s="63">
        <v>0</v>
      </c>
      <c r="GY126" s="63">
        <v>0</v>
      </c>
      <c r="GZ126" s="63">
        <v>0</v>
      </c>
      <c r="HA126" s="63">
        <v>0</v>
      </c>
      <c r="HB126" s="63">
        <v>0</v>
      </c>
      <c r="HC126" s="63">
        <v>0</v>
      </c>
      <c r="HD126" s="63">
        <v>0</v>
      </c>
      <c r="HE126" s="63">
        <v>0</v>
      </c>
      <c r="HF126" s="63">
        <v>0</v>
      </c>
      <c r="HG126" s="63">
        <v>0</v>
      </c>
      <c r="HH126" s="63">
        <v>0</v>
      </c>
      <c r="HI126" s="63">
        <v>0</v>
      </c>
      <c r="HJ126" s="63">
        <v>0</v>
      </c>
      <c r="HK126" s="63">
        <v>0</v>
      </c>
      <c r="HL126" s="63">
        <v>0</v>
      </c>
      <c r="HM126" s="63">
        <v>0</v>
      </c>
      <c r="HN126" s="63">
        <v>0</v>
      </c>
      <c r="HO126" s="63">
        <v>0</v>
      </c>
      <c r="HP126" s="63">
        <v>0</v>
      </c>
      <c r="HQ126" s="63">
        <v>0</v>
      </c>
      <c r="HR126" s="63">
        <v>0</v>
      </c>
      <c r="HS126" s="63">
        <v>0</v>
      </c>
      <c r="HT126" s="63">
        <v>0</v>
      </c>
      <c r="HU126" s="63">
        <v>0</v>
      </c>
      <c r="HV126" s="63">
        <v>0</v>
      </c>
      <c r="HW126" s="63">
        <v>0</v>
      </c>
      <c r="HX126" s="63">
        <v>0</v>
      </c>
      <c r="HY126" s="63">
        <v>0</v>
      </c>
      <c r="HZ126" s="63">
        <v>0</v>
      </c>
      <c r="IA126" s="63">
        <v>0</v>
      </c>
      <c r="IB126" s="63">
        <v>0</v>
      </c>
      <c r="IC126" s="63">
        <v>0</v>
      </c>
      <c r="ID126" s="63">
        <v>0</v>
      </c>
      <c r="IE126" s="63">
        <v>0</v>
      </c>
      <c r="IF126" s="63">
        <v>0</v>
      </c>
      <c r="IG126" s="63">
        <v>0</v>
      </c>
      <c r="IH126" s="63">
        <v>0</v>
      </c>
      <c r="II126" s="63">
        <v>0</v>
      </c>
      <c r="IJ126" s="63">
        <v>0</v>
      </c>
      <c r="IK126" s="63">
        <v>0</v>
      </c>
      <c r="IL126" s="63">
        <v>0</v>
      </c>
      <c r="IM126" s="63">
        <v>0</v>
      </c>
      <c r="IN126" s="63">
        <v>0</v>
      </c>
      <c r="IO126" s="63">
        <v>0</v>
      </c>
      <c r="IP126" s="63">
        <v>0</v>
      </c>
      <c r="IQ126" s="63">
        <v>0</v>
      </c>
      <c r="IR126" s="63">
        <v>0</v>
      </c>
      <c r="IS126" s="63">
        <v>0</v>
      </c>
      <c r="IT126" s="63">
        <v>0</v>
      </c>
      <c r="IU126" s="63">
        <v>0</v>
      </c>
      <c r="IV126" s="63">
        <v>0</v>
      </c>
      <c r="IW126" s="63">
        <v>0</v>
      </c>
      <c r="IX126" s="63">
        <v>0</v>
      </c>
      <c r="IY126" s="63">
        <v>0</v>
      </c>
      <c r="IZ126" s="63">
        <v>0</v>
      </c>
      <c r="JA126" s="63">
        <v>0</v>
      </c>
      <c r="JB126" s="63">
        <v>0</v>
      </c>
      <c r="JC126" s="63">
        <v>0</v>
      </c>
      <c r="JD126" s="63">
        <v>0</v>
      </c>
      <c r="JE126" s="63">
        <v>0</v>
      </c>
      <c r="JF126" s="63">
        <v>0</v>
      </c>
      <c r="JG126" s="63">
        <v>0</v>
      </c>
      <c r="JH126" s="63">
        <v>0</v>
      </c>
      <c r="JI126" s="63">
        <v>0</v>
      </c>
      <c r="JJ126" s="63">
        <v>0</v>
      </c>
      <c r="JK126" s="63">
        <v>0</v>
      </c>
      <c r="JL126" s="63">
        <v>0</v>
      </c>
      <c r="JM126" s="63">
        <v>0</v>
      </c>
      <c r="JN126" s="63">
        <v>0</v>
      </c>
      <c r="JO126" s="63">
        <v>0</v>
      </c>
      <c r="JP126" s="63">
        <v>0</v>
      </c>
      <c r="JQ126" s="63">
        <v>0</v>
      </c>
      <c r="JR126" s="63">
        <v>0</v>
      </c>
      <c r="JS126" s="63">
        <v>0</v>
      </c>
      <c r="JT126" s="63">
        <v>0</v>
      </c>
      <c r="JU126" s="63">
        <v>0</v>
      </c>
      <c r="JV126" s="63">
        <v>0</v>
      </c>
      <c r="JW126" s="63">
        <v>0</v>
      </c>
      <c r="JX126" s="63">
        <v>0</v>
      </c>
      <c r="JY126" s="63">
        <v>0</v>
      </c>
      <c r="JZ126" s="63">
        <v>0</v>
      </c>
      <c r="KA126" s="63">
        <v>0</v>
      </c>
      <c r="KB126" s="63">
        <v>0</v>
      </c>
      <c r="KC126" s="63">
        <v>0</v>
      </c>
      <c r="KD126" s="63">
        <v>0</v>
      </c>
      <c r="KE126" s="63">
        <v>0</v>
      </c>
      <c r="KF126" s="63">
        <v>0</v>
      </c>
      <c r="KG126" s="63">
        <v>0</v>
      </c>
      <c r="KH126" s="63">
        <v>0</v>
      </c>
      <c r="KI126" s="63">
        <v>0</v>
      </c>
      <c r="KJ126" s="63">
        <v>0</v>
      </c>
      <c r="KK126" s="63">
        <v>0</v>
      </c>
      <c r="KL126" s="63">
        <v>0</v>
      </c>
      <c r="KM126" s="63">
        <v>0</v>
      </c>
      <c r="KN126" s="63">
        <v>0</v>
      </c>
      <c r="KO126" s="63">
        <v>0</v>
      </c>
      <c r="KP126" s="63">
        <v>0</v>
      </c>
      <c r="KQ126" s="63">
        <v>0</v>
      </c>
      <c r="KR126" s="63">
        <v>0</v>
      </c>
      <c r="KS126" s="63">
        <v>0</v>
      </c>
      <c r="KT126" s="63">
        <v>0</v>
      </c>
      <c r="KU126" s="63">
        <v>0</v>
      </c>
      <c r="KV126" s="63">
        <v>0</v>
      </c>
      <c r="KW126" s="63">
        <v>0</v>
      </c>
      <c r="KX126" s="63">
        <v>0</v>
      </c>
      <c r="KY126" s="63">
        <v>0</v>
      </c>
      <c r="KZ126" s="63">
        <v>0</v>
      </c>
      <c r="LA126" s="63">
        <v>0</v>
      </c>
      <c r="LB126" s="63">
        <v>0</v>
      </c>
      <c r="LC126" s="63">
        <v>0</v>
      </c>
      <c r="LD126" s="63">
        <v>0</v>
      </c>
      <c r="LE126" s="63">
        <v>0</v>
      </c>
      <c r="LF126" s="63">
        <v>0</v>
      </c>
      <c r="LG126" s="63">
        <v>0</v>
      </c>
      <c r="LH126" s="63">
        <v>0</v>
      </c>
      <c r="LI126" s="63">
        <v>0</v>
      </c>
      <c r="LJ126" s="63">
        <v>0</v>
      </c>
      <c r="LK126" s="63">
        <v>0</v>
      </c>
      <c r="LL126" s="63">
        <v>0</v>
      </c>
      <c r="LM126" s="63">
        <v>0</v>
      </c>
      <c r="LN126" s="63">
        <v>0</v>
      </c>
      <c r="LO126" s="63">
        <v>0</v>
      </c>
      <c r="LP126" s="63">
        <v>0</v>
      </c>
      <c r="LQ126" s="63">
        <v>0</v>
      </c>
      <c r="LR126" s="63">
        <v>0</v>
      </c>
      <c r="LS126" s="63">
        <v>0</v>
      </c>
      <c r="LT126" s="63">
        <v>0</v>
      </c>
      <c r="LU126" s="63">
        <v>0</v>
      </c>
      <c r="LV126" s="63">
        <v>0</v>
      </c>
      <c r="LW126" s="63">
        <v>0</v>
      </c>
      <c r="LX126" s="63">
        <v>0</v>
      </c>
      <c r="LY126" s="63">
        <v>0</v>
      </c>
      <c r="LZ126" s="63">
        <v>0</v>
      </c>
      <c r="MA126" s="63">
        <v>0</v>
      </c>
      <c r="MB126" s="63">
        <v>0</v>
      </c>
      <c r="MC126" s="63">
        <v>0</v>
      </c>
      <c r="MD126" s="63">
        <v>0</v>
      </c>
      <c r="ME126" s="63">
        <v>0</v>
      </c>
      <c r="MF126" s="63">
        <v>0</v>
      </c>
      <c r="MG126" s="63">
        <v>0</v>
      </c>
      <c r="MH126" s="63">
        <v>0</v>
      </c>
      <c r="MI126" s="63">
        <v>0</v>
      </c>
      <c r="MJ126" s="63">
        <v>0</v>
      </c>
      <c r="MK126" s="63">
        <v>0</v>
      </c>
      <c r="ML126" s="63">
        <v>0</v>
      </c>
      <c r="MM126" s="63">
        <v>0</v>
      </c>
      <c r="MN126" s="63">
        <v>0</v>
      </c>
      <c r="MO126" s="63">
        <v>0</v>
      </c>
      <c r="MP126" s="63">
        <v>0</v>
      </c>
      <c r="MQ126" s="63">
        <v>0</v>
      </c>
      <c r="MR126" s="63">
        <v>0</v>
      </c>
      <c r="MS126" s="63">
        <v>0</v>
      </c>
      <c r="MT126" s="63">
        <v>0</v>
      </c>
      <c r="MU126" s="63">
        <v>0</v>
      </c>
      <c r="MW126" s="63">
        <v>111</v>
      </c>
      <c r="MY126" s="63">
        <f t="shared" si="3"/>
        <v>0</v>
      </c>
      <c r="NC126" s="63">
        <f t="shared" si="4"/>
        <v>0</v>
      </c>
    </row>
    <row r="127" spans="1:367" x14ac:dyDescent="0.45">
      <c r="A127" s="63" t="s">
        <v>140</v>
      </c>
      <c r="B127" s="50">
        <v>100690000000</v>
      </c>
      <c r="C127" s="63">
        <v>0</v>
      </c>
      <c r="D127" s="63">
        <v>0</v>
      </c>
      <c r="E127" s="63">
        <v>0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63">
        <v>0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>
        <v>0</v>
      </c>
      <c r="AZ127" s="63">
        <v>0</v>
      </c>
      <c r="BA127" s="63">
        <v>0</v>
      </c>
      <c r="BB127" s="63">
        <v>0</v>
      </c>
      <c r="BC127" s="63">
        <v>0</v>
      </c>
      <c r="BD127" s="63">
        <v>0</v>
      </c>
      <c r="BE127" s="63">
        <v>0</v>
      </c>
      <c r="BF127" s="63">
        <v>0</v>
      </c>
      <c r="BG127" s="63">
        <v>0</v>
      </c>
      <c r="BH127" s="63">
        <v>0</v>
      </c>
      <c r="BI127" s="63">
        <v>0</v>
      </c>
      <c r="BJ127" s="63">
        <v>0</v>
      </c>
      <c r="BK127" s="63">
        <v>0</v>
      </c>
      <c r="BL127" s="63">
        <v>0</v>
      </c>
      <c r="BM127" s="63">
        <v>0</v>
      </c>
      <c r="BN127" s="63">
        <v>0</v>
      </c>
      <c r="BO127" s="63">
        <v>0</v>
      </c>
      <c r="BP127" s="63">
        <v>0</v>
      </c>
      <c r="BQ127" s="63">
        <v>0</v>
      </c>
      <c r="BR127" s="63">
        <v>0</v>
      </c>
      <c r="BS127" s="63">
        <v>0</v>
      </c>
      <c r="BT127" s="63">
        <v>0</v>
      </c>
      <c r="BU127" s="63">
        <v>0</v>
      </c>
      <c r="BV127" s="63">
        <v>0</v>
      </c>
      <c r="BW127" s="63">
        <v>0</v>
      </c>
      <c r="BX127" s="63">
        <v>0</v>
      </c>
      <c r="BY127" s="63">
        <v>0</v>
      </c>
      <c r="BZ127" s="63">
        <v>0</v>
      </c>
      <c r="CA127" s="63">
        <v>0</v>
      </c>
      <c r="CB127" s="63">
        <v>0</v>
      </c>
      <c r="CC127" s="63">
        <v>0</v>
      </c>
      <c r="CD127" s="63">
        <v>0</v>
      </c>
      <c r="CE127" s="63">
        <v>0</v>
      </c>
      <c r="CF127" s="63">
        <v>0</v>
      </c>
      <c r="CG127" s="63">
        <v>0</v>
      </c>
      <c r="CH127" s="63">
        <v>0</v>
      </c>
      <c r="CI127" s="63">
        <v>0</v>
      </c>
      <c r="CJ127" s="63">
        <v>0</v>
      </c>
      <c r="CK127" s="63">
        <v>0</v>
      </c>
      <c r="CL127" s="63">
        <v>0</v>
      </c>
      <c r="CM127" s="63">
        <v>0</v>
      </c>
      <c r="CN127" s="63">
        <v>0</v>
      </c>
      <c r="CO127" s="63">
        <v>0</v>
      </c>
      <c r="CP127" s="63">
        <v>0</v>
      </c>
      <c r="CQ127" s="63">
        <v>0</v>
      </c>
      <c r="CR127" s="63">
        <v>0</v>
      </c>
      <c r="CS127" s="63">
        <v>0</v>
      </c>
      <c r="CT127" s="63">
        <v>0</v>
      </c>
      <c r="CU127" s="63">
        <v>0</v>
      </c>
      <c r="CV127" s="63">
        <v>0</v>
      </c>
      <c r="CW127" s="63">
        <v>0</v>
      </c>
      <c r="CX127" s="63">
        <v>0</v>
      </c>
      <c r="CY127" s="63">
        <v>0</v>
      </c>
      <c r="CZ127" s="63">
        <v>0</v>
      </c>
      <c r="DA127" s="63">
        <v>0</v>
      </c>
      <c r="DB127" s="63">
        <v>0</v>
      </c>
      <c r="DC127" s="63">
        <v>0</v>
      </c>
      <c r="DD127" s="63">
        <v>0</v>
      </c>
      <c r="DE127" s="63">
        <v>0</v>
      </c>
      <c r="DF127" s="63">
        <v>0</v>
      </c>
      <c r="DG127" s="63">
        <v>0</v>
      </c>
      <c r="DH127" s="63">
        <v>0</v>
      </c>
      <c r="DI127" s="63">
        <v>0</v>
      </c>
      <c r="DJ127" s="63">
        <v>0</v>
      </c>
      <c r="DK127" s="63">
        <v>0</v>
      </c>
      <c r="DL127" s="63">
        <v>0</v>
      </c>
      <c r="DM127" s="63">
        <v>0</v>
      </c>
      <c r="DN127" s="63">
        <v>0</v>
      </c>
      <c r="DO127" s="63">
        <v>0</v>
      </c>
      <c r="DP127" s="63">
        <v>0</v>
      </c>
      <c r="DQ127" s="63">
        <v>0</v>
      </c>
      <c r="DR127" s="63">
        <v>0</v>
      </c>
      <c r="DS127" s="63">
        <v>0</v>
      </c>
      <c r="DT127" s="63">
        <v>0</v>
      </c>
      <c r="DU127" s="63">
        <v>0</v>
      </c>
      <c r="DV127" s="63">
        <v>0</v>
      </c>
      <c r="DW127" s="63">
        <v>0</v>
      </c>
      <c r="DX127" s="63">
        <v>0</v>
      </c>
      <c r="DY127" s="63">
        <v>0</v>
      </c>
      <c r="DZ127" s="63">
        <v>0</v>
      </c>
      <c r="EA127" s="63">
        <v>0</v>
      </c>
      <c r="EB127" s="63">
        <v>0</v>
      </c>
      <c r="EC127" s="63">
        <v>0</v>
      </c>
      <c r="ED127" s="63">
        <v>0</v>
      </c>
      <c r="EE127" s="63">
        <v>0</v>
      </c>
      <c r="EF127" s="63">
        <v>0</v>
      </c>
      <c r="EG127" s="63">
        <v>0</v>
      </c>
      <c r="EH127" s="63">
        <v>0</v>
      </c>
      <c r="EI127" s="63">
        <v>0</v>
      </c>
      <c r="EJ127" s="63">
        <v>0</v>
      </c>
      <c r="EK127" s="63">
        <v>0</v>
      </c>
      <c r="EL127" s="63">
        <v>0</v>
      </c>
      <c r="EM127" s="63">
        <v>0</v>
      </c>
      <c r="EN127" s="63">
        <v>0</v>
      </c>
      <c r="EO127" s="63">
        <v>0</v>
      </c>
      <c r="EP127" s="63">
        <v>0</v>
      </c>
      <c r="EQ127" s="63">
        <v>0</v>
      </c>
      <c r="ER127" s="63">
        <v>0</v>
      </c>
      <c r="ES127" s="63">
        <v>0</v>
      </c>
      <c r="ET127" s="63">
        <v>0</v>
      </c>
      <c r="EU127" s="63">
        <v>0</v>
      </c>
      <c r="EV127" s="63">
        <v>0</v>
      </c>
      <c r="EW127" s="63">
        <v>0</v>
      </c>
      <c r="EX127" s="63">
        <v>0</v>
      </c>
      <c r="EY127" s="63">
        <v>0</v>
      </c>
      <c r="EZ127" s="63">
        <v>0</v>
      </c>
      <c r="FA127" s="63">
        <v>0</v>
      </c>
      <c r="FB127" s="63">
        <v>0</v>
      </c>
      <c r="FC127" s="63">
        <v>0</v>
      </c>
      <c r="FD127" s="63">
        <v>0</v>
      </c>
      <c r="FE127" s="63">
        <v>0</v>
      </c>
      <c r="FF127" s="63">
        <v>0</v>
      </c>
      <c r="FG127" s="63">
        <v>0</v>
      </c>
      <c r="FH127" s="63">
        <v>0</v>
      </c>
      <c r="FI127" s="63">
        <v>0</v>
      </c>
      <c r="FJ127" s="63">
        <v>0</v>
      </c>
      <c r="FK127" s="63">
        <v>0</v>
      </c>
      <c r="FL127" s="63">
        <v>0</v>
      </c>
      <c r="FM127" s="63">
        <v>0</v>
      </c>
      <c r="FN127" s="63">
        <v>0</v>
      </c>
      <c r="FO127" s="63">
        <v>0</v>
      </c>
      <c r="FP127" s="63">
        <v>0</v>
      </c>
      <c r="FQ127" s="63">
        <v>0</v>
      </c>
      <c r="FR127" s="63">
        <v>0</v>
      </c>
      <c r="FS127" s="63">
        <v>0</v>
      </c>
      <c r="FT127" s="63">
        <v>0</v>
      </c>
      <c r="FU127" s="63">
        <v>0</v>
      </c>
      <c r="FV127" s="63">
        <v>0</v>
      </c>
      <c r="FW127" s="63">
        <v>0</v>
      </c>
      <c r="FX127" s="63">
        <v>0</v>
      </c>
      <c r="FY127" s="63">
        <v>0</v>
      </c>
      <c r="FZ127" s="63">
        <v>0</v>
      </c>
      <c r="GA127" s="63">
        <v>0</v>
      </c>
      <c r="GB127" s="63">
        <v>0</v>
      </c>
      <c r="GC127" s="63">
        <v>0</v>
      </c>
      <c r="GD127" s="63">
        <v>0</v>
      </c>
      <c r="GE127" s="63">
        <v>0</v>
      </c>
      <c r="GF127" s="63">
        <v>0</v>
      </c>
      <c r="GG127" s="63">
        <v>0</v>
      </c>
      <c r="GH127" s="63">
        <v>0</v>
      </c>
      <c r="GI127" s="63">
        <v>0</v>
      </c>
      <c r="GJ127" s="63">
        <v>0</v>
      </c>
      <c r="GK127" s="63">
        <v>0</v>
      </c>
      <c r="GL127" s="63">
        <v>0</v>
      </c>
      <c r="GM127" s="63">
        <v>0</v>
      </c>
      <c r="GN127" s="63">
        <v>0</v>
      </c>
      <c r="GO127" s="63">
        <v>0</v>
      </c>
      <c r="GP127" s="63">
        <v>0</v>
      </c>
      <c r="GQ127" s="63">
        <v>0</v>
      </c>
      <c r="GR127" s="63">
        <v>0</v>
      </c>
      <c r="GS127" s="63">
        <v>0</v>
      </c>
      <c r="GT127" s="63">
        <v>0</v>
      </c>
      <c r="GU127" s="63">
        <v>0</v>
      </c>
      <c r="GV127" s="63">
        <v>0</v>
      </c>
      <c r="GW127" s="63">
        <v>0</v>
      </c>
      <c r="GX127" s="63">
        <v>0</v>
      </c>
      <c r="GY127" s="63">
        <v>0</v>
      </c>
      <c r="GZ127" s="63">
        <v>0</v>
      </c>
      <c r="HA127" s="63">
        <v>0</v>
      </c>
      <c r="HB127" s="63">
        <v>0</v>
      </c>
      <c r="HC127" s="63">
        <v>0</v>
      </c>
      <c r="HD127" s="63">
        <v>0</v>
      </c>
      <c r="HE127" s="63">
        <v>0</v>
      </c>
      <c r="HF127" s="63">
        <v>0</v>
      </c>
      <c r="HG127" s="63">
        <v>0</v>
      </c>
      <c r="HH127" s="63">
        <v>0</v>
      </c>
      <c r="HI127" s="63">
        <v>0</v>
      </c>
      <c r="HJ127" s="63">
        <v>0</v>
      </c>
      <c r="HK127" s="63">
        <v>0</v>
      </c>
      <c r="HL127" s="63">
        <v>0</v>
      </c>
      <c r="HM127" s="63">
        <v>0</v>
      </c>
      <c r="HN127" s="63">
        <v>0</v>
      </c>
      <c r="HO127" s="63">
        <v>0</v>
      </c>
      <c r="HP127" s="63">
        <v>0</v>
      </c>
      <c r="HQ127" s="63">
        <v>0</v>
      </c>
      <c r="HR127" s="63">
        <v>0</v>
      </c>
      <c r="HS127" s="63">
        <v>0</v>
      </c>
      <c r="HT127" s="63">
        <v>0</v>
      </c>
      <c r="HU127" s="63">
        <v>0</v>
      </c>
      <c r="HV127" s="63">
        <v>0</v>
      </c>
      <c r="HW127" s="63">
        <v>0</v>
      </c>
      <c r="HX127" s="63">
        <v>0</v>
      </c>
      <c r="HY127" s="63">
        <v>0</v>
      </c>
      <c r="HZ127" s="63">
        <v>0</v>
      </c>
      <c r="IA127" s="63">
        <v>0</v>
      </c>
      <c r="IB127" s="63">
        <v>0</v>
      </c>
      <c r="IC127" s="63">
        <v>0</v>
      </c>
      <c r="ID127" s="63">
        <v>0</v>
      </c>
      <c r="IE127" s="63">
        <v>0</v>
      </c>
      <c r="IF127" s="63">
        <v>0</v>
      </c>
      <c r="IG127" s="63">
        <v>0</v>
      </c>
      <c r="IH127" s="63">
        <v>0</v>
      </c>
      <c r="II127" s="63">
        <v>0</v>
      </c>
      <c r="IJ127" s="63">
        <v>0</v>
      </c>
      <c r="IK127" s="63">
        <v>0</v>
      </c>
      <c r="IL127" s="63">
        <v>0</v>
      </c>
      <c r="IM127" s="63">
        <v>0</v>
      </c>
      <c r="IN127" s="63">
        <v>0</v>
      </c>
      <c r="IO127" s="63">
        <v>0</v>
      </c>
      <c r="IP127" s="63">
        <v>0</v>
      </c>
      <c r="IQ127" s="63">
        <v>0</v>
      </c>
      <c r="IR127" s="63">
        <v>0</v>
      </c>
      <c r="IS127" s="63">
        <v>0</v>
      </c>
      <c r="IT127" s="63">
        <v>0</v>
      </c>
      <c r="IU127" s="63">
        <v>0</v>
      </c>
      <c r="IV127" s="63">
        <v>0</v>
      </c>
      <c r="IW127" s="63">
        <v>0</v>
      </c>
      <c r="IX127" s="63">
        <v>0</v>
      </c>
      <c r="IY127" s="63">
        <v>0</v>
      </c>
      <c r="IZ127" s="63">
        <v>0</v>
      </c>
      <c r="JA127" s="63">
        <v>0</v>
      </c>
      <c r="JB127" s="63">
        <v>0</v>
      </c>
      <c r="JC127" s="63">
        <v>0</v>
      </c>
      <c r="JD127" s="63">
        <v>0</v>
      </c>
      <c r="JE127" s="63">
        <v>0</v>
      </c>
      <c r="JF127" s="63">
        <v>0</v>
      </c>
      <c r="JG127" s="63">
        <v>0</v>
      </c>
      <c r="JH127" s="63">
        <v>0</v>
      </c>
      <c r="JI127" s="63">
        <v>0</v>
      </c>
      <c r="JJ127" s="63">
        <v>0</v>
      </c>
      <c r="JK127" s="63">
        <v>0</v>
      </c>
      <c r="JL127" s="63">
        <v>0</v>
      </c>
      <c r="JM127" s="63">
        <v>0</v>
      </c>
      <c r="JN127" s="63">
        <v>0</v>
      </c>
      <c r="JO127" s="63">
        <v>0</v>
      </c>
      <c r="JP127" s="63">
        <v>0</v>
      </c>
      <c r="JQ127" s="63">
        <v>0</v>
      </c>
      <c r="JR127" s="63">
        <v>0</v>
      </c>
      <c r="JS127" s="63">
        <v>0</v>
      </c>
      <c r="JT127" s="63">
        <v>0</v>
      </c>
      <c r="JU127" s="63">
        <v>0</v>
      </c>
      <c r="JV127" s="63">
        <v>0</v>
      </c>
      <c r="JW127" s="63">
        <v>0</v>
      </c>
      <c r="JX127" s="63">
        <v>0</v>
      </c>
      <c r="JY127" s="63">
        <v>0</v>
      </c>
      <c r="JZ127" s="63">
        <v>0</v>
      </c>
      <c r="KA127" s="63">
        <v>0</v>
      </c>
      <c r="KB127" s="63">
        <v>0</v>
      </c>
      <c r="KC127" s="63">
        <v>0</v>
      </c>
      <c r="KD127" s="63">
        <v>0</v>
      </c>
      <c r="KE127" s="63">
        <v>0</v>
      </c>
      <c r="KF127" s="63">
        <v>0</v>
      </c>
      <c r="KG127" s="63">
        <v>0</v>
      </c>
      <c r="KH127" s="63">
        <v>0</v>
      </c>
      <c r="KI127" s="63">
        <v>0</v>
      </c>
      <c r="KJ127" s="63">
        <v>0</v>
      </c>
      <c r="KK127" s="63">
        <v>0</v>
      </c>
      <c r="KL127" s="63">
        <v>0</v>
      </c>
      <c r="KM127" s="63">
        <v>0</v>
      </c>
      <c r="KN127" s="63">
        <v>0</v>
      </c>
      <c r="KO127" s="63">
        <v>0</v>
      </c>
      <c r="KP127" s="63">
        <v>0</v>
      </c>
      <c r="KQ127" s="63">
        <v>0</v>
      </c>
      <c r="KR127" s="63">
        <v>0</v>
      </c>
      <c r="KS127" s="63">
        <v>0</v>
      </c>
      <c r="KT127" s="63">
        <v>0</v>
      </c>
      <c r="KU127" s="63">
        <v>0</v>
      </c>
      <c r="KV127" s="63">
        <v>0</v>
      </c>
      <c r="KW127" s="63">
        <v>0</v>
      </c>
      <c r="KX127" s="63">
        <v>0</v>
      </c>
      <c r="KY127" s="63">
        <v>0</v>
      </c>
      <c r="KZ127" s="63">
        <v>0</v>
      </c>
      <c r="LA127" s="63">
        <v>0</v>
      </c>
      <c r="LB127" s="63">
        <v>0</v>
      </c>
      <c r="LC127" s="63">
        <v>0</v>
      </c>
      <c r="LD127" s="63">
        <v>0</v>
      </c>
      <c r="LE127" s="63">
        <v>0</v>
      </c>
      <c r="LF127" s="63">
        <v>0</v>
      </c>
      <c r="LG127" s="63">
        <v>0</v>
      </c>
      <c r="LH127" s="63">
        <v>0</v>
      </c>
      <c r="LI127" s="63">
        <v>0</v>
      </c>
      <c r="LJ127" s="63">
        <v>0</v>
      </c>
      <c r="LK127" s="63">
        <v>0</v>
      </c>
      <c r="LL127" s="63">
        <v>0</v>
      </c>
      <c r="LM127" s="63">
        <v>0</v>
      </c>
      <c r="LN127" s="63">
        <v>0</v>
      </c>
      <c r="LO127" s="63">
        <v>0</v>
      </c>
      <c r="LP127" s="63">
        <v>0</v>
      </c>
      <c r="LQ127" s="63">
        <v>0</v>
      </c>
      <c r="LR127" s="63">
        <v>0</v>
      </c>
      <c r="LS127" s="63">
        <v>0</v>
      </c>
      <c r="LT127" s="63">
        <v>0</v>
      </c>
      <c r="LU127" s="63">
        <v>0</v>
      </c>
      <c r="LV127" s="63">
        <v>0</v>
      </c>
      <c r="LW127" s="63">
        <v>0</v>
      </c>
      <c r="LX127" s="63">
        <v>0</v>
      </c>
      <c r="LY127" s="63">
        <v>0</v>
      </c>
      <c r="LZ127" s="63">
        <v>0</v>
      </c>
      <c r="MA127" s="63">
        <v>0</v>
      </c>
      <c r="MB127" s="63">
        <v>0</v>
      </c>
      <c r="MC127" s="63">
        <v>0</v>
      </c>
      <c r="MD127" s="63">
        <v>0</v>
      </c>
      <c r="ME127" s="63">
        <v>0</v>
      </c>
      <c r="MF127" s="63">
        <v>0</v>
      </c>
      <c r="MG127" s="63">
        <v>0</v>
      </c>
      <c r="MH127" s="63">
        <v>0</v>
      </c>
      <c r="MI127" s="63">
        <v>0</v>
      </c>
      <c r="MJ127" s="63">
        <v>0</v>
      </c>
      <c r="MK127" s="63">
        <v>0</v>
      </c>
      <c r="ML127" s="63">
        <v>0</v>
      </c>
      <c r="MM127" s="63">
        <v>0</v>
      </c>
      <c r="MN127" s="63">
        <v>0</v>
      </c>
      <c r="MO127" s="63">
        <v>0</v>
      </c>
      <c r="MP127" s="63">
        <v>0</v>
      </c>
      <c r="MQ127" s="2">
        <v>0</v>
      </c>
      <c r="MR127" s="63">
        <v>0</v>
      </c>
      <c r="MS127" s="63">
        <v>0</v>
      </c>
      <c r="MT127" s="63">
        <v>0</v>
      </c>
      <c r="MU127" s="63">
        <v>0</v>
      </c>
      <c r="MW127" s="63">
        <v>112</v>
      </c>
      <c r="MY127" s="63">
        <f t="shared" si="3"/>
        <v>0</v>
      </c>
      <c r="NC127" s="63">
        <f t="shared" si="4"/>
        <v>0</v>
      </c>
    </row>
    <row r="128" spans="1:367" x14ac:dyDescent="0.45">
      <c r="A128" s="63" t="s">
        <v>141</v>
      </c>
      <c r="B128" s="99">
        <v>34700000000</v>
      </c>
      <c r="C128" s="63">
        <v>0</v>
      </c>
      <c r="D128" s="63">
        <v>0</v>
      </c>
      <c r="E128" s="63">
        <v>0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63">
        <v>0</v>
      </c>
      <c r="L128" s="63">
        <v>0</v>
      </c>
      <c r="M128" s="63">
        <v>0</v>
      </c>
      <c r="N128" s="63">
        <v>0</v>
      </c>
      <c r="O128" s="63">
        <v>0</v>
      </c>
      <c r="P128" s="63">
        <v>0</v>
      </c>
      <c r="Q128" s="63">
        <v>0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>
        <v>0</v>
      </c>
      <c r="AZ128" s="63">
        <v>0</v>
      </c>
      <c r="BA128" s="63">
        <v>0</v>
      </c>
      <c r="BB128" s="63">
        <v>0</v>
      </c>
      <c r="BC128" s="63">
        <v>0</v>
      </c>
      <c r="BD128" s="63">
        <v>0</v>
      </c>
      <c r="BE128" s="63">
        <v>0</v>
      </c>
      <c r="BF128" s="63">
        <v>0</v>
      </c>
      <c r="BG128" s="63">
        <v>0</v>
      </c>
      <c r="BH128" s="63">
        <v>0</v>
      </c>
      <c r="BI128" s="63">
        <v>0</v>
      </c>
      <c r="BJ128" s="63">
        <v>0</v>
      </c>
      <c r="BK128" s="63">
        <v>0</v>
      </c>
      <c r="BL128" s="63">
        <v>0</v>
      </c>
      <c r="BM128" s="63">
        <v>0</v>
      </c>
      <c r="BN128" s="63">
        <v>0</v>
      </c>
      <c r="BO128" s="63">
        <v>0</v>
      </c>
      <c r="BP128" s="63">
        <v>0</v>
      </c>
      <c r="BQ128" s="63">
        <v>0</v>
      </c>
      <c r="BR128" s="63">
        <v>0</v>
      </c>
      <c r="BS128" s="63">
        <v>0</v>
      </c>
      <c r="BT128" s="63">
        <v>0</v>
      </c>
      <c r="BU128" s="63">
        <v>0</v>
      </c>
      <c r="BV128" s="63">
        <v>0</v>
      </c>
      <c r="BW128" s="63">
        <v>0</v>
      </c>
      <c r="BX128" s="63">
        <v>0</v>
      </c>
      <c r="BY128" s="63">
        <v>0</v>
      </c>
      <c r="BZ128" s="63">
        <v>0</v>
      </c>
      <c r="CA128" s="63">
        <v>0</v>
      </c>
      <c r="CB128" s="63">
        <v>0</v>
      </c>
      <c r="CC128" s="63">
        <v>0</v>
      </c>
      <c r="CD128" s="63">
        <v>0</v>
      </c>
      <c r="CE128" s="63">
        <v>0</v>
      </c>
      <c r="CF128" s="63">
        <v>0</v>
      </c>
      <c r="CG128" s="63">
        <v>0</v>
      </c>
      <c r="CH128" s="63">
        <v>0</v>
      </c>
      <c r="CI128" s="63">
        <v>0</v>
      </c>
      <c r="CJ128" s="63">
        <v>0</v>
      </c>
      <c r="CK128" s="63">
        <v>0</v>
      </c>
      <c r="CL128" s="63">
        <v>0</v>
      </c>
      <c r="CM128" s="63">
        <v>0</v>
      </c>
      <c r="CN128" s="63">
        <v>0</v>
      </c>
      <c r="CO128" s="63">
        <v>0</v>
      </c>
      <c r="CP128" s="63">
        <v>0</v>
      </c>
      <c r="CQ128" s="63">
        <v>0</v>
      </c>
      <c r="CR128" s="63">
        <v>0</v>
      </c>
      <c r="CS128" s="63">
        <v>0</v>
      </c>
      <c r="CT128" s="63">
        <v>0</v>
      </c>
      <c r="CU128" s="63">
        <v>0</v>
      </c>
      <c r="CV128" s="63">
        <v>0</v>
      </c>
      <c r="CW128" s="63">
        <v>0</v>
      </c>
      <c r="CX128" s="63">
        <v>0</v>
      </c>
      <c r="CY128" s="63">
        <v>0</v>
      </c>
      <c r="CZ128" s="63">
        <v>0</v>
      </c>
      <c r="DA128" s="63">
        <v>0</v>
      </c>
      <c r="DB128" s="63">
        <v>0</v>
      </c>
      <c r="DC128" s="63">
        <v>0</v>
      </c>
      <c r="DD128" s="63">
        <v>0</v>
      </c>
      <c r="DE128" s="63">
        <v>0</v>
      </c>
      <c r="DF128" s="63">
        <v>0</v>
      </c>
      <c r="DG128" s="63">
        <v>0</v>
      </c>
      <c r="DH128" s="63">
        <v>0</v>
      </c>
      <c r="DI128" s="63">
        <v>0</v>
      </c>
      <c r="DJ128" s="63">
        <v>0</v>
      </c>
      <c r="DK128" s="63">
        <v>0</v>
      </c>
      <c r="DL128" s="63">
        <v>0</v>
      </c>
      <c r="DM128" s="63">
        <v>0</v>
      </c>
      <c r="DN128" s="63">
        <v>0</v>
      </c>
      <c r="DO128" s="63">
        <v>0</v>
      </c>
      <c r="DP128" s="63">
        <v>0</v>
      </c>
      <c r="DQ128" s="63">
        <v>0</v>
      </c>
      <c r="DR128" s="63">
        <v>0</v>
      </c>
      <c r="DS128" s="63">
        <v>0</v>
      </c>
      <c r="DT128" s="63">
        <v>0</v>
      </c>
      <c r="DU128" s="63">
        <v>0</v>
      </c>
      <c r="DV128" s="63">
        <v>0</v>
      </c>
      <c r="DW128" s="63">
        <v>0</v>
      </c>
      <c r="DX128" s="63">
        <v>0</v>
      </c>
      <c r="DY128" s="63">
        <v>0</v>
      </c>
      <c r="DZ128" s="63">
        <v>0</v>
      </c>
      <c r="EA128" s="63">
        <v>0</v>
      </c>
      <c r="EB128" s="63">
        <v>0</v>
      </c>
      <c r="EC128" s="63">
        <v>0</v>
      </c>
      <c r="ED128" s="63">
        <v>0</v>
      </c>
      <c r="EE128" s="63">
        <v>0</v>
      </c>
      <c r="EF128" s="63">
        <v>0</v>
      </c>
      <c r="EG128" s="63">
        <v>0</v>
      </c>
      <c r="EH128" s="63">
        <v>0</v>
      </c>
      <c r="EI128" s="63">
        <v>0</v>
      </c>
      <c r="EJ128" s="63">
        <v>0</v>
      </c>
      <c r="EK128" s="63">
        <v>0</v>
      </c>
      <c r="EL128" s="63">
        <v>0</v>
      </c>
      <c r="EM128" s="63">
        <v>0</v>
      </c>
      <c r="EN128" s="63">
        <v>0</v>
      </c>
      <c r="EO128" s="63">
        <v>0</v>
      </c>
      <c r="EP128" s="63">
        <v>0</v>
      </c>
      <c r="EQ128" s="63">
        <v>0</v>
      </c>
      <c r="ER128" s="63">
        <v>0</v>
      </c>
      <c r="ES128" s="63">
        <v>0</v>
      </c>
      <c r="ET128" s="63">
        <v>0</v>
      </c>
      <c r="EU128" s="63">
        <v>0</v>
      </c>
      <c r="EV128" s="63">
        <v>0</v>
      </c>
      <c r="EW128" s="63">
        <v>0</v>
      </c>
      <c r="EX128" s="63">
        <v>0</v>
      </c>
      <c r="EY128" s="63">
        <v>0</v>
      </c>
      <c r="EZ128" s="63">
        <v>0</v>
      </c>
      <c r="FA128" s="63">
        <v>0</v>
      </c>
      <c r="FB128" s="63">
        <v>0</v>
      </c>
      <c r="FC128" s="63">
        <v>0</v>
      </c>
      <c r="FD128" s="63">
        <v>0</v>
      </c>
      <c r="FE128" s="63">
        <v>0</v>
      </c>
      <c r="FF128" s="63">
        <v>0</v>
      </c>
      <c r="FG128" s="63">
        <v>0</v>
      </c>
      <c r="FH128" s="63">
        <v>0</v>
      </c>
      <c r="FI128" s="63">
        <v>0</v>
      </c>
      <c r="FJ128" s="63">
        <v>0</v>
      </c>
      <c r="FK128" s="63">
        <v>0</v>
      </c>
      <c r="FL128" s="63">
        <v>0</v>
      </c>
      <c r="FM128" s="63">
        <v>0</v>
      </c>
      <c r="FN128" s="63">
        <v>0</v>
      </c>
      <c r="FO128" s="63">
        <v>0</v>
      </c>
      <c r="FP128" s="63">
        <v>0</v>
      </c>
      <c r="FQ128" s="63">
        <v>0</v>
      </c>
      <c r="FR128" s="63">
        <v>0</v>
      </c>
      <c r="FS128" s="63">
        <v>0</v>
      </c>
      <c r="FT128" s="63">
        <v>0</v>
      </c>
      <c r="FU128" s="63">
        <v>0</v>
      </c>
      <c r="FV128" s="63">
        <v>0</v>
      </c>
      <c r="FW128" s="63">
        <v>0</v>
      </c>
      <c r="FX128" s="63">
        <v>0</v>
      </c>
      <c r="FY128" s="63">
        <v>0</v>
      </c>
      <c r="FZ128" s="63">
        <v>0</v>
      </c>
      <c r="GA128" s="63">
        <v>0</v>
      </c>
      <c r="GB128" s="63">
        <v>0</v>
      </c>
      <c r="GC128" s="63">
        <v>0</v>
      </c>
      <c r="GD128" s="63">
        <v>0</v>
      </c>
      <c r="GE128" s="63">
        <v>0</v>
      </c>
      <c r="GF128" s="63">
        <v>0</v>
      </c>
      <c r="GG128" s="63">
        <v>0</v>
      </c>
      <c r="GH128" s="63">
        <v>0</v>
      </c>
      <c r="GI128" s="63">
        <v>0</v>
      </c>
      <c r="GJ128" s="63">
        <v>0</v>
      </c>
      <c r="GK128" s="63">
        <v>0</v>
      </c>
      <c r="GL128" s="63">
        <v>0</v>
      </c>
      <c r="GM128" s="63">
        <v>0</v>
      </c>
      <c r="GN128" s="63">
        <v>0</v>
      </c>
      <c r="GO128" s="63">
        <v>0</v>
      </c>
      <c r="GP128" s="63">
        <v>0</v>
      </c>
      <c r="GQ128" s="63">
        <v>0</v>
      </c>
      <c r="GR128" s="63">
        <v>0</v>
      </c>
      <c r="GS128" s="63">
        <v>0</v>
      </c>
      <c r="GT128" s="63">
        <v>0</v>
      </c>
      <c r="GU128" s="63">
        <v>0</v>
      </c>
      <c r="GV128" s="63">
        <v>0</v>
      </c>
      <c r="GW128" s="63">
        <v>0</v>
      </c>
      <c r="GX128" s="63">
        <v>0</v>
      </c>
      <c r="GY128" s="63">
        <v>0</v>
      </c>
      <c r="GZ128" s="63">
        <v>0</v>
      </c>
      <c r="HA128" s="63">
        <v>0</v>
      </c>
      <c r="HB128" s="63">
        <v>0</v>
      </c>
      <c r="HC128" s="63">
        <v>0</v>
      </c>
      <c r="HD128" s="63">
        <v>0</v>
      </c>
      <c r="HE128" s="63">
        <v>0</v>
      </c>
      <c r="HF128" s="63">
        <v>0</v>
      </c>
      <c r="HG128" s="63">
        <v>0</v>
      </c>
      <c r="HH128" s="63">
        <v>0</v>
      </c>
      <c r="HI128" s="63">
        <v>0</v>
      </c>
      <c r="HJ128" s="63">
        <v>0</v>
      </c>
      <c r="HK128" s="63">
        <v>0</v>
      </c>
      <c r="HL128" s="63">
        <v>0</v>
      </c>
      <c r="HM128" s="63">
        <v>0</v>
      </c>
      <c r="HN128" s="63">
        <v>0</v>
      </c>
      <c r="HO128" s="63">
        <v>0</v>
      </c>
      <c r="HP128" s="63">
        <v>0</v>
      </c>
      <c r="HQ128" s="63">
        <v>0</v>
      </c>
      <c r="HR128" s="63">
        <v>0</v>
      </c>
      <c r="HS128" s="63">
        <v>0</v>
      </c>
      <c r="HT128" s="63">
        <v>0</v>
      </c>
      <c r="HU128" s="63">
        <v>0</v>
      </c>
      <c r="HV128" s="63">
        <v>0</v>
      </c>
      <c r="HW128" s="63">
        <v>0</v>
      </c>
      <c r="HX128" s="63">
        <v>0</v>
      </c>
      <c r="HY128" s="63">
        <v>0</v>
      </c>
      <c r="HZ128" s="63">
        <v>0</v>
      </c>
      <c r="IA128" s="63">
        <v>0</v>
      </c>
      <c r="IB128" s="63">
        <v>0</v>
      </c>
      <c r="IC128" s="63">
        <v>0</v>
      </c>
      <c r="ID128" s="63">
        <v>0</v>
      </c>
      <c r="IE128" s="63">
        <v>0</v>
      </c>
      <c r="IF128" s="63">
        <v>0</v>
      </c>
      <c r="IG128" s="63">
        <v>0</v>
      </c>
      <c r="IH128" s="63">
        <v>0</v>
      </c>
      <c r="II128" s="63">
        <v>0</v>
      </c>
      <c r="IJ128" s="63">
        <v>0</v>
      </c>
      <c r="IK128" s="63">
        <v>0</v>
      </c>
      <c r="IL128" s="63">
        <v>0</v>
      </c>
      <c r="IM128" s="63">
        <v>0</v>
      </c>
      <c r="IN128" s="63">
        <v>0</v>
      </c>
      <c r="IO128" s="63">
        <v>0</v>
      </c>
      <c r="IP128" s="63">
        <v>0</v>
      </c>
      <c r="IQ128" s="63">
        <v>0</v>
      </c>
      <c r="IR128" s="63">
        <v>0</v>
      </c>
      <c r="IS128" s="63">
        <v>0</v>
      </c>
      <c r="IT128" s="63">
        <v>0</v>
      </c>
      <c r="IU128" s="63">
        <v>0</v>
      </c>
      <c r="IV128" s="63">
        <v>0</v>
      </c>
      <c r="IW128" s="63">
        <v>0</v>
      </c>
      <c r="IX128" s="63">
        <v>0</v>
      </c>
      <c r="IY128" s="63">
        <v>0</v>
      </c>
      <c r="IZ128" s="63">
        <v>0</v>
      </c>
      <c r="JA128" s="63">
        <v>0</v>
      </c>
      <c r="JB128" s="63">
        <v>0</v>
      </c>
      <c r="JC128" s="63">
        <v>0</v>
      </c>
      <c r="JD128" s="63">
        <v>0</v>
      </c>
      <c r="JE128" s="63">
        <v>0</v>
      </c>
      <c r="JF128" s="63">
        <v>0</v>
      </c>
      <c r="JG128" s="63">
        <v>0</v>
      </c>
      <c r="JH128" s="63">
        <v>0</v>
      </c>
      <c r="JI128" s="63">
        <v>0</v>
      </c>
      <c r="JJ128" s="63">
        <v>0</v>
      </c>
      <c r="JK128" s="63">
        <v>0</v>
      </c>
      <c r="JL128" s="63">
        <v>0</v>
      </c>
      <c r="JM128" s="63">
        <v>0</v>
      </c>
      <c r="JN128" s="63">
        <v>0</v>
      </c>
      <c r="JO128" s="63">
        <v>0</v>
      </c>
      <c r="JP128" s="63">
        <v>0</v>
      </c>
      <c r="JQ128" s="63">
        <v>0</v>
      </c>
      <c r="JR128" s="63">
        <v>0</v>
      </c>
      <c r="JS128" s="63">
        <v>0</v>
      </c>
      <c r="JT128" s="63">
        <v>0</v>
      </c>
      <c r="JU128" s="63">
        <v>0</v>
      </c>
      <c r="JV128" s="63">
        <v>0</v>
      </c>
      <c r="JW128" s="63">
        <v>0</v>
      </c>
      <c r="JX128" s="63">
        <v>0</v>
      </c>
      <c r="JY128" s="63">
        <v>0</v>
      </c>
      <c r="JZ128" s="63">
        <v>0</v>
      </c>
      <c r="KA128" s="63">
        <v>0</v>
      </c>
      <c r="KB128" s="63">
        <v>0</v>
      </c>
      <c r="KC128" s="63">
        <v>0</v>
      </c>
      <c r="KD128" s="63">
        <v>0</v>
      </c>
      <c r="KE128" s="63">
        <v>0</v>
      </c>
      <c r="KF128" s="63">
        <v>0</v>
      </c>
      <c r="KG128" s="63">
        <v>0</v>
      </c>
      <c r="KH128" s="63">
        <v>0</v>
      </c>
      <c r="KI128" s="63">
        <v>0</v>
      </c>
      <c r="KJ128" s="63">
        <v>0</v>
      </c>
      <c r="KK128" s="63">
        <v>0</v>
      </c>
      <c r="KL128" s="63">
        <v>0</v>
      </c>
      <c r="KM128" s="63">
        <v>0</v>
      </c>
      <c r="KN128" s="63">
        <v>0</v>
      </c>
      <c r="KO128" s="63">
        <v>0</v>
      </c>
      <c r="KP128" s="63">
        <v>0</v>
      </c>
      <c r="KQ128" s="63">
        <v>0</v>
      </c>
      <c r="KR128" s="63">
        <v>0</v>
      </c>
      <c r="KS128" s="63">
        <v>0</v>
      </c>
      <c r="KT128" s="63">
        <v>0</v>
      </c>
      <c r="KU128" s="63">
        <v>0</v>
      </c>
      <c r="KV128" s="63">
        <v>0</v>
      </c>
      <c r="KW128" s="63">
        <v>0</v>
      </c>
      <c r="KX128" s="63">
        <v>0</v>
      </c>
      <c r="KY128" s="63">
        <v>0</v>
      </c>
      <c r="KZ128" s="63">
        <v>0</v>
      </c>
      <c r="LA128" s="63">
        <v>0</v>
      </c>
      <c r="LB128" s="63">
        <v>0</v>
      </c>
      <c r="LC128" s="63">
        <v>0</v>
      </c>
      <c r="LD128" s="63">
        <v>0</v>
      </c>
      <c r="LE128" s="63">
        <v>0</v>
      </c>
      <c r="LF128" s="63">
        <v>0</v>
      </c>
      <c r="LG128" s="63">
        <v>0</v>
      </c>
      <c r="LH128" s="63">
        <v>0</v>
      </c>
      <c r="LI128" s="63">
        <v>0</v>
      </c>
      <c r="LJ128" s="63">
        <v>0</v>
      </c>
      <c r="LK128" s="63">
        <v>0</v>
      </c>
      <c r="LL128" s="63">
        <v>0</v>
      </c>
      <c r="LM128" s="63">
        <v>0</v>
      </c>
      <c r="LN128" s="63">
        <v>0</v>
      </c>
      <c r="LO128" s="63">
        <v>0</v>
      </c>
      <c r="LP128" s="63">
        <v>0</v>
      </c>
      <c r="LQ128" s="63">
        <v>0</v>
      </c>
      <c r="LR128" s="63">
        <v>0</v>
      </c>
      <c r="LS128" s="63">
        <v>0</v>
      </c>
      <c r="LT128" s="63">
        <v>0</v>
      </c>
      <c r="LU128" s="63">
        <v>0</v>
      </c>
      <c r="LV128" s="63">
        <v>0</v>
      </c>
      <c r="LW128" s="63">
        <v>0</v>
      </c>
      <c r="LX128" s="63">
        <v>0</v>
      </c>
      <c r="LY128" s="63">
        <v>0</v>
      </c>
      <c r="LZ128" s="63">
        <v>0</v>
      </c>
      <c r="MA128" s="63">
        <v>0</v>
      </c>
      <c r="MB128" s="63">
        <v>0</v>
      </c>
      <c r="MC128" s="63">
        <v>0</v>
      </c>
      <c r="MD128" s="63">
        <v>0</v>
      </c>
      <c r="ME128" s="63">
        <v>0</v>
      </c>
      <c r="MF128" s="63">
        <v>0</v>
      </c>
      <c r="MG128" s="63">
        <v>0</v>
      </c>
      <c r="MH128" s="63">
        <v>0</v>
      </c>
      <c r="MI128" s="63">
        <v>0</v>
      </c>
      <c r="MJ128" s="63">
        <v>0</v>
      </c>
      <c r="MK128" s="63">
        <v>0</v>
      </c>
      <c r="ML128" s="63">
        <v>0</v>
      </c>
      <c r="MM128" s="63">
        <v>0</v>
      </c>
      <c r="MN128" s="63">
        <v>0</v>
      </c>
      <c r="MO128" s="63">
        <v>0</v>
      </c>
      <c r="MP128" s="63">
        <v>0</v>
      </c>
      <c r="MQ128" s="2">
        <v>0</v>
      </c>
      <c r="MR128" s="63">
        <v>0</v>
      </c>
      <c r="MS128" s="63">
        <v>0</v>
      </c>
      <c r="MT128" s="63">
        <v>0</v>
      </c>
      <c r="MU128" s="63">
        <v>0</v>
      </c>
      <c r="MW128" s="63">
        <v>113</v>
      </c>
      <c r="MY128" s="63">
        <f t="shared" si="3"/>
        <v>0</v>
      </c>
      <c r="NC128" s="63">
        <f t="shared" si="4"/>
        <v>0</v>
      </c>
    </row>
    <row r="129" spans="1:367" x14ac:dyDescent="0.45">
      <c r="A129" s="63" t="s">
        <v>217</v>
      </c>
      <c r="B129" s="99">
        <f>3.355*10^9</f>
        <v>3355000000</v>
      </c>
      <c r="C129" s="63">
        <v>0</v>
      </c>
      <c r="D129" s="63">
        <v>0</v>
      </c>
      <c r="E129" s="63">
        <v>0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63">
        <v>0</v>
      </c>
      <c r="L129" s="63">
        <v>0</v>
      </c>
      <c r="M129" s="63">
        <v>0</v>
      </c>
      <c r="N129" s="63">
        <v>0</v>
      </c>
      <c r="O129" s="63">
        <v>0</v>
      </c>
      <c r="P129" s="63">
        <v>0</v>
      </c>
      <c r="Q129" s="63">
        <v>0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>
        <v>0</v>
      </c>
      <c r="AZ129" s="63">
        <v>0</v>
      </c>
      <c r="BA129" s="63">
        <v>0</v>
      </c>
      <c r="BB129" s="63">
        <v>0</v>
      </c>
      <c r="BC129" s="63">
        <v>0</v>
      </c>
      <c r="BD129" s="63">
        <v>0</v>
      </c>
      <c r="BE129" s="63">
        <v>0</v>
      </c>
      <c r="BF129" s="63">
        <v>0</v>
      </c>
      <c r="BG129" s="63">
        <v>0</v>
      </c>
      <c r="BH129" s="63">
        <v>0</v>
      </c>
      <c r="BI129" s="63">
        <v>0</v>
      </c>
      <c r="BJ129" s="63">
        <v>0</v>
      </c>
      <c r="BK129" s="63">
        <v>0</v>
      </c>
      <c r="BL129" s="63">
        <v>0</v>
      </c>
      <c r="BM129" s="63">
        <v>0</v>
      </c>
      <c r="BN129" s="63">
        <v>0</v>
      </c>
      <c r="BO129" s="63">
        <v>0</v>
      </c>
      <c r="BP129" s="63">
        <v>0</v>
      </c>
      <c r="BQ129" s="63">
        <v>0</v>
      </c>
      <c r="BR129" s="63">
        <v>0</v>
      </c>
      <c r="BS129" s="63">
        <v>0</v>
      </c>
      <c r="BT129" s="63">
        <v>0</v>
      </c>
      <c r="BU129" s="63">
        <v>0</v>
      </c>
      <c r="BV129" s="63">
        <v>0</v>
      </c>
      <c r="BW129" s="63">
        <v>0</v>
      </c>
      <c r="BX129" s="63">
        <v>0</v>
      </c>
      <c r="BY129" s="63">
        <v>0</v>
      </c>
      <c r="BZ129" s="63">
        <v>0</v>
      </c>
      <c r="CA129" s="63">
        <v>0</v>
      </c>
      <c r="CB129" s="63">
        <v>0</v>
      </c>
      <c r="CC129" s="63">
        <v>0</v>
      </c>
      <c r="CD129" s="63">
        <v>0</v>
      </c>
      <c r="CE129" s="63">
        <v>0</v>
      </c>
      <c r="CF129" s="63">
        <v>0</v>
      </c>
      <c r="CG129" s="63">
        <v>0</v>
      </c>
      <c r="CH129" s="63">
        <v>0</v>
      </c>
      <c r="CI129" s="63">
        <v>0</v>
      </c>
      <c r="CJ129" s="63">
        <v>0</v>
      </c>
      <c r="CK129" s="63">
        <v>0</v>
      </c>
      <c r="CL129" s="63">
        <v>0</v>
      </c>
      <c r="CM129" s="63">
        <v>0</v>
      </c>
      <c r="CN129" s="63">
        <v>0</v>
      </c>
      <c r="CO129" s="63">
        <v>0</v>
      </c>
      <c r="CP129" s="63">
        <v>0</v>
      </c>
      <c r="CQ129" s="63">
        <v>0</v>
      </c>
      <c r="CR129" s="63">
        <v>0</v>
      </c>
      <c r="CS129" s="63">
        <v>0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3">
        <v>0</v>
      </c>
      <c r="CZ129" s="63">
        <v>0</v>
      </c>
      <c r="DA129" s="63">
        <v>0</v>
      </c>
      <c r="DB129" s="63">
        <v>0</v>
      </c>
      <c r="DC129" s="63">
        <v>0</v>
      </c>
      <c r="DD129" s="63">
        <v>0</v>
      </c>
      <c r="DE129" s="63">
        <v>0</v>
      </c>
      <c r="DF129" s="63">
        <v>0</v>
      </c>
      <c r="DG129" s="63">
        <v>0</v>
      </c>
      <c r="DH129" s="63">
        <v>0</v>
      </c>
      <c r="DI129" s="63">
        <v>0</v>
      </c>
      <c r="DJ129" s="63">
        <v>0</v>
      </c>
      <c r="DK129" s="63">
        <v>0</v>
      </c>
      <c r="DL129" s="63">
        <v>0</v>
      </c>
      <c r="DM129" s="63">
        <v>0</v>
      </c>
      <c r="DN129" s="63">
        <v>0</v>
      </c>
      <c r="DO129" s="63">
        <v>0</v>
      </c>
      <c r="DP129" s="63">
        <v>0</v>
      </c>
      <c r="DQ129" s="63">
        <v>0</v>
      </c>
      <c r="DR129" s="63">
        <v>0</v>
      </c>
      <c r="DS129" s="63">
        <v>0</v>
      </c>
      <c r="DT129" s="63">
        <v>0</v>
      </c>
      <c r="DU129" s="63">
        <v>0</v>
      </c>
      <c r="DV129" s="63">
        <v>0</v>
      </c>
      <c r="DW129" s="63">
        <v>0</v>
      </c>
      <c r="DX129" s="63">
        <v>0</v>
      </c>
      <c r="DY129" s="63">
        <v>0</v>
      </c>
      <c r="DZ129" s="63">
        <v>0</v>
      </c>
      <c r="EA129" s="63">
        <v>0</v>
      </c>
      <c r="EB129" s="63">
        <v>0</v>
      </c>
      <c r="EC129" s="63">
        <v>0</v>
      </c>
      <c r="ED129" s="63">
        <v>0</v>
      </c>
      <c r="EE129" s="63">
        <v>0</v>
      </c>
      <c r="EF129" s="63">
        <v>0</v>
      </c>
      <c r="EG129" s="63">
        <v>0</v>
      </c>
      <c r="EH129" s="63">
        <v>0</v>
      </c>
      <c r="EI129" s="63">
        <v>0</v>
      </c>
      <c r="EJ129" s="63">
        <v>0</v>
      </c>
      <c r="EK129" s="63">
        <v>0</v>
      </c>
      <c r="EL129" s="63">
        <v>0</v>
      </c>
      <c r="EM129" s="63">
        <v>0</v>
      </c>
      <c r="EN129" s="63">
        <v>0</v>
      </c>
      <c r="EO129" s="63">
        <v>0</v>
      </c>
      <c r="EP129" s="63">
        <v>0</v>
      </c>
      <c r="EQ129" s="63">
        <v>0</v>
      </c>
      <c r="ER129" s="63">
        <v>0</v>
      </c>
      <c r="ES129" s="63">
        <v>0</v>
      </c>
      <c r="ET129" s="63">
        <v>0</v>
      </c>
      <c r="EU129" s="63">
        <v>0</v>
      </c>
      <c r="EV129" s="63">
        <v>0</v>
      </c>
      <c r="EW129" s="63">
        <v>0</v>
      </c>
      <c r="EX129" s="63">
        <v>0</v>
      </c>
      <c r="EY129" s="63">
        <v>0</v>
      </c>
      <c r="EZ129" s="63">
        <v>0</v>
      </c>
      <c r="FA129" s="63">
        <v>0</v>
      </c>
      <c r="FB129" s="63">
        <v>0</v>
      </c>
      <c r="FC129" s="63">
        <v>0</v>
      </c>
      <c r="FD129" s="63">
        <v>0</v>
      </c>
      <c r="FE129" s="63">
        <v>0</v>
      </c>
      <c r="FF129" s="63">
        <v>0</v>
      </c>
      <c r="FG129" s="63">
        <v>0</v>
      </c>
      <c r="FH129" s="63">
        <v>0</v>
      </c>
      <c r="FI129" s="63">
        <v>0</v>
      </c>
      <c r="FJ129" s="63">
        <v>0</v>
      </c>
      <c r="FK129" s="63">
        <v>0</v>
      </c>
      <c r="FL129" s="63">
        <v>0</v>
      </c>
      <c r="FM129" s="63">
        <v>0</v>
      </c>
      <c r="FN129" s="63">
        <v>0</v>
      </c>
      <c r="FO129" s="63">
        <v>0</v>
      </c>
      <c r="FP129" s="63">
        <v>0</v>
      </c>
      <c r="FQ129" s="63">
        <v>0</v>
      </c>
      <c r="FR129" s="63">
        <v>0</v>
      </c>
      <c r="FS129" s="63">
        <v>0</v>
      </c>
      <c r="FT129" s="63">
        <v>0</v>
      </c>
      <c r="FU129" s="63">
        <v>0</v>
      </c>
      <c r="FV129" s="63">
        <v>0</v>
      </c>
      <c r="FW129" s="63">
        <v>0</v>
      </c>
      <c r="FX129" s="63">
        <v>0</v>
      </c>
      <c r="FY129" s="63">
        <v>0</v>
      </c>
      <c r="FZ129" s="63">
        <v>0</v>
      </c>
      <c r="GA129" s="63">
        <v>0</v>
      </c>
      <c r="GB129" s="63">
        <v>0</v>
      </c>
      <c r="GC129" s="63">
        <v>0</v>
      </c>
      <c r="GD129" s="63">
        <v>0</v>
      </c>
      <c r="GE129" s="63">
        <v>0</v>
      </c>
      <c r="GF129" s="63">
        <v>0</v>
      </c>
      <c r="GG129" s="63">
        <v>0</v>
      </c>
      <c r="GH129" s="63">
        <v>0</v>
      </c>
      <c r="GI129" s="63">
        <v>0</v>
      </c>
      <c r="GJ129" s="63">
        <v>0</v>
      </c>
      <c r="GK129" s="63">
        <v>0</v>
      </c>
      <c r="GL129" s="63">
        <v>0</v>
      </c>
      <c r="GM129" s="63">
        <v>0</v>
      </c>
      <c r="GN129" s="63">
        <v>0</v>
      </c>
      <c r="GO129" s="63">
        <v>0</v>
      </c>
      <c r="GP129" s="63">
        <v>0</v>
      </c>
      <c r="GQ129" s="63">
        <v>0</v>
      </c>
      <c r="GR129" s="63">
        <v>0</v>
      </c>
      <c r="GS129" s="63">
        <v>0</v>
      </c>
      <c r="GT129" s="63">
        <v>0</v>
      </c>
      <c r="GU129" s="63">
        <v>0</v>
      </c>
      <c r="GV129" s="63">
        <v>0</v>
      </c>
      <c r="GW129" s="63">
        <v>0</v>
      </c>
      <c r="GX129" s="63">
        <v>0</v>
      </c>
      <c r="GY129" s="63">
        <v>0</v>
      </c>
      <c r="GZ129" s="63">
        <v>0</v>
      </c>
      <c r="HA129" s="63">
        <v>0</v>
      </c>
      <c r="HB129" s="63">
        <v>0</v>
      </c>
      <c r="HC129" s="63">
        <v>0</v>
      </c>
      <c r="HD129" s="63">
        <v>0</v>
      </c>
      <c r="HE129" s="63">
        <v>0</v>
      </c>
      <c r="HF129" s="63">
        <v>0</v>
      </c>
      <c r="HG129" s="63">
        <v>0</v>
      </c>
      <c r="HH129" s="63">
        <v>0</v>
      </c>
      <c r="HI129" s="63">
        <v>0</v>
      </c>
      <c r="HJ129" s="63">
        <v>0</v>
      </c>
      <c r="HK129" s="63">
        <v>0</v>
      </c>
      <c r="HL129" s="63">
        <v>0</v>
      </c>
      <c r="HM129" s="63">
        <v>0</v>
      </c>
      <c r="HN129" s="63">
        <v>0</v>
      </c>
      <c r="HO129" s="63">
        <v>0</v>
      </c>
      <c r="HP129" s="63">
        <v>0</v>
      </c>
      <c r="HQ129" s="63">
        <v>0</v>
      </c>
      <c r="HR129" s="63">
        <v>0</v>
      </c>
      <c r="HS129" s="63">
        <v>0</v>
      </c>
      <c r="HT129" s="63">
        <v>0</v>
      </c>
      <c r="HU129" s="63">
        <v>0</v>
      </c>
      <c r="HV129" s="63">
        <v>0</v>
      </c>
      <c r="HW129" s="63">
        <v>0</v>
      </c>
      <c r="HX129" s="63">
        <v>0</v>
      </c>
      <c r="HY129" s="63">
        <v>0</v>
      </c>
      <c r="HZ129" s="63">
        <v>0</v>
      </c>
      <c r="IA129" s="63">
        <v>0</v>
      </c>
      <c r="IB129" s="63">
        <v>0</v>
      </c>
      <c r="IC129" s="63">
        <v>0</v>
      </c>
      <c r="ID129" s="63">
        <v>0</v>
      </c>
      <c r="IE129" s="63">
        <v>0</v>
      </c>
      <c r="IF129" s="63">
        <v>0</v>
      </c>
      <c r="IG129" s="63">
        <v>0</v>
      </c>
      <c r="IH129" s="63">
        <v>0</v>
      </c>
      <c r="II129" s="63">
        <v>0</v>
      </c>
      <c r="IJ129" s="63">
        <v>0</v>
      </c>
      <c r="IK129" s="63">
        <v>0</v>
      </c>
      <c r="IL129" s="63">
        <v>0</v>
      </c>
      <c r="IM129" s="63">
        <v>0</v>
      </c>
      <c r="IN129" s="63">
        <v>0</v>
      </c>
      <c r="IO129" s="63">
        <v>0</v>
      </c>
      <c r="IP129" s="63">
        <v>0</v>
      </c>
      <c r="IQ129" s="63">
        <v>0</v>
      </c>
      <c r="IR129" s="63">
        <v>0</v>
      </c>
      <c r="IS129" s="63">
        <v>0</v>
      </c>
      <c r="IT129" s="63">
        <v>0</v>
      </c>
      <c r="IU129" s="63">
        <v>0</v>
      </c>
      <c r="IV129" s="63">
        <v>0</v>
      </c>
      <c r="IW129" s="63">
        <v>0</v>
      </c>
      <c r="IX129" s="63">
        <v>0</v>
      </c>
      <c r="IY129" s="63">
        <v>0</v>
      </c>
      <c r="IZ129" s="63">
        <v>0</v>
      </c>
      <c r="JA129" s="63">
        <v>0</v>
      </c>
      <c r="JB129" s="63">
        <v>0</v>
      </c>
      <c r="JC129" s="63">
        <v>0</v>
      </c>
      <c r="JD129" s="63">
        <v>0</v>
      </c>
      <c r="JE129" s="63">
        <v>0</v>
      </c>
      <c r="JF129" s="63">
        <v>0</v>
      </c>
      <c r="JG129" s="63">
        <v>0</v>
      </c>
      <c r="JH129" s="63">
        <v>0</v>
      </c>
      <c r="JI129" s="63">
        <v>0</v>
      </c>
      <c r="JJ129" s="63">
        <v>0</v>
      </c>
      <c r="JK129" s="63">
        <v>0</v>
      </c>
      <c r="JL129" s="63">
        <v>0</v>
      </c>
      <c r="JM129" s="63">
        <v>0</v>
      </c>
      <c r="JN129" s="63">
        <v>0</v>
      </c>
      <c r="JO129" s="63">
        <v>0</v>
      </c>
      <c r="JP129" s="63">
        <v>0</v>
      </c>
      <c r="JQ129" s="63">
        <v>0</v>
      </c>
      <c r="JR129" s="63">
        <v>0</v>
      </c>
      <c r="JS129" s="63">
        <v>0</v>
      </c>
      <c r="JT129" s="63">
        <v>0</v>
      </c>
      <c r="JU129" s="63">
        <v>0</v>
      </c>
      <c r="JV129" s="63">
        <v>0</v>
      </c>
      <c r="JW129" s="63">
        <v>0</v>
      </c>
      <c r="JX129" s="63">
        <v>0</v>
      </c>
      <c r="JY129" s="63">
        <v>0</v>
      </c>
      <c r="JZ129" s="63">
        <v>0</v>
      </c>
      <c r="KA129" s="63">
        <v>0</v>
      </c>
      <c r="KB129" s="63">
        <v>0</v>
      </c>
      <c r="KC129" s="63">
        <v>0</v>
      </c>
      <c r="KD129" s="63">
        <v>0</v>
      </c>
      <c r="KE129" s="63">
        <v>0</v>
      </c>
      <c r="KF129" s="63">
        <v>0</v>
      </c>
      <c r="KG129" s="63">
        <v>0</v>
      </c>
      <c r="KH129" s="63">
        <v>0</v>
      </c>
      <c r="KI129" s="63">
        <v>0</v>
      </c>
      <c r="KJ129" s="63">
        <v>0</v>
      </c>
      <c r="KK129" s="63">
        <v>0</v>
      </c>
      <c r="KL129" s="63">
        <v>0</v>
      </c>
      <c r="KM129" s="63">
        <v>0</v>
      </c>
      <c r="KN129" s="63">
        <v>0</v>
      </c>
      <c r="KO129" s="63">
        <v>0</v>
      </c>
      <c r="KP129" s="63">
        <v>0</v>
      </c>
      <c r="KQ129" s="63">
        <v>0</v>
      </c>
      <c r="KR129" s="63">
        <v>0</v>
      </c>
      <c r="KS129" s="63">
        <v>0</v>
      </c>
      <c r="KT129" s="63">
        <v>0</v>
      </c>
      <c r="KU129" s="63">
        <v>0</v>
      </c>
      <c r="KV129" s="63">
        <v>0</v>
      </c>
      <c r="KW129" s="63">
        <v>0</v>
      </c>
      <c r="KX129" s="63">
        <v>0</v>
      </c>
      <c r="KY129" s="63">
        <v>0</v>
      </c>
      <c r="KZ129" s="63">
        <v>0</v>
      </c>
      <c r="LA129" s="63">
        <v>0</v>
      </c>
      <c r="LB129" s="63">
        <v>0</v>
      </c>
      <c r="LC129" s="63">
        <v>0</v>
      </c>
      <c r="LD129" s="63">
        <v>0</v>
      </c>
      <c r="LE129" s="63">
        <v>0</v>
      </c>
      <c r="LF129" s="63">
        <v>0</v>
      </c>
      <c r="LG129" s="63">
        <v>0</v>
      </c>
      <c r="LH129" s="63">
        <v>0</v>
      </c>
      <c r="LI129" s="63">
        <v>0</v>
      </c>
      <c r="LJ129" s="63">
        <v>0</v>
      </c>
      <c r="LK129" s="63">
        <v>0</v>
      </c>
      <c r="LL129" s="63">
        <v>0</v>
      </c>
      <c r="LM129" s="63">
        <v>0</v>
      </c>
      <c r="LN129" s="63">
        <v>0</v>
      </c>
      <c r="LO129" s="63">
        <v>0</v>
      </c>
      <c r="LP129" s="63">
        <v>0</v>
      </c>
      <c r="LQ129" s="63">
        <v>0</v>
      </c>
      <c r="LR129" s="63">
        <v>0</v>
      </c>
      <c r="LS129" s="63">
        <v>0</v>
      </c>
      <c r="LT129" s="63">
        <v>0</v>
      </c>
      <c r="LU129" s="63">
        <v>0</v>
      </c>
      <c r="LV129" s="63">
        <v>0</v>
      </c>
      <c r="LW129" s="63">
        <v>0</v>
      </c>
      <c r="LX129" s="63">
        <v>0</v>
      </c>
      <c r="LY129" s="63">
        <v>0</v>
      </c>
      <c r="LZ129" s="63">
        <v>0</v>
      </c>
      <c r="MA129" s="63">
        <v>0</v>
      </c>
      <c r="MB129" s="63">
        <v>0</v>
      </c>
      <c r="MC129" s="63">
        <v>0</v>
      </c>
      <c r="MD129" s="63">
        <v>0</v>
      </c>
      <c r="ME129" s="63">
        <v>0</v>
      </c>
      <c r="MF129" s="63">
        <v>0</v>
      </c>
      <c r="MG129" s="63">
        <v>0</v>
      </c>
      <c r="MH129" s="63">
        <v>0</v>
      </c>
      <c r="MI129" s="63">
        <v>0</v>
      </c>
      <c r="MJ129" s="63">
        <v>0</v>
      </c>
      <c r="MK129" s="63">
        <v>0</v>
      </c>
      <c r="ML129" s="63">
        <v>0</v>
      </c>
      <c r="MM129" s="63">
        <v>0</v>
      </c>
      <c r="MN129" s="63">
        <v>0</v>
      </c>
      <c r="MO129" s="63">
        <v>0</v>
      </c>
      <c r="MP129" s="63">
        <v>0</v>
      </c>
      <c r="MQ129" s="2">
        <v>0</v>
      </c>
      <c r="MR129" s="63">
        <v>0</v>
      </c>
      <c r="MS129" s="63">
        <v>0</v>
      </c>
      <c r="MT129" s="63">
        <v>0</v>
      </c>
      <c r="MU129" s="63">
        <v>0</v>
      </c>
      <c r="MW129" s="68">
        <v>114</v>
      </c>
      <c r="MY129" s="63">
        <f t="shared" si="3"/>
        <v>0</v>
      </c>
      <c r="NC129" s="63">
        <f t="shared" si="4"/>
        <v>0</v>
      </c>
    </row>
    <row r="130" spans="1:367" x14ac:dyDescent="0.45">
      <c r="A130" s="63" t="s">
        <v>142</v>
      </c>
      <c r="B130" s="50">
        <f>197*10^9</f>
        <v>197000000000</v>
      </c>
      <c r="C130" s="63">
        <v>0</v>
      </c>
      <c r="D130" s="63">
        <v>0</v>
      </c>
      <c r="E130" s="63">
        <v>0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63">
        <v>0</v>
      </c>
      <c r="L130" s="63">
        <v>0</v>
      </c>
      <c r="M130" s="63">
        <v>0</v>
      </c>
      <c r="N130" s="63">
        <v>0</v>
      </c>
      <c r="O130" s="63">
        <v>0</v>
      </c>
      <c r="P130" s="63">
        <v>0</v>
      </c>
      <c r="Q130" s="63">
        <v>0</v>
      </c>
      <c r="R130" s="63">
        <v>0</v>
      </c>
      <c r="S130" s="63">
        <v>0</v>
      </c>
      <c r="T130" s="63">
        <v>0</v>
      </c>
      <c r="U130" s="63">
        <v>0</v>
      </c>
      <c r="V130" s="63">
        <v>0</v>
      </c>
      <c r="W130" s="63">
        <v>0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>
        <v>0</v>
      </c>
      <c r="AZ130" s="63">
        <v>0</v>
      </c>
      <c r="BA130" s="63">
        <v>0</v>
      </c>
      <c r="BB130" s="63">
        <v>0</v>
      </c>
      <c r="BC130" s="63">
        <v>0</v>
      </c>
      <c r="BD130" s="63">
        <v>0</v>
      </c>
      <c r="BE130" s="63">
        <v>0</v>
      </c>
      <c r="BF130" s="63">
        <v>0</v>
      </c>
      <c r="BG130" s="63">
        <v>0</v>
      </c>
      <c r="BH130" s="63">
        <v>0</v>
      </c>
      <c r="BI130" s="63">
        <v>0</v>
      </c>
      <c r="BJ130" s="63">
        <v>0</v>
      </c>
      <c r="BK130" s="63">
        <v>0</v>
      </c>
      <c r="BL130" s="63">
        <v>0</v>
      </c>
      <c r="BM130" s="63">
        <v>0</v>
      </c>
      <c r="BN130" s="63">
        <v>0</v>
      </c>
      <c r="BO130" s="63">
        <v>0</v>
      </c>
      <c r="BP130" s="63">
        <v>0</v>
      </c>
      <c r="BQ130" s="63">
        <v>0</v>
      </c>
      <c r="BR130" s="63">
        <v>0</v>
      </c>
      <c r="BS130" s="63">
        <v>0</v>
      </c>
      <c r="BT130" s="63">
        <v>0</v>
      </c>
      <c r="BU130" s="63">
        <v>0</v>
      </c>
      <c r="BV130" s="63">
        <v>0</v>
      </c>
      <c r="BW130" s="63">
        <v>0</v>
      </c>
      <c r="BX130" s="63">
        <v>0</v>
      </c>
      <c r="BY130" s="63">
        <v>0</v>
      </c>
      <c r="BZ130" s="63">
        <v>0</v>
      </c>
      <c r="CA130" s="63">
        <v>0</v>
      </c>
      <c r="CB130" s="63">
        <v>0</v>
      </c>
      <c r="CC130" s="63">
        <v>0</v>
      </c>
      <c r="CD130" s="63">
        <v>0</v>
      </c>
      <c r="CE130" s="63">
        <v>0</v>
      </c>
      <c r="CF130" s="63">
        <v>0</v>
      </c>
      <c r="CG130" s="63">
        <v>0</v>
      </c>
      <c r="CH130" s="63">
        <v>0</v>
      </c>
      <c r="CI130" s="63">
        <v>0</v>
      </c>
      <c r="CJ130" s="63">
        <v>0</v>
      </c>
      <c r="CK130" s="63">
        <v>0</v>
      </c>
      <c r="CL130" s="63">
        <v>0</v>
      </c>
      <c r="CM130" s="63">
        <v>0</v>
      </c>
      <c r="CN130" s="63">
        <v>0</v>
      </c>
      <c r="CO130" s="63">
        <v>0</v>
      </c>
      <c r="CP130" s="63">
        <v>0</v>
      </c>
      <c r="CQ130" s="63">
        <v>0</v>
      </c>
      <c r="CR130" s="63">
        <v>0</v>
      </c>
      <c r="CS130" s="63">
        <v>0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3">
        <v>0</v>
      </c>
      <c r="CZ130" s="63">
        <v>0</v>
      </c>
      <c r="DA130" s="63">
        <v>0</v>
      </c>
      <c r="DB130" s="63">
        <v>0</v>
      </c>
      <c r="DC130" s="63">
        <v>0</v>
      </c>
      <c r="DD130" s="63">
        <v>0</v>
      </c>
      <c r="DE130" s="63">
        <v>0</v>
      </c>
      <c r="DF130" s="63">
        <v>0</v>
      </c>
      <c r="DG130" s="63">
        <v>0</v>
      </c>
      <c r="DH130" s="63">
        <v>0</v>
      </c>
      <c r="DI130" s="63">
        <v>0</v>
      </c>
      <c r="DJ130" s="63">
        <v>0</v>
      </c>
      <c r="DK130" s="63">
        <v>0</v>
      </c>
      <c r="DL130" s="63">
        <v>0</v>
      </c>
      <c r="DM130" s="63">
        <v>0</v>
      </c>
      <c r="DN130" s="63">
        <v>0</v>
      </c>
      <c r="DO130" s="63">
        <v>0</v>
      </c>
      <c r="DP130" s="63">
        <v>0</v>
      </c>
      <c r="DQ130" s="63">
        <v>0</v>
      </c>
      <c r="DR130" s="63">
        <v>0</v>
      </c>
      <c r="DS130" s="63">
        <v>0</v>
      </c>
      <c r="DT130" s="63">
        <v>0</v>
      </c>
      <c r="DU130" s="63">
        <v>0</v>
      </c>
      <c r="DV130" s="63">
        <v>0</v>
      </c>
      <c r="DW130" s="63">
        <v>0</v>
      </c>
      <c r="DX130" s="63">
        <v>0</v>
      </c>
      <c r="DY130" s="63">
        <v>0</v>
      </c>
      <c r="DZ130" s="63">
        <v>0</v>
      </c>
      <c r="EA130" s="63">
        <v>0</v>
      </c>
      <c r="EB130" s="63">
        <v>0</v>
      </c>
      <c r="EC130" s="63">
        <v>0</v>
      </c>
      <c r="ED130" s="63">
        <v>0</v>
      </c>
      <c r="EE130" s="63">
        <v>0</v>
      </c>
      <c r="EF130" s="63">
        <v>0</v>
      </c>
      <c r="EG130" s="63">
        <v>0</v>
      </c>
      <c r="EH130" s="63">
        <v>0</v>
      </c>
      <c r="EI130" s="63">
        <v>0</v>
      </c>
      <c r="EJ130" s="63">
        <v>0</v>
      </c>
      <c r="EK130" s="63">
        <v>0</v>
      </c>
      <c r="EL130" s="63">
        <v>0</v>
      </c>
      <c r="EM130" s="63">
        <v>0</v>
      </c>
      <c r="EN130" s="63">
        <v>0</v>
      </c>
      <c r="EO130" s="63">
        <v>0</v>
      </c>
      <c r="EP130" s="63">
        <v>0</v>
      </c>
      <c r="EQ130" s="63">
        <v>0</v>
      </c>
      <c r="ER130" s="63">
        <v>0</v>
      </c>
      <c r="ES130" s="63">
        <v>0</v>
      </c>
      <c r="ET130" s="63">
        <v>0</v>
      </c>
      <c r="EU130" s="63">
        <v>0</v>
      </c>
      <c r="EV130" s="63">
        <v>0</v>
      </c>
      <c r="EW130" s="63">
        <v>0</v>
      </c>
      <c r="EX130" s="63">
        <v>0</v>
      </c>
      <c r="EY130" s="63">
        <v>0</v>
      </c>
      <c r="EZ130" s="63">
        <v>0</v>
      </c>
      <c r="FA130" s="63">
        <v>0</v>
      </c>
      <c r="FB130" s="63">
        <v>0</v>
      </c>
      <c r="FC130" s="63">
        <v>0</v>
      </c>
      <c r="FD130" s="63">
        <v>0</v>
      </c>
      <c r="FE130" s="63">
        <v>0</v>
      </c>
      <c r="FF130" s="63">
        <v>0</v>
      </c>
      <c r="FG130" s="63">
        <v>0</v>
      </c>
      <c r="FH130" s="63">
        <v>0</v>
      </c>
      <c r="FI130" s="63">
        <v>0</v>
      </c>
      <c r="FJ130" s="63">
        <v>0</v>
      </c>
      <c r="FK130" s="63">
        <v>0</v>
      </c>
      <c r="FL130" s="63">
        <v>0</v>
      </c>
      <c r="FM130" s="63">
        <v>0</v>
      </c>
      <c r="FN130" s="63">
        <v>0</v>
      </c>
      <c r="FO130" s="63">
        <v>0</v>
      </c>
      <c r="FP130" s="63">
        <v>0</v>
      </c>
      <c r="FQ130" s="63">
        <v>0</v>
      </c>
      <c r="FR130" s="63">
        <v>0</v>
      </c>
      <c r="FS130" s="63">
        <v>0</v>
      </c>
      <c r="FT130" s="63">
        <v>0</v>
      </c>
      <c r="FU130" s="63">
        <v>0</v>
      </c>
      <c r="FV130" s="63">
        <v>0</v>
      </c>
      <c r="FW130" s="63">
        <v>0</v>
      </c>
      <c r="FX130" s="63">
        <v>0</v>
      </c>
      <c r="FY130" s="63">
        <v>0</v>
      </c>
      <c r="FZ130" s="63">
        <v>0</v>
      </c>
      <c r="GA130" s="63">
        <v>0</v>
      </c>
      <c r="GB130" s="63">
        <v>0</v>
      </c>
      <c r="GC130" s="63">
        <v>0</v>
      </c>
      <c r="GD130" s="63">
        <v>0</v>
      </c>
      <c r="GE130" s="63">
        <v>0</v>
      </c>
      <c r="GF130" s="63">
        <v>0</v>
      </c>
      <c r="GG130" s="63">
        <v>0</v>
      </c>
      <c r="GH130" s="63">
        <v>0</v>
      </c>
      <c r="GI130" s="63">
        <v>0</v>
      </c>
      <c r="GJ130" s="63">
        <v>0</v>
      </c>
      <c r="GK130" s="63">
        <v>0</v>
      </c>
      <c r="GL130" s="63">
        <v>0</v>
      </c>
      <c r="GM130" s="63">
        <v>0</v>
      </c>
      <c r="GN130" s="63">
        <v>0</v>
      </c>
      <c r="GO130" s="63">
        <v>0</v>
      </c>
      <c r="GP130" s="63">
        <v>0</v>
      </c>
      <c r="GQ130" s="63">
        <v>0</v>
      </c>
      <c r="GR130" s="63">
        <v>0</v>
      </c>
      <c r="GS130" s="63">
        <v>0</v>
      </c>
      <c r="GT130" s="63">
        <v>0</v>
      </c>
      <c r="GU130" s="63">
        <v>0</v>
      </c>
      <c r="GV130" s="63">
        <v>0</v>
      </c>
      <c r="GW130" s="63">
        <v>0</v>
      </c>
      <c r="GX130" s="63">
        <v>0</v>
      </c>
      <c r="GY130" s="63">
        <v>0</v>
      </c>
      <c r="GZ130" s="63">
        <v>0</v>
      </c>
      <c r="HA130" s="63">
        <v>0</v>
      </c>
      <c r="HB130" s="63">
        <v>0</v>
      </c>
      <c r="HC130" s="63">
        <v>0</v>
      </c>
      <c r="HD130" s="63">
        <v>0</v>
      </c>
      <c r="HE130" s="63">
        <v>0</v>
      </c>
      <c r="HF130" s="63">
        <v>0</v>
      </c>
      <c r="HG130" s="63">
        <v>0</v>
      </c>
      <c r="HH130" s="63">
        <v>0</v>
      </c>
      <c r="HI130" s="63">
        <v>0</v>
      </c>
      <c r="HJ130" s="63">
        <v>0</v>
      </c>
      <c r="HK130" s="63">
        <v>0</v>
      </c>
      <c r="HL130" s="63">
        <v>0</v>
      </c>
      <c r="HM130" s="63">
        <v>0</v>
      </c>
      <c r="HN130" s="63">
        <v>0</v>
      </c>
      <c r="HO130" s="63">
        <v>0</v>
      </c>
      <c r="HP130" s="63">
        <v>0</v>
      </c>
      <c r="HQ130" s="63">
        <v>0</v>
      </c>
      <c r="HR130" s="63">
        <v>0</v>
      </c>
      <c r="HS130" s="63">
        <v>0</v>
      </c>
      <c r="HT130" s="63">
        <v>0</v>
      </c>
      <c r="HU130" s="63">
        <v>0</v>
      </c>
      <c r="HV130" s="63">
        <v>0</v>
      </c>
      <c r="HW130" s="63">
        <v>0</v>
      </c>
      <c r="HX130" s="63">
        <v>0</v>
      </c>
      <c r="HY130" s="63">
        <v>0</v>
      </c>
      <c r="HZ130" s="63">
        <v>0</v>
      </c>
      <c r="IA130" s="63">
        <v>0</v>
      </c>
      <c r="IB130" s="63">
        <v>0</v>
      </c>
      <c r="IC130" s="63">
        <v>0</v>
      </c>
      <c r="ID130" s="63">
        <v>0</v>
      </c>
      <c r="IE130" s="63">
        <v>0</v>
      </c>
      <c r="IF130" s="63">
        <v>0</v>
      </c>
      <c r="IG130" s="63">
        <v>0</v>
      </c>
      <c r="IH130" s="63">
        <v>0</v>
      </c>
      <c r="II130" s="63">
        <v>0</v>
      </c>
      <c r="IJ130" s="63">
        <v>0</v>
      </c>
      <c r="IK130" s="63">
        <v>0</v>
      </c>
      <c r="IL130" s="63">
        <v>0</v>
      </c>
      <c r="IM130" s="63">
        <v>0</v>
      </c>
      <c r="IN130" s="63">
        <v>0</v>
      </c>
      <c r="IO130" s="63">
        <v>0</v>
      </c>
      <c r="IP130" s="63">
        <v>0</v>
      </c>
      <c r="IQ130" s="63">
        <v>0</v>
      </c>
      <c r="IR130" s="63">
        <v>0</v>
      </c>
      <c r="IS130" s="63">
        <v>0</v>
      </c>
      <c r="IT130" s="63">
        <v>0</v>
      </c>
      <c r="IU130" s="63">
        <v>0</v>
      </c>
      <c r="IV130" s="63">
        <v>0</v>
      </c>
      <c r="IW130" s="63">
        <v>0</v>
      </c>
      <c r="IX130" s="63">
        <v>0</v>
      </c>
      <c r="IY130" s="63">
        <v>0</v>
      </c>
      <c r="IZ130" s="63">
        <v>0</v>
      </c>
      <c r="JA130" s="63">
        <v>0</v>
      </c>
      <c r="JB130" s="63">
        <v>0</v>
      </c>
      <c r="JC130" s="63">
        <v>0</v>
      </c>
      <c r="JD130" s="63">
        <v>0</v>
      </c>
      <c r="JE130" s="63">
        <v>0</v>
      </c>
      <c r="JF130" s="63">
        <v>0</v>
      </c>
      <c r="JG130" s="63">
        <v>0</v>
      </c>
      <c r="JH130" s="63">
        <v>0</v>
      </c>
      <c r="JI130" s="63">
        <v>0</v>
      </c>
      <c r="JJ130" s="63">
        <v>0</v>
      </c>
      <c r="JK130" s="63">
        <v>0</v>
      </c>
      <c r="JL130" s="63">
        <v>0</v>
      </c>
      <c r="JM130" s="63">
        <v>0</v>
      </c>
      <c r="JN130" s="63">
        <v>0</v>
      </c>
      <c r="JO130" s="63">
        <v>0</v>
      </c>
      <c r="JP130" s="63">
        <v>0</v>
      </c>
      <c r="JQ130" s="63">
        <v>0</v>
      </c>
      <c r="JR130" s="63">
        <v>0</v>
      </c>
      <c r="JS130" s="63">
        <v>0</v>
      </c>
      <c r="JT130" s="63">
        <v>0</v>
      </c>
      <c r="JU130" s="63">
        <v>0</v>
      </c>
      <c r="JV130" s="63">
        <v>0</v>
      </c>
      <c r="JW130" s="63">
        <v>0</v>
      </c>
      <c r="JX130" s="63">
        <v>0</v>
      </c>
      <c r="JY130" s="63">
        <v>0</v>
      </c>
      <c r="JZ130" s="63">
        <v>0</v>
      </c>
      <c r="KA130" s="63">
        <v>0</v>
      </c>
      <c r="KB130" s="63">
        <v>0</v>
      </c>
      <c r="KC130" s="63">
        <v>0</v>
      </c>
      <c r="KD130" s="63">
        <v>0</v>
      </c>
      <c r="KE130" s="63">
        <v>0</v>
      </c>
      <c r="KF130" s="63">
        <v>0</v>
      </c>
      <c r="KG130" s="63">
        <v>0</v>
      </c>
      <c r="KH130" s="63">
        <v>0</v>
      </c>
      <c r="KI130" s="63">
        <v>0</v>
      </c>
      <c r="KJ130" s="63">
        <v>0</v>
      </c>
      <c r="KK130" s="63">
        <v>0</v>
      </c>
      <c r="KL130" s="63">
        <v>0</v>
      </c>
      <c r="KM130" s="63">
        <v>0</v>
      </c>
      <c r="KN130" s="63">
        <v>0</v>
      </c>
      <c r="KO130" s="63">
        <v>0</v>
      </c>
      <c r="KP130" s="63">
        <v>0</v>
      </c>
      <c r="KQ130" s="63">
        <v>0</v>
      </c>
      <c r="KR130" s="63">
        <v>0</v>
      </c>
      <c r="KS130" s="63">
        <v>0</v>
      </c>
      <c r="KT130" s="63">
        <v>0</v>
      </c>
      <c r="KU130" s="63">
        <v>0</v>
      </c>
      <c r="KV130" s="63">
        <v>0</v>
      </c>
      <c r="KW130" s="63">
        <v>0</v>
      </c>
      <c r="KX130" s="63">
        <v>0</v>
      </c>
      <c r="KY130" s="63">
        <v>0</v>
      </c>
      <c r="KZ130" s="63">
        <v>0</v>
      </c>
      <c r="LA130" s="63">
        <v>0</v>
      </c>
      <c r="LB130" s="63">
        <v>0</v>
      </c>
      <c r="LC130" s="63">
        <v>0</v>
      </c>
      <c r="LD130" s="63">
        <v>0</v>
      </c>
      <c r="LE130" s="63">
        <v>0</v>
      </c>
      <c r="LF130" s="63">
        <v>0</v>
      </c>
      <c r="LG130" s="63">
        <v>0</v>
      </c>
      <c r="LH130" s="63">
        <v>0</v>
      </c>
      <c r="LI130" s="63">
        <v>0</v>
      </c>
      <c r="LJ130" s="63">
        <v>0</v>
      </c>
      <c r="LK130" s="63">
        <v>0</v>
      </c>
      <c r="LL130" s="63">
        <v>0</v>
      </c>
      <c r="LM130" s="63">
        <v>0</v>
      </c>
      <c r="LN130" s="63">
        <v>0</v>
      </c>
      <c r="LO130" s="63">
        <v>0</v>
      </c>
      <c r="LP130" s="63">
        <v>0</v>
      </c>
      <c r="LQ130" s="63">
        <v>0</v>
      </c>
      <c r="LR130" s="63">
        <v>0</v>
      </c>
      <c r="LS130" s="63">
        <v>0</v>
      </c>
      <c r="LT130" s="63">
        <v>0</v>
      </c>
      <c r="LU130" s="63">
        <v>0</v>
      </c>
      <c r="LV130" s="63">
        <v>0</v>
      </c>
      <c r="LW130" s="63">
        <v>0</v>
      </c>
      <c r="LX130" s="63">
        <v>0</v>
      </c>
      <c r="LY130" s="63">
        <v>0</v>
      </c>
      <c r="LZ130" s="63">
        <v>0</v>
      </c>
      <c r="MA130" s="63">
        <v>0</v>
      </c>
      <c r="MB130" s="63">
        <v>0</v>
      </c>
      <c r="MC130" s="63">
        <v>0</v>
      </c>
      <c r="MD130" s="63">
        <v>0</v>
      </c>
      <c r="ME130" s="63">
        <v>0</v>
      </c>
      <c r="MF130" s="63">
        <v>0</v>
      </c>
      <c r="MG130" s="63">
        <v>0</v>
      </c>
      <c r="MH130" s="63">
        <v>0</v>
      </c>
      <c r="MI130" s="63">
        <v>0</v>
      </c>
      <c r="MJ130" s="63">
        <v>0</v>
      </c>
      <c r="MK130" s="63">
        <v>0</v>
      </c>
      <c r="ML130" s="63">
        <v>0</v>
      </c>
      <c r="MM130" s="63">
        <v>0</v>
      </c>
      <c r="MN130" s="63">
        <v>0</v>
      </c>
      <c r="MO130" s="63">
        <v>0</v>
      </c>
      <c r="MP130" s="63">
        <v>0</v>
      </c>
      <c r="MQ130" s="2">
        <v>0</v>
      </c>
      <c r="MR130" s="63">
        <v>0</v>
      </c>
      <c r="MS130" s="63">
        <v>0</v>
      </c>
      <c r="MT130" s="63">
        <v>0</v>
      </c>
      <c r="MU130" s="63">
        <v>0</v>
      </c>
      <c r="MW130" s="63">
        <v>115</v>
      </c>
      <c r="MY130" s="63">
        <f t="shared" si="3"/>
        <v>0</v>
      </c>
      <c r="NC130" s="63">
        <f t="shared" si="4"/>
        <v>0</v>
      </c>
    </row>
    <row r="131" spans="1:367" x14ac:dyDescent="0.45">
      <c r="A131" s="63" t="s">
        <v>232</v>
      </c>
      <c r="B131" s="99">
        <v>6969000000</v>
      </c>
      <c r="C131" s="63">
        <v>0</v>
      </c>
      <c r="D131" s="63">
        <v>0</v>
      </c>
      <c r="E131" s="63">
        <v>0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63">
        <v>0</v>
      </c>
      <c r="L131" s="63">
        <v>0</v>
      </c>
      <c r="M131" s="63">
        <v>0</v>
      </c>
      <c r="N131" s="63">
        <v>0</v>
      </c>
      <c r="O131" s="63">
        <v>0</v>
      </c>
      <c r="P131" s="63">
        <v>0</v>
      </c>
      <c r="Q131" s="63">
        <v>0</v>
      </c>
      <c r="R131" s="63">
        <v>0</v>
      </c>
      <c r="S131" s="63">
        <v>0</v>
      </c>
      <c r="T131" s="63">
        <v>0</v>
      </c>
      <c r="U131" s="63">
        <v>0</v>
      </c>
      <c r="V131" s="63">
        <v>0</v>
      </c>
      <c r="W131" s="63">
        <v>0</v>
      </c>
      <c r="X131" s="63">
        <v>0</v>
      </c>
      <c r="Y131" s="63">
        <v>0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>
        <v>0</v>
      </c>
      <c r="AZ131" s="63">
        <v>0</v>
      </c>
      <c r="BA131" s="63">
        <v>0</v>
      </c>
      <c r="BB131" s="63">
        <v>0</v>
      </c>
      <c r="BC131" s="63">
        <v>0</v>
      </c>
      <c r="BD131" s="63">
        <v>0</v>
      </c>
      <c r="BE131" s="63">
        <v>0</v>
      </c>
      <c r="BF131" s="63">
        <v>0</v>
      </c>
      <c r="BG131" s="63">
        <v>0</v>
      </c>
      <c r="BH131" s="63">
        <v>0</v>
      </c>
      <c r="BI131" s="63">
        <v>0</v>
      </c>
      <c r="BJ131" s="63">
        <v>0</v>
      </c>
      <c r="BK131" s="63">
        <v>0</v>
      </c>
      <c r="BL131" s="63">
        <v>0</v>
      </c>
      <c r="BM131" s="63">
        <v>0</v>
      </c>
      <c r="BN131" s="63">
        <v>0</v>
      </c>
      <c r="BO131" s="63">
        <v>0</v>
      </c>
      <c r="BP131" s="63">
        <v>0</v>
      </c>
      <c r="BQ131" s="63">
        <v>0</v>
      </c>
      <c r="BR131" s="63">
        <v>0</v>
      </c>
      <c r="BS131" s="63">
        <v>0</v>
      </c>
      <c r="BT131" s="63">
        <v>0</v>
      </c>
      <c r="BU131" s="63">
        <v>0</v>
      </c>
      <c r="BV131" s="63">
        <v>0</v>
      </c>
      <c r="BW131" s="63">
        <v>0</v>
      </c>
      <c r="BX131" s="63">
        <v>0</v>
      </c>
      <c r="BY131" s="63">
        <v>0</v>
      </c>
      <c r="BZ131" s="63">
        <v>0</v>
      </c>
      <c r="CA131" s="63">
        <v>0</v>
      </c>
      <c r="CB131" s="63">
        <v>0</v>
      </c>
      <c r="CC131" s="63">
        <v>0</v>
      </c>
      <c r="CD131" s="63">
        <v>0</v>
      </c>
      <c r="CE131" s="63">
        <v>0</v>
      </c>
      <c r="CF131" s="63">
        <v>0</v>
      </c>
      <c r="CG131" s="63">
        <v>0</v>
      </c>
      <c r="CH131" s="63">
        <v>0</v>
      </c>
      <c r="CI131" s="63">
        <v>0</v>
      </c>
      <c r="CJ131" s="63">
        <v>0</v>
      </c>
      <c r="CK131" s="63">
        <v>0</v>
      </c>
      <c r="CL131" s="63">
        <v>0</v>
      </c>
      <c r="CM131" s="63">
        <v>0</v>
      </c>
      <c r="CN131" s="63">
        <v>0</v>
      </c>
      <c r="CO131" s="63">
        <v>0</v>
      </c>
      <c r="CP131" s="63">
        <v>0</v>
      </c>
      <c r="CQ131" s="63">
        <v>0</v>
      </c>
      <c r="CR131" s="63">
        <v>0</v>
      </c>
      <c r="CS131" s="63">
        <v>0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3">
        <v>0</v>
      </c>
      <c r="CZ131" s="63">
        <v>0</v>
      </c>
      <c r="DA131" s="63">
        <v>0</v>
      </c>
      <c r="DB131" s="63">
        <v>0</v>
      </c>
      <c r="DC131" s="63">
        <v>0</v>
      </c>
      <c r="DD131" s="63">
        <v>0</v>
      </c>
      <c r="DE131" s="63">
        <v>0</v>
      </c>
      <c r="DF131" s="63">
        <v>0</v>
      </c>
      <c r="DG131" s="63">
        <v>0</v>
      </c>
      <c r="DH131" s="63">
        <v>0</v>
      </c>
      <c r="DI131" s="63">
        <v>0</v>
      </c>
      <c r="DJ131" s="63">
        <v>0</v>
      </c>
      <c r="DK131" s="63">
        <v>0</v>
      </c>
      <c r="DL131" s="63">
        <v>0</v>
      </c>
      <c r="DM131" s="63">
        <v>0</v>
      </c>
      <c r="DN131" s="63">
        <v>0</v>
      </c>
      <c r="DO131" s="63">
        <v>0</v>
      </c>
      <c r="DP131" s="63">
        <v>0</v>
      </c>
      <c r="DQ131" s="63">
        <v>0</v>
      </c>
      <c r="DR131" s="63">
        <v>0</v>
      </c>
      <c r="DS131" s="63">
        <v>0</v>
      </c>
      <c r="DT131" s="63">
        <v>0</v>
      </c>
      <c r="DU131" s="63">
        <v>0</v>
      </c>
      <c r="DV131" s="63">
        <v>0</v>
      </c>
      <c r="DW131" s="63">
        <v>0</v>
      </c>
      <c r="DX131" s="63">
        <v>0</v>
      </c>
      <c r="DY131" s="63">
        <v>0</v>
      </c>
      <c r="DZ131" s="63">
        <v>0</v>
      </c>
      <c r="EA131" s="63">
        <v>0</v>
      </c>
      <c r="EB131" s="63">
        <v>0</v>
      </c>
      <c r="EC131" s="63">
        <v>0</v>
      </c>
      <c r="ED131" s="63">
        <v>0</v>
      </c>
      <c r="EE131" s="63">
        <v>0</v>
      </c>
      <c r="EF131" s="63">
        <v>0</v>
      </c>
      <c r="EG131" s="63">
        <v>0</v>
      </c>
      <c r="EH131" s="63">
        <v>0</v>
      </c>
      <c r="EI131" s="63">
        <v>0</v>
      </c>
      <c r="EJ131" s="63">
        <v>0</v>
      </c>
      <c r="EK131" s="63">
        <v>0</v>
      </c>
      <c r="EL131" s="63">
        <v>0</v>
      </c>
      <c r="EM131" s="63">
        <v>0</v>
      </c>
      <c r="EN131" s="63">
        <v>0</v>
      </c>
      <c r="EO131" s="63">
        <v>0</v>
      </c>
      <c r="EP131" s="63">
        <v>0</v>
      </c>
      <c r="EQ131" s="63">
        <v>0</v>
      </c>
      <c r="ER131" s="63">
        <v>0</v>
      </c>
      <c r="ES131" s="63">
        <v>0</v>
      </c>
      <c r="ET131" s="63">
        <v>0</v>
      </c>
      <c r="EU131" s="63">
        <v>0</v>
      </c>
      <c r="EV131" s="63">
        <v>0</v>
      </c>
      <c r="EW131" s="63">
        <v>0</v>
      </c>
      <c r="EX131" s="63">
        <v>0</v>
      </c>
      <c r="EY131" s="63">
        <v>0</v>
      </c>
      <c r="EZ131" s="63">
        <v>0</v>
      </c>
      <c r="FA131" s="63">
        <v>0</v>
      </c>
      <c r="FB131" s="63">
        <v>0</v>
      </c>
      <c r="FC131" s="63">
        <v>0</v>
      </c>
      <c r="FD131" s="63">
        <v>0</v>
      </c>
      <c r="FE131" s="63">
        <v>0</v>
      </c>
      <c r="FF131" s="63">
        <v>0</v>
      </c>
      <c r="FG131" s="63">
        <v>0</v>
      </c>
      <c r="FH131" s="63">
        <v>0</v>
      </c>
      <c r="FI131" s="63">
        <v>0</v>
      </c>
      <c r="FJ131" s="63">
        <v>0</v>
      </c>
      <c r="FK131" s="63">
        <v>0</v>
      </c>
      <c r="FL131" s="63">
        <v>0</v>
      </c>
      <c r="FM131" s="63">
        <v>0</v>
      </c>
      <c r="FN131" s="63">
        <v>0</v>
      </c>
      <c r="FO131" s="63">
        <v>0</v>
      </c>
      <c r="FP131" s="63">
        <v>0</v>
      </c>
      <c r="FQ131" s="63">
        <v>0</v>
      </c>
      <c r="FR131" s="63">
        <v>0</v>
      </c>
      <c r="FS131" s="63">
        <v>0</v>
      </c>
      <c r="FT131" s="63">
        <v>0</v>
      </c>
      <c r="FU131" s="63">
        <v>0</v>
      </c>
      <c r="FV131" s="63">
        <v>0</v>
      </c>
      <c r="FW131" s="63">
        <v>0</v>
      </c>
      <c r="FX131" s="63">
        <v>0</v>
      </c>
      <c r="FY131" s="63">
        <v>0</v>
      </c>
      <c r="FZ131" s="63">
        <v>0</v>
      </c>
      <c r="GA131" s="63">
        <v>0</v>
      </c>
      <c r="GB131" s="63">
        <v>0</v>
      </c>
      <c r="GC131" s="63">
        <v>0</v>
      </c>
      <c r="GD131" s="63">
        <v>0</v>
      </c>
      <c r="GE131" s="63">
        <v>0</v>
      </c>
      <c r="GF131" s="63">
        <v>0</v>
      </c>
      <c r="GG131" s="63">
        <v>0</v>
      </c>
      <c r="GH131" s="63">
        <v>0</v>
      </c>
      <c r="GI131" s="63">
        <v>0</v>
      </c>
      <c r="GJ131" s="63">
        <v>0</v>
      </c>
      <c r="GK131" s="63">
        <v>0</v>
      </c>
      <c r="GL131" s="63">
        <v>0</v>
      </c>
      <c r="GM131" s="63">
        <v>0</v>
      </c>
      <c r="GN131" s="63">
        <v>0</v>
      </c>
      <c r="GO131" s="63">
        <v>0</v>
      </c>
      <c r="GP131" s="63">
        <v>0</v>
      </c>
      <c r="GQ131" s="63">
        <v>0</v>
      </c>
      <c r="GR131" s="63">
        <v>0</v>
      </c>
      <c r="GS131" s="63">
        <v>0</v>
      </c>
      <c r="GT131" s="63">
        <v>0</v>
      </c>
      <c r="GU131" s="63">
        <v>0</v>
      </c>
      <c r="GV131" s="63">
        <v>0</v>
      </c>
      <c r="GW131" s="63">
        <v>0</v>
      </c>
      <c r="GX131" s="63">
        <v>0</v>
      </c>
      <c r="GY131" s="63">
        <v>0</v>
      </c>
      <c r="GZ131" s="63">
        <v>0</v>
      </c>
      <c r="HA131" s="63">
        <v>0</v>
      </c>
      <c r="HB131" s="63">
        <v>0</v>
      </c>
      <c r="HC131" s="63">
        <v>0</v>
      </c>
      <c r="HD131" s="63">
        <v>0</v>
      </c>
      <c r="HE131" s="63">
        <v>0</v>
      </c>
      <c r="HF131" s="63">
        <v>0</v>
      </c>
      <c r="HG131" s="63">
        <v>0</v>
      </c>
      <c r="HH131" s="63">
        <v>0</v>
      </c>
      <c r="HI131" s="63">
        <v>0</v>
      </c>
      <c r="HJ131" s="63">
        <v>0</v>
      </c>
      <c r="HK131" s="63">
        <v>0</v>
      </c>
      <c r="HL131" s="63">
        <v>0</v>
      </c>
      <c r="HM131" s="63">
        <v>0</v>
      </c>
      <c r="HN131" s="63">
        <v>0</v>
      </c>
      <c r="HO131" s="63">
        <v>0</v>
      </c>
      <c r="HP131" s="63">
        <v>0</v>
      </c>
      <c r="HQ131" s="63">
        <v>0</v>
      </c>
      <c r="HR131" s="63">
        <v>0</v>
      </c>
      <c r="HS131" s="63">
        <v>0</v>
      </c>
      <c r="HT131" s="63">
        <v>0</v>
      </c>
      <c r="HU131" s="63">
        <v>0</v>
      </c>
      <c r="HV131" s="63">
        <v>0</v>
      </c>
      <c r="HW131" s="63">
        <v>0</v>
      </c>
      <c r="HX131" s="63">
        <v>0</v>
      </c>
      <c r="HY131" s="63">
        <v>0</v>
      </c>
      <c r="HZ131" s="63">
        <v>0</v>
      </c>
      <c r="IA131" s="63">
        <v>0</v>
      </c>
      <c r="IB131" s="63">
        <v>0</v>
      </c>
      <c r="IC131" s="63">
        <v>0</v>
      </c>
      <c r="ID131" s="63">
        <v>0</v>
      </c>
      <c r="IE131" s="63">
        <v>0</v>
      </c>
      <c r="IF131" s="63">
        <v>0</v>
      </c>
      <c r="IG131" s="63">
        <v>0</v>
      </c>
      <c r="IH131" s="63">
        <v>0</v>
      </c>
      <c r="II131" s="63">
        <v>0</v>
      </c>
      <c r="IJ131" s="63">
        <v>0</v>
      </c>
      <c r="IK131" s="63">
        <v>0</v>
      </c>
      <c r="IL131" s="63">
        <v>0</v>
      </c>
      <c r="IM131" s="63">
        <v>0</v>
      </c>
      <c r="IN131" s="63">
        <v>0</v>
      </c>
      <c r="IO131" s="63">
        <v>0</v>
      </c>
      <c r="IP131" s="63">
        <v>0</v>
      </c>
      <c r="IQ131" s="63">
        <v>0</v>
      </c>
      <c r="IR131" s="63">
        <v>0</v>
      </c>
      <c r="IS131" s="63">
        <v>0</v>
      </c>
      <c r="IT131" s="63">
        <v>0</v>
      </c>
      <c r="IU131" s="63">
        <v>0</v>
      </c>
      <c r="IV131" s="63">
        <v>0</v>
      </c>
      <c r="IW131" s="63">
        <v>0</v>
      </c>
      <c r="IX131" s="63">
        <v>0</v>
      </c>
      <c r="IY131" s="63">
        <v>0</v>
      </c>
      <c r="IZ131" s="63">
        <v>0</v>
      </c>
      <c r="JA131" s="63">
        <v>0</v>
      </c>
      <c r="JB131" s="63">
        <v>0</v>
      </c>
      <c r="JC131" s="63">
        <v>0</v>
      </c>
      <c r="JD131" s="63">
        <v>0</v>
      </c>
      <c r="JE131" s="63">
        <v>0</v>
      </c>
      <c r="JF131" s="63">
        <v>0</v>
      </c>
      <c r="JG131" s="63">
        <v>0</v>
      </c>
      <c r="JH131" s="63">
        <v>0</v>
      </c>
      <c r="JI131" s="63">
        <v>0</v>
      </c>
      <c r="JJ131" s="63">
        <v>0</v>
      </c>
      <c r="JK131" s="63">
        <v>0</v>
      </c>
      <c r="JL131" s="63">
        <v>0</v>
      </c>
      <c r="JM131" s="63">
        <v>0</v>
      </c>
      <c r="JN131" s="63">
        <v>0</v>
      </c>
      <c r="JO131" s="63">
        <v>0</v>
      </c>
      <c r="JP131" s="63">
        <v>0</v>
      </c>
      <c r="JQ131" s="63">
        <v>0</v>
      </c>
      <c r="JR131" s="63">
        <v>0</v>
      </c>
      <c r="JS131" s="63">
        <v>0</v>
      </c>
      <c r="JT131" s="63">
        <v>0</v>
      </c>
      <c r="JU131" s="63">
        <v>0</v>
      </c>
      <c r="JV131" s="63">
        <v>0</v>
      </c>
      <c r="JW131" s="63">
        <v>0</v>
      </c>
      <c r="JX131" s="63">
        <v>0</v>
      </c>
      <c r="JY131" s="63">
        <v>0</v>
      </c>
      <c r="JZ131" s="63">
        <v>0</v>
      </c>
      <c r="KA131" s="63">
        <v>0</v>
      </c>
      <c r="KB131" s="63">
        <v>0</v>
      </c>
      <c r="KC131" s="63">
        <v>0</v>
      </c>
      <c r="KD131" s="63">
        <v>0</v>
      </c>
      <c r="KE131" s="63">
        <v>0</v>
      </c>
      <c r="KF131" s="63">
        <v>0</v>
      </c>
      <c r="KG131" s="63">
        <v>0</v>
      </c>
      <c r="KH131" s="63">
        <v>0</v>
      </c>
      <c r="KI131" s="63">
        <v>0</v>
      </c>
      <c r="KJ131" s="63">
        <v>0</v>
      </c>
      <c r="KK131" s="63">
        <v>0</v>
      </c>
      <c r="KL131" s="63">
        <v>0</v>
      </c>
      <c r="KM131" s="63">
        <v>0</v>
      </c>
      <c r="KN131" s="63">
        <v>0</v>
      </c>
      <c r="KO131" s="63">
        <v>0</v>
      </c>
      <c r="KP131" s="63">
        <v>0</v>
      </c>
      <c r="KQ131" s="63">
        <v>0</v>
      </c>
      <c r="KR131" s="63">
        <v>0</v>
      </c>
      <c r="KS131" s="63">
        <v>0</v>
      </c>
      <c r="KT131" s="63">
        <v>0</v>
      </c>
      <c r="KU131" s="63">
        <v>0</v>
      </c>
      <c r="KV131" s="63">
        <v>0</v>
      </c>
      <c r="KW131" s="63">
        <v>0</v>
      </c>
      <c r="KX131" s="63">
        <v>0</v>
      </c>
      <c r="KY131" s="63">
        <v>0</v>
      </c>
      <c r="KZ131" s="63">
        <v>0</v>
      </c>
      <c r="LA131" s="63">
        <v>0</v>
      </c>
      <c r="LB131" s="63">
        <v>0</v>
      </c>
      <c r="LC131" s="63">
        <v>0</v>
      </c>
      <c r="LD131" s="63">
        <v>0</v>
      </c>
      <c r="LE131" s="63">
        <v>0</v>
      </c>
      <c r="LF131" s="63">
        <v>0</v>
      </c>
      <c r="LG131" s="63">
        <v>0</v>
      </c>
      <c r="LH131" s="63">
        <v>0</v>
      </c>
      <c r="LI131" s="63">
        <v>0</v>
      </c>
      <c r="LJ131" s="63">
        <v>0</v>
      </c>
      <c r="LK131" s="63">
        <v>0</v>
      </c>
      <c r="LL131" s="63">
        <v>0</v>
      </c>
      <c r="LM131" s="63">
        <v>0</v>
      </c>
      <c r="LN131" s="63">
        <v>0</v>
      </c>
      <c r="LO131" s="63">
        <v>0</v>
      </c>
      <c r="LP131" s="63">
        <v>0</v>
      </c>
      <c r="LQ131" s="63">
        <v>0</v>
      </c>
      <c r="LR131" s="63">
        <v>0</v>
      </c>
      <c r="LS131" s="63">
        <v>0</v>
      </c>
      <c r="LT131" s="63">
        <v>0</v>
      </c>
      <c r="LU131" s="63">
        <v>0</v>
      </c>
      <c r="LV131" s="63">
        <v>0</v>
      </c>
      <c r="LW131" s="63">
        <v>0</v>
      </c>
      <c r="LX131" s="63">
        <v>0</v>
      </c>
      <c r="LY131" s="63">
        <v>0</v>
      </c>
      <c r="LZ131" s="63">
        <v>0</v>
      </c>
      <c r="MA131" s="63">
        <v>0</v>
      </c>
      <c r="MB131" s="63">
        <v>0</v>
      </c>
      <c r="MC131" s="63">
        <v>0</v>
      </c>
      <c r="MD131" s="63">
        <v>0</v>
      </c>
      <c r="ME131" s="63">
        <v>0</v>
      </c>
      <c r="MF131" s="63">
        <v>0</v>
      </c>
      <c r="MG131" s="63">
        <v>0</v>
      </c>
      <c r="MH131" s="63">
        <v>0</v>
      </c>
      <c r="MI131" s="63">
        <v>0</v>
      </c>
      <c r="MJ131" s="63">
        <v>0</v>
      </c>
      <c r="MK131" s="63">
        <v>0</v>
      </c>
      <c r="ML131" s="63">
        <v>0</v>
      </c>
      <c r="MM131" s="63">
        <v>0</v>
      </c>
      <c r="MN131" s="63">
        <v>0</v>
      </c>
      <c r="MO131" s="63">
        <v>0</v>
      </c>
      <c r="MP131" s="63">
        <v>0</v>
      </c>
      <c r="MQ131" s="63">
        <v>0</v>
      </c>
      <c r="MR131" s="63">
        <v>0</v>
      </c>
      <c r="MS131" s="63">
        <v>0</v>
      </c>
      <c r="MT131" s="63">
        <v>0</v>
      </c>
      <c r="MU131" s="63">
        <v>0</v>
      </c>
      <c r="MW131" s="68">
        <v>116</v>
      </c>
      <c r="MY131" s="63">
        <f t="shared" si="3"/>
        <v>0</v>
      </c>
      <c r="NC131" s="63">
        <f t="shared" si="4"/>
        <v>0</v>
      </c>
    </row>
    <row r="132" spans="1:367" x14ac:dyDescent="0.45">
      <c r="A132" s="63" t="s">
        <v>143</v>
      </c>
      <c r="B132" s="99">
        <v>55557128966</v>
      </c>
      <c r="C132" s="63">
        <v>0</v>
      </c>
      <c r="D132" s="63">
        <v>0</v>
      </c>
      <c r="E132" s="63">
        <v>0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63">
        <v>0</v>
      </c>
      <c r="L132" s="63">
        <v>0</v>
      </c>
      <c r="M132" s="63">
        <v>0</v>
      </c>
      <c r="N132" s="63">
        <v>0</v>
      </c>
      <c r="O132" s="63">
        <v>0</v>
      </c>
      <c r="P132" s="63">
        <v>0</v>
      </c>
      <c r="Q132" s="63">
        <v>0</v>
      </c>
      <c r="R132" s="63">
        <v>0</v>
      </c>
      <c r="S132" s="63">
        <v>0</v>
      </c>
      <c r="T132" s="63">
        <v>0</v>
      </c>
      <c r="U132" s="63">
        <v>0</v>
      </c>
      <c r="V132" s="63">
        <v>0</v>
      </c>
      <c r="W132" s="63">
        <v>0</v>
      </c>
      <c r="X132" s="63">
        <v>0</v>
      </c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0</v>
      </c>
      <c r="AZ132" s="63">
        <v>0</v>
      </c>
      <c r="BA132" s="63">
        <v>0</v>
      </c>
      <c r="BB132" s="63">
        <v>0</v>
      </c>
      <c r="BC132" s="63">
        <v>0</v>
      </c>
      <c r="BD132" s="63">
        <v>0</v>
      </c>
      <c r="BE132" s="63">
        <v>0</v>
      </c>
      <c r="BF132" s="63">
        <v>0</v>
      </c>
      <c r="BG132" s="63">
        <v>0</v>
      </c>
      <c r="BH132" s="63">
        <v>0</v>
      </c>
      <c r="BI132" s="63">
        <v>0</v>
      </c>
      <c r="BJ132" s="63">
        <v>0</v>
      </c>
      <c r="BK132" s="63">
        <v>0</v>
      </c>
      <c r="BL132" s="63">
        <v>0</v>
      </c>
      <c r="BM132" s="63">
        <v>0</v>
      </c>
      <c r="BN132" s="63">
        <v>0</v>
      </c>
      <c r="BO132" s="63">
        <v>0</v>
      </c>
      <c r="BP132" s="63">
        <v>0</v>
      </c>
      <c r="BQ132" s="63">
        <v>0</v>
      </c>
      <c r="BR132" s="63">
        <v>0</v>
      </c>
      <c r="BS132" s="63">
        <v>0</v>
      </c>
      <c r="BT132" s="63">
        <v>0</v>
      </c>
      <c r="BU132" s="63">
        <v>0</v>
      </c>
      <c r="BV132" s="63">
        <v>0</v>
      </c>
      <c r="BW132" s="63">
        <v>0</v>
      </c>
      <c r="BX132" s="63">
        <v>0</v>
      </c>
      <c r="BY132" s="63">
        <v>0</v>
      </c>
      <c r="BZ132" s="63">
        <v>0</v>
      </c>
      <c r="CA132" s="63">
        <v>0</v>
      </c>
      <c r="CB132" s="63">
        <v>0</v>
      </c>
      <c r="CC132" s="63">
        <v>0</v>
      </c>
      <c r="CD132" s="63">
        <v>0</v>
      </c>
      <c r="CE132" s="63">
        <v>0</v>
      </c>
      <c r="CF132" s="63">
        <v>0</v>
      </c>
      <c r="CG132" s="63">
        <v>0</v>
      </c>
      <c r="CH132" s="63">
        <v>0</v>
      </c>
      <c r="CI132" s="63">
        <v>0</v>
      </c>
      <c r="CJ132" s="63">
        <v>0</v>
      </c>
      <c r="CK132" s="63">
        <v>0</v>
      </c>
      <c r="CL132" s="63">
        <v>0</v>
      </c>
      <c r="CM132" s="63">
        <v>0</v>
      </c>
      <c r="CN132" s="63">
        <v>0</v>
      </c>
      <c r="CO132" s="63">
        <v>0</v>
      </c>
      <c r="CP132" s="63">
        <v>0</v>
      </c>
      <c r="CQ132" s="63">
        <v>0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3">
        <v>0</v>
      </c>
      <c r="CZ132" s="63">
        <v>0</v>
      </c>
      <c r="DA132" s="63">
        <v>0</v>
      </c>
      <c r="DB132" s="63">
        <v>0</v>
      </c>
      <c r="DC132" s="63">
        <v>0</v>
      </c>
      <c r="DD132" s="63">
        <v>0</v>
      </c>
      <c r="DE132" s="63">
        <v>0</v>
      </c>
      <c r="DF132" s="63">
        <v>0</v>
      </c>
      <c r="DG132" s="63">
        <v>0</v>
      </c>
      <c r="DH132" s="63">
        <v>0</v>
      </c>
      <c r="DI132" s="63">
        <v>0</v>
      </c>
      <c r="DJ132" s="63">
        <v>0</v>
      </c>
      <c r="DK132" s="63">
        <v>0</v>
      </c>
      <c r="DL132" s="63">
        <v>0</v>
      </c>
      <c r="DM132" s="63">
        <v>0</v>
      </c>
      <c r="DN132" s="63">
        <v>0</v>
      </c>
      <c r="DO132" s="63">
        <v>0</v>
      </c>
      <c r="DP132" s="63">
        <v>0</v>
      </c>
      <c r="DQ132" s="63">
        <v>0</v>
      </c>
      <c r="DR132" s="63">
        <v>0</v>
      </c>
      <c r="DS132" s="63">
        <v>0</v>
      </c>
      <c r="DT132" s="63">
        <v>0</v>
      </c>
      <c r="DU132" s="63">
        <v>0</v>
      </c>
      <c r="DV132" s="63">
        <v>0</v>
      </c>
      <c r="DW132" s="63">
        <v>0</v>
      </c>
      <c r="DX132" s="63">
        <v>0</v>
      </c>
      <c r="DY132" s="63">
        <v>0</v>
      </c>
      <c r="DZ132" s="63">
        <v>0</v>
      </c>
      <c r="EA132" s="63">
        <v>0</v>
      </c>
      <c r="EB132" s="63">
        <v>0</v>
      </c>
      <c r="EC132" s="63">
        <v>0</v>
      </c>
      <c r="ED132" s="63">
        <v>0</v>
      </c>
      <c r="EE132" s="63">
        <v>0</v>
      </c>
      <c r="EF132" s="63">
        <v>0</v>
      </c>
      <c r="EG132" s="63">
        <v>0</v>
      </c>
      <c r="EH132" s="63">
        <v>0</v>
      </c>
      <c r="EI132" s="63">
        <v>0</v>
      </c>
      <c r="EJ132" s="63">
        <v>0</v>
      </c>
      <c r="EK132" s="63">
        <v>0</v>
      </c>
      <c r="EL132" s="63">
        <v>0</v>
      </c>
      <c r="EM132" s="63">
        <v>0</v>
      </c>
      <c r="EN132" s="63">
        <v>0</v>
      </c>
      <c r="EO132" s="63">
        <v>0</v>
      </c>
      <c r="EP132" s="63">
        <v>0</v>
      </c>
      <c r="EQ132" s="63">
        <v>0</v>
      </c>
      <c r="ER132" s="63">
        <v>0</v>
      </c>
      <c r="ES132" s="63">
        <v>0</v>
      </c>
      <c r="ET132" s="63">
        <v>0</v>
      </c>
      <c r="EU132" s="63">
        <v>0</v>
      </c>
      <c r="EV132" s="63">
        <v>0</v>
      </c>
      <c r="EW132" s="63">
        <v>0</v>
      </c>
      <c r="EX132" s="63">
        <v>0</v>
      </c>
      <c r="EY132" s="63">
        <v>0</v>
      </c>
      <c r="EZ132" s="63">
        <v>0</v>
      </c>
      <c r="FA132" s="63">
        <v>0</v>
      </c>
      <c r="FB132" s="63">
        <v>0</v>
      </c>
      <c r="FC132" s="63">
        <v>0</v>
      </c>
      <c r="FD132" s="63">
        <v>0</v>
      </c>
      <c r="FE132" s="63">
        <v>0</v>
      </c>
      <c r="FF132" s="63">
        <v>0</v>
      </c>
      <c r="FG132" s="63">
        <v>0</v>
      </c>
      <c r="FH132" s="63">
        <v>0</v>
      </c>
      <c r="FI132" s="63">
        <v>0</v>
      </c>
      <c r="FJ132" s="63">
        <v>0</v>
      </c>
      <c r="FK132" s="63">
        <v>0</v>
      </c>
      <c r="FL132" s="63">
        <v>0</v>
      </c>
      <c r="FM132" s="63">
        <v>0</v>
      </c>
      <c r="FN132" s="63">
        <v>0</v>
      </c>
      <c r="FO132" s="63">
        <v>0</v>
      </c>
      <c r="FP132" s="63">
        <v>0</v>
      </c>
      <c r="FQ132" s="63">
        <v>0</v>
      </c>
      <c r="FR132" s="63">
        <v>0</v>
      </c>
      <c r="FS132" s="63">
        <v>0</v>
      </c>
      <c r="FT132" s="63">
        <v>0</v>
      </c>
      <c r="FU132" s="63">
        <v>0</v>
      </c>
      <c r="FV132" s="63">
        <v>0</v>
      </c>
      <c r="FW132" s="63">
        <v>0</v>
      </c>
      <c r="FX132" s="63">
        <v>0</v>
      </c>
      <c r="FY132" s="63">
        <v>0</v>
      </c>
      <c r="FZ132" s="63">
        <v>0</v>
      </c>
      <c r="GA132" s="63">
        <v>0</v>
      </c>
      <c r="GB132" s="63">
        <v>0</v>
      </c>
      <c r="GC132" s="63">
        <v>0</v>
      </c>
      <c r="GD132" s="63">
        <v>0</v>
      </c>
      <c r="GE132" s="63">
        <v>0</v>
      </c>
      <c r="GF132" s="63">
        <v>0</v>
      </c>
      <c r="GG132" s="63">
        <v>0</v>
      </c>
      <c r="GH132" s="63">
        <v>0</v>
      </c>
      <c r="GI132" s="63">
        <v>0</v>
      </c>
      <c r="GJ132" s="63">
        <v>0</v>
      </c>
      <c r="GK132" s="63">
        <v>0</v>
      </c>
      <c r="GL132" s="63">
        <v>0</v>
      </c>
      <c r="GM132" s="63">
        <v>0</v>
      </c>
      <c r="GN132" s="63">
        <v>0</v>
      </c>
      <c r="GO132" s="63">
        <v>0</v>
      </c>
      <c r="GP132" s="63">
        <v>0</v>
      </c>
      <c r="GQ132" s="63">
        <v>0</v>
      </c>
      <c r="GR132" s="63">
        <v>0</v>
      </c>
      <c r="GS132" s="63">
        <v>0</v>
      </c>
      <c r="GT132" s="63">
        <v>0</v>
      </c>
      <c r="GU132" s="63">
        <v>0</v>
      </c>
      <c r="GV132" s="63">
        <v>0</v>
      </c>
      <c r="GW132" s="63">
        <v>0</v>
      </c>
      <c r="GX132" s="63">
        <v>0</v>
      </c>
      <c r="GY132" s="63">
        <v>0</v>
      </c>
      <c r="GZ132" s="63">
        <v>0</v>
      </c>
      <c r="HA132" s="63">
        <v>0</v>
      </c>
      <c r="HB132" s="63">
        <v>0</v>
      </c>
      <c r="HC132" s="63">
        <v>0</v>
      </c>
      <c r="HD132" s="63">
        <v>0</v>
      </c>
      <c r="HE132" s="63">
        <v>0</v>
      </c>
      <c r="HF132" s="63">
        <v>0</v>
      </c>
      <c r="HG132" s="63">
        <v>0</v>
      </c>
      <c r="HH132" s="63">
        <v>0</v>
      </c>
      <c r="HI132" s="63">
        <v>0</v>
      </c>
      <c r="HJ132" s="63">
        <v>0</v>
      </c>
      <c r="HK132" s="63">
        <v>0</v>
      </c>
      <c r="HL132" s="63">
        <v>0</v>
      </c>
      <c r="HM132" s="63">
        <v>0</v>
      </c>
      <c r="HN132" s="63">
        <v>0</v>
      </c>
      <c r="HO132" s="63">
        <v>0</v>
      </c>
      <c r="HP132" s="63">
        <v>0</v>
      </c>
      <c r="HQ132" s="63">
        <v>0</v>
      </c>
      <c r="HR132" s="63">
        <v>0</v>
      </c>
      <c r="HS132" s="63">
        <v>0</v>
      </c>
      <c r="HT132" s="63">
        <v>0</v>
      </c>
      <c r="HU132" s="63">
        <v>0</v>
      </c>
      <c r="HV132" s="63">
        <v>0</v>
      </c>
      <c r="HW132" s="63">
        <v>0</v>
      </c>
      <c r="HX132" s="63">
        <v>0</v>
      </c>
      <c r="HY132" s="63">
        <v>0</v>
      </c>
      <c r="HZ132" s="63">
        <v>0</v>
      </c>
      <c r="IA132" s="63">
        <v>0</v>
      </c>
      <c r="IB132" s="63">
        <v>0</v>
      </c>
      <c r="IC132" s="63">
        <v>0</v>
      </c>
      <c r="ID132" s="63">
        <v>0</v>
      </c>
      <c r="IE132" s="63">
        <v>0</v>
      </c>
      <c r="IF132" s="63">
        <v>0</v>
      </c>
      <c r="IG132" s="63">
        <v>0</v>
      </c>
      <c r="IH132" s="63">
        <v>0</v>
      </c>
      <c r="II132" s="63">
        <v>0</v>
      </c>
      <c r="IJ132" s="63">
        <v>0</v>
      </c>
      <c r="IK132" s="63">
        <v>0</v>
      </c>
      <c r="IL132" s="63">
        <v>0</v>
      </c>
      <c r="IM132" s="63">
        <v>0</v>
      </c>
      <c r="IN132" s="63">
        <v>0</v>
      </c>
      <c r="IO132" s="63">
        <v>0</v>
      </c>
      <c r="IP132" s="63">
        <v>0</v>
      </c>
      <c r="IQ132" s="63">
        <v>0</v>
      </c>
      <c r="IR132" s="63">
        <v>0</v>
      </c>
      <c r="IS132" s="63">
        <v>0</v>
      </c>
      <c r="IT132" s="63">
        <v>0</v>
      </c>
      <c r="IU132" s="63">
        <v>0</v>
      </c>
      <c r="IV132" s="63">
        <v>0</v>
      </c>
      <c r="IW132" s="63">
        <v>0</v>
      </c>
      <c r="IX132" s="63">
        <v>0</v>
      </c>
      <c r="IY132" s="63">
        <v>0</v>
      </c>
      <c r="IZ132" s="63">
        <v>0</v>
      </c>
      <c r="JA132" s="63">
        <v>0</v>
      </c>
      <c r="JB132" s="63">
        <v>0</v>
      </c>
      <c r="JC132" s="63">
        <v>0</v>
      </c>
      <c r="JD132" s="63">
        <v>0</v>
      </c>
      <c r="JE132" s="63">
        <v>0</v>
      </c>
      <c r="JF132" s="63">
        <v>0</v>
      </c>
      <c r="JG132" s="63">
        <v>0</v>
      </c>
      <c r="JH132" s="63">
        <v>0</v>
      </c>
      <c r="JI132" s="63">
        <v>0</v>
      </c>
      <c r="JJ132" s="63">
        <v>0</v>
      </c>
      <c r="JK132" s="63">
        <v>0</v>
      </c>
      <c r="JL132" s="63">
        <v>0</v>
      </c>
      <c r="JM132" s="63">
        <v>0</v>
      </c>
      <c r="JN132" s="63">
        <v>0</v>
      </c>
      <c r="JO132" s="63">
        <v>0</v>
      </c>
      <c r="JP132" s="63">
        <v>0</v>
      </c>
      <c r="JQ132" s="63">
        <v>0</v>
      </c>
      <c r="JR132" s="63">
        <v>0</v>
      </c>
      <c r="JS132" s="63">
        <v>0</v>
      </c>
      <c r="JT132" s="63">
        <v>0</v>
      </c>
      <c r="JU132" s="63">
        <v>0</v>
      </c>
      <c r="JV132" s="63">
        <v>0</v>
      </c>
      <c r="JW132" s="63">
        <v>0</v>
      </c>
      <c r="JX132" s="63">
        <v>0</v>
      </c>
      <c r="JY132" s="63">
        <v>0</v>
      </c>
      <c r="JZ132" s="63">
        <v>0</v>
      </c>
      <c r="KA132" s="63">
        <v>0</v>
      </c>
      <c r="KB132" s="63">
        <v>0</v>
      </c>
      <c r="KC132" s="63">
        <v>0</v>
      </c>
      <c r="KD132" s="63">
        <v>0</v>
      </c>
      <c r="KE132" s="63">
        <v>0</v>
      </c>
      <c r="KF132" s="63">
        <v>0</v>
      </c>
      <c r="KG132" s="63">
        <v>0</v>
      </c>
      <c r="KH132" s="63">
        <v>0</v>
      </c>
      <c r="KI132" s="63">
        <v>0</v>
      </c>
      <c r="KJ132" s="63">
        <v>0</v>
      </c>
      <c r="KK132" s="63">
        <v>0</v>
      </c>
      <c r="KL132" s="63">
        <v>0</v>
      </c>
      <c r="KM132" s="63">
        <v>0</v>
      </c>
      <c r="KN132" s="63">
        <v>0</v>
      </c>
      <c r="KO132" s="63">
        <v>0</v>
      </c>
      <c r="KP132" s="63">
        <v>0</v>
      </c>
      <c r="KQ132" s="63">
        <v>0</v>
      </c>
      <c r="KR132" s="63">
        <v>0</v>
      </c>
      <c r="KS132" s="63">
        <v>0</v>
      </c>
      <c r="KT132" s="63">
        <v>0</v>
      </c>
      <c r="KU132" s="63">
        <v>0</v>
      </c>
      <c r="KV132" s="63">
        <v>0</v>
      </c>
      <c r="KW132" s="63">
        <v>0</v>
      </c>
      <c r="KX132" s="63">
        <v>0</v>
      </c>
      <c r="KY132" s="63">
        <v>0</v>
      </c>
      <c r="KZ132" s="63">
        <v>0</v>
      </c>
      <c r="LA132" s="63">
        <v>0</v>
      </c>
      <c r="LB132" s="63">
        <v>0</v>
      </c>
      <c r="LC132" s="63">
        <v>0</v>
      </c>
      <c r="LD132" s="63">
        <v>0</v>
      </c>
      <c r="LE132" s="63">
        <v>0</v>
      </c>
      <c r="LF132" s="63">
        <v>0</v>
      </c>
      <c r="LG132" s="63">
        <v>0</v>
      </c>
      <c r="LH132" s="63">
        <v>0</v>
      </c>
      <c r="LI132" s="63">
        <v>0</v>
      </c>
      <c r="LJ132" s="63">
        <v>0</v>
      </c>
      <c r="LK132" s="63">
        <v>0</v>
      </c>
      <c r="LL132" s="63">
        <v>0</v>
      </c>
      <c r="LM132" s="63">
        <v>0</v>
      </c>
      <c r="LN132" s="63">
        <v>0</v>
      </c>
      <c r="LO132" s="63">
        <v>0</v>
      </c>
      <c r="LP132" s="63">
        <v>0</v>
      </c>
      <c r="LQ132" s="63">
        <v>0</v>
      </c>
      <c r="LR132" s="63">
        <v>0</v>
      </c>
      <c r="LS132" s="63">
        <v>0</v>
      </c>
      <c r="LT132" s="63">
        <v>0</v>
      </c>
      <c r="LU132" s="63">
        <v>0</v>
      </c>
      <c r="LV132" s="63">
        <v>0</v>
      </c>
      <c r="LW132" s="63">
        <v>0</v>
      </c>
      <c r="LX132" s="63">
        <v>0</v>
      </c>
      <c r="LY132" s="63">
        <v>0</v>
      </c>
      <c r="LZ132" s="63">
        <v>0</v>
      </c>
      <c r="MA132" s="63">
        <v>0</v>
      </c>
      <c r="MB132" s="63">
        <v>0</v>
      </c>
      <c r="MC132" s="63">
        <v>0</v>
      </c>
      <c r="MD132" s="63">
        <v>0</v>
      </c>
      <c r="ME132" s="63">
        <v>0</v>
      </c>
      <c r="MF132" s="63">
        <v>0</v>
      </c>
      <c r="MG132" s="63">
        <v>0</v>
      </c>
      <c r="MH132" s="63">
        <v>0</v>
      </c>
      <c r="MI132" s="63">
        <v>0</v>
      </c>
      <c r="MJ132" s="63">
        <v>0</v>
      </c>
      <c r="MK132" s="63">
        <v>0</v>
      </c>
      <c r="ML132" s="63">
        <v>0</v>
      </c>
      <c r="MM132" s="63">
        <v>0</v>
      </c>
      <c r="MN132" s="63">
        <v>0</v>
      </c>
      <c r="MO132" s="63">
        <v>0</v>
      </c>
      <c r="MP132" s="63">
        <v>0</v>
      </c>
      <c r="MQ132" s="2">
        <v>0</v>
      </c>
      <c r="MR132" s="63">
        <v>0</v>
      </c>
      <c r="MS132" s="63">
        <v>0</v>
      </c>
      <c r="MT132" s="63">
        <v>0</v>
      </c>
      <c r="MU132" s="63">
        <v>0</v>
      </c>
      <c r="MW132" s="63">
        <v>117</v>
      </c>
      <c r="MY132" s="63">
        <f t="shared" si="3"/>
        <v>0</v>
      </c>
      <c r="NC132" s="63">
        <f t="shared" si="4"/>
        <v>0</v>
      </c>
    </row>
    <row r="133" spans="1:367" x14ac:dyDescent="0.45">
      <c r="A133" s="63" t="s">
        <v>148</v>
      </c>
      <c r="B133" s="50">
        <v>0</v>
      </c>
      <c r="C133" s="63">
        <v>0</v>
      </c>
      <c r="D133" s="63">
        <v>0</v>
      </c>
      <c r="E133" s="63">
        <v>0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63">
        <v>0</v>
      </c>
      <c r="L133" s="63">
        <v>0</v>
      </c>
      <c r="M133" s="63">
        <v>0</v>
      </c>
      <c r="N133" s="63">
        <v>0</v>
      </c>
      <c r="O133" s="63">
        <v>0</v>
      </c>
      <c r="P133" s="63">
        <v>0</v>
      </c>
      <c r="Q133" s="63">
        <v>0</v>
      </c>
      <c r="R133" s="63">
        <v>0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0</v>
      </c>
      <c r="AZ133" s="63">
        <v>0</v>
      </c>
      <c r="BA133" s="63">
        <v>0</v>
      </c>
      <c r="BB133" s="63">
        <v>0</v>
      </c>
      <c r="BC133" s="63">
        <v>0</v>
      </c>
      <c r="BD133" s="63">
        <v>0</v>
      </c>
      <c r="BE133" s="63">
        <v>0</v>
      </c>
      <c r="BF133" s="63">
        <v>0</v>
      </c>
      <c r="BG133" s="16">
        <v>0</v>
      </c>
      <c r="BH133" s="63">
        <v>0</v>
      </c>
      <c r="BI133" s="63">
        <v>0</v>
      </c>
      <c r="BJ133" s="63">
        <v>0</v>
      </c>
      <c r="BK133" s="63">
        <v>0</v>
      </c>
      <c r="BL133" s="63">
        <v>0</v>
      </c>
      <c r="BM133" s="63">
        <v>0</v>
      </c>
      <c r="BN133" s="63">
        <v>0</v>
      </c>
      <c r="BO133" s="63">
        <v>0</v>
      </c>
      <c r="BP133" s="63">
        <v>0</v>
      </c>
      <c r="BQ133" s="63">
        <v>0</v>
      </c>
      <c r="BR133" s="63">
        <v>0</v>
      </c>
      <c r="BS133" s="63">
        <v>0</v>
      </c>
      <c r="BT133" s="63">
        <v>0</v>
      </c>
      <c r="BU133" s="63">
        <v>0</v>
      </c>
      <c r="BV133" s="63">
        <v>0</v>
      </c>
      <c r="BW133" s="63">
        <v>0</v>
      </c>
      <c r="BX133" s="63">
        <v>0</v>
      </c>
      <c r="BY133" s="63">
        <v>0</v>
      </c>
      <c r="BZ133" s="63">
        <v>0</v>
      </c>
      <c r="CA133" s="63">
        <v>0</v>
      </c>
      <c r="CB133" s="63">
        <v>0</v>
      </c>
      <c r="CC133" s="63">
        <v>0</v>
      </c>
      <c r="CD133" s="63">
        <v>0</v>
      </c>
      <c r="CE133" s="63">
        <v>0</v>
      </c>
      <c r="CF133" s="63">
        <v>0</v>
      </c>
      <c r="CG133" s="63">
        <v>0</v>
      </c>
      <c r="CH133" s="63">
        <v>0</v>
      </c>
      <c r="CI133" s="63">
        <v>0</v>
      </c>
      <c r="CJ133" s="63">
        <v>0</v>
      </c>
      <c r="CK133" s="63">
        <v>0</v>
      </c>
      <c r="CL133" s="63">
        <v>0</v>
      </c>
      <c r="CM133" s="63">
        <v>0</v>
      </c>
      <c r="CN133" s="63">
        <v>0</v>
      </c>
      <c r="CO133" s="63">
        <v>0</v>
      </c>
      <c r="CP133" s="63">
        <v>0</v>
      </c>
      <c r="CQ133" s="63">
        <v>0</v>
      </c>
      <c r="CR133" s="63">
        <v>0</v>
      </c>
      <c r="CS133" s="63">
        <v>0</v>
      </c>
      <c r="CT133" s="63">
        <v>0</v>
      </c>
      <c r="CU133" s="63">
        <v>0</v>
      </c>
      <c r="CV133" s="63">
        <v>0</v>
      </c>
      <c r="CW133" s="63">
        <v>0</v>
      </c>
      <c r="CX133" s="63">
        <v>0</v>
      </c>
      <c r="CY133" s="63">
        <v>0</v>
      </c>
      <c r="CZ133" s="63">
        <v>0</v>
      </c>
      <c r="DA133" s="63">
        <v>0</v>
      </c>
      <c r="DB133" s="63">
        <v>0</v>
      </c>
      <c r="DC133" s="63">
        <v>0</v>
      </c>
      <c r="DD133" s="63">
        <v>0</v>
      </c>
      <c r="DE133" s="63">
        <v>0</v>
      </c>
      <c r="DF133" s="63">
        <v>0</v>
      </c>
      <c r="DG133" s="63">
        <v>0</v>
      </c>
      <c r="DH133" s="63">
        <v>0</v>
      </c>
      <c r="DI133" s="63">
        <v>0</v>
      </c>
      <c r="DJ133" s="63">
        <v>0</v>
      </c>
      <c r="DK133" s="63">
        <v>0</v>
      </c>
      <c r="DL133" s="63">
        <v>0</v>
      </c>
      <c r="DM133" s="63">
        <v>0</v>
      </c>
      <c r="DN133" s="63">
        <v>0</v>
      </c>
      <c r="DO133" s="63">
        <v>0</v>
      </c>
      <c r="DP133" s="63">
        <v>0</v>
      </c>
      <c r="DQ133" s="63">
        <v>0</v>
      </c>
      <c r="DR133" s="63">
        <v>0</v>
      </c>
      <c r="DS133" s="63">
        <v>0</v>
      </c>
      <c r="DT133" s="63">
        <v>0</v>
      </c>
      <c r="DU133" s="63">
        <v>0</v>
      </c>
      <c r="DV133" s="63">
        <v>0</v>
      </c>
      <c r="DW133" s="63">
        <v>0</v>
      </c>
      <c r="DX133" s="63">
        <v>0</v>
      </c>
      <c r="DY133" s="63">
        <v>0</v>
      </c>
      <c r="DZ133" s="63">
        <v>0</v>
      </c>
      <c r="EA133" s="63">
        <v>0</v>
      </c>
      <c r="EB133" s="63">
        <v>0</v>
      </c>
      <c r="EC133" s="63">
        <v>0</v>
      </c>
      <c r="ED133" s="63">
        <v>0</v>
      </c>
      <c r="EE133" s="63">
        <v>0</v>
      </c>
      <c r="EF133" s="63">
        <v>0</v>
      </c>
      <c r="EG133" s="63">
        <v>0</v>
      </c>
      <c r="EH133" s="63">
        <v>0</v>
      </c>
      <c r="EI133" s="63">
        <v>0</v>
      </c>
      <c r="EJ133" s="63">
        <v>0</v>
      </c>
      <c r="EK133" s="63">
        <v>0</v>
      </c>
      <c r="EL133" s="63">
        <v>0</v>
      </c>
      <c r="EM133" s="63">
        <v>0</v>
      </c>
      <c r="EN133" s="63">
        <v>0</v>
      </c>
      <c r="EO133" s="63">
        <v>0</v>
      </c>
      <c r="EP133" s="63">
        <v>0</v>
      </c>
      <c r="EQ133" s="63">
        <v>0</v>
      </c>
      <c r="ER133" s="63">
        <v>0</v>
      </c>
      <c r="ES133" s="63">
        <v>0</v>
      </c>
      <c r="ET133" s="63">
        <v>0</v>
      </c>
      <c r="EU133" s="63">
        <v>0</v>
      </c>
      <c r="EV133" s="63">
        <v>0</v>
      </c>
      <c r="EW133" s="63">
        <v>0</v>
      </c>
      <c r="EX133" s="63">
        <v>0</v>
      </c>
      <c r="EY133" s="63">
        <v>0</v>
      </c>
      <c r="EZ133" s="63">
        <v>0</v>
      </c>
      <c r="FA133" s="63">
        <v>0</v>
      </c>
      <c r="FB133" s="63">
        <v>0</v>
      </c>
      <c r="FC133" s="63">
        <v>0</v>
      </c>
      <c r="FD133" s="63">
        <v>0</v>
      </c>
      <c r="FE133" s="63">
        <v>0</v>
      </c>
      <c r="FF133" s="63">
        <v>0</v>
      </c>
      <c r="FG133" s="63">
        <v>0</v>
      </c>
      <c r="FH133" s="63">
        <v>0</v>
      </c>
      <c r="FI133" s="63">
        <v>0</v>
      </c>
      <c r="FJ133" s="63">
        <v>0</v>
      </c>
      <c r="FK133" s="63">
        <v>0</v>
      </c>
      <c r="FL133" s="63">
        <v>0</v>
      </c>
      <c r="FM133" s="63">
        <v>0</v>
      </c>
      <c r="FN133" s="63">
        <v>0</v>
      </c>
      <c r="FO133" s="63">
        <v>0</v>
      </c>
      <c r="FP133" s="63">
        <v>0</v>
      </c>
      <c r="FQ133" s="63">
        <v>0</v>
      </c>
      <c r="FR133" s="63">
        <v>0</v>
      </c>
      <c r="FS133" s="63">
        <v>0</v>
      </c>
      <c r="FT133" s="63">
        <v>0</v>
      </c>
      <c r="FU133" s="63">
        <v>0</v>
      </c>
      <c r="FV133" s="63">
        <v>0</v>
      </c>
      <c r="FW133" s="63">
        <v>0</v>
      </c>
      <c r="FX133" s="16">
        <v>0</v>
      </c>
      <c r="FY133" s="16">
        <v>0</v>
      </c>
      <c r="FZ133" s="16">
        <v>0</v>
      </c>
      <c r="GA133" s="16">
        <v>0</v>
      </c>
      <c r="GB133" s="16">
        <v>0</v>
      </c>
      <c r="GC133" s="16">
        <v>0</v>
      </c>
      <c r="GD133" s="16">
        <v>0</v>
      </c>
      <c r="GE133" s="16">
        <v>0</v>
      </c>
      <c r="GF133" s="16">
        <v>0</v>
      </c>
      <c r="GG133" s="16">
        <v>0</v>
      </c>
      <c r="GH133" s="16">
        <v>0</v>
      </c>
      <c r="GI133" s="16">
        <v>0</v>
      </c>
      <c r="GJ133" s="16">
        <v>0</v>
      </c>
      <c r="GK133" s="16">
        <v>0</v>
      </c>
      <c r="GL133" s="16">
        <v>0</v>
      </c>
      <c r="GM133" s="16">
        <v>0</v>
      </c>
      <c r="GN133" s="16">
        <v>0</v>
      </c>
      <c r="GO133" s="16">
        <v>0</v>
      </c>
      <c r="GP133" s="16">
        <v>0</v>
      </c>
      <c r="GQ133" s="16">
        <v>0</v>
      </c>
      <c r="GR133" s="16">
        <v>0</v>
      </c>
      <c r="GS133" s="16">
        <v>0</v>
      </c>
      <c r="GT133" s="16">
        <v>0</v>
      </c>
      <c r="GU133" s="16">
        <v>0</v>
      </c>
      <c r="GV133" s="16">
        <v>0</v>
      </c>
      <c r="GW133" s="16">
        <v>0</v>
      </c>
      <c r="GX133" s="16">
        <v>0</v>
      </c>
      <c r="GY133" s="16">
        <v>0</v>
      </c>
      <c r="GZ133" s="16">
        <v>0</v>
      </c>
      <c r="HA133" s="16">
        <v>0</v>
      </c>
      <c r="HB133" s="16">
        <v>0</v>
      </c>
      <c r="HC133" s="16">
        <v>0</v>
      </c>
      <c r="HD133" s="16">
        <v>0</v>
      </c>
      <c r="HE133" s="16">
        <v>0</v>
      </c>
      <c r="HF133" s="16">
        <v>0</v>
      </c>
      <c r="HG133" s="16">
        <v>0</v>
      </c>
      <c r="HH133" s="16">
        <v>0</v>
      </c>
      <c r="HI133" s="16">
        <v>0</v>
      </c>
      <c r="HJ133" s="16">
        <v>0</v>
      </c>
      <c r="HK133" s="63">
        <v>0</v>
      </c>
      <c r="HL133" s="63">
        <v>0</v>
      </c>
      <c r="HM133" s="16">
        <v>0</v>
      </c>
      <c r="HN133" s="16">
        <v>0</v>
      </c>
      <c r="HO133" s="16">
        <v>0</v>
      </c>
      <c r="HP133" s="16">
        <v>0</v>
      </c>
      <c r="HQ133" s="16">
        <v>0</v>
      </c>
      <c r="HR133" s="16">
        <v>0</v>
      </c>
      <c r="HS133" s="16">
        <v>0</v>
      </c>
      <c r="HT133" s="16">
        <v>0</v>
      </c>
      <c r="HU133" s="16">
        <v>0</v>
      </c>
      <c r="HV133" s="16">
        <v>0</v>
      </c>
      <c r="HW133" s="16">
        <v>0</v>
      </c>
      <c r="HX133" s="16">
        <v>0</v>
      </c>
      <c r="HY133" s="16">
        <v>0</v>
      </c>
      <c r="HZ133" s="16">
        <v>0</v>
      </c>
      <c r="IA133" s="16">
        <v>0</v>
      </c>
      <c r="IB133" s="16">
        <v>0</v>
      </c>
      <c r="IC133" s="16">
        <v>0</v>
      </c>
      <c r="ID133" s="16">
        <v>0</v>
      </c>
      <c r="IE133" s="16">
        <v>0</v>
      </c>
      <c r="IF133" s="16">
        <v>0</v>
      </c>
      <c r="IG133" s="63">
        <v>0</v>
      </c>
      <c r="IH133" s="63">
        <v>0</v>
      </c>
      <c r="II133" s="63">
        <v>0</v>
      </c>
      <c r="IJ133" s="63">
        <v>0</v>
      </c>
      <c r="IK133" s="63">
        <v>0</v>
      </c>
      <c r="IL133" s="63">
        <v>0</v>
      </c>
      <c r="IM133" s="63">
        <v>0</v>
      </c>
      <c r="IN133" s="63">
        <v>0</v>
      </c>
      <c r="IO133" s="63">
        <v>0</v>
      </c>
      <c r="IP133" s="63">
        <v>0</v>
      </c>
      <c r="IQ133" s="63">
        <v>0</v>
      </c>
      <c r="IR133" s="63">
        <v>0</v>
      </c>
      <c r="IS133" s="63">
        <v>0</v>
      </c>
      <c r="IT133" s="63">
        <v>0</v>
      </c>
      <c r="IU133" s="63">
        <v>0</v>
      </c>
      <c r="IV133" s="63">
        <v>0</v>
      </c>
      <c r="IW133" s="63">
        <v>0</v>
      </c>
      <c r="IX133" s="63">
        <v>0</v>
      </c>
      <c r="IY133" s="63">
        <v>0</v>
      </c>
      <c r="IZ133" s="63">
        <v>0</v>
      </c>
      <c r="JA133" s="63">
        <v>0</v>
      </c>
      <c r="JB133" s="63">
        <v>0</v>
      </c>
      <c r="JC133" s="63">
        <v>0</v>
      </c>
      <c r="JD133" s="63">
        <v>0</v>
      </c>
      <c r="JE133" s="63">
        <v>0</v>
      </c>
      <c r="JF133" s="63">
        <v>0</v>
      </c>
      <c r="JG133" s="63">
        <v>0</v>
      </c>
      <c r="JH133" s="63">
        <v>0</v>
      </c>
      <c r="JI133" s="63">
        <v>0</v>
      </c>
      <c r="JJ133" s="63">
        <v>0</v>
      </c>
      <c r="JK133" s="63">
        <v>0</v>
      </c>
      <c r="JL133" s="63">
        <v>0</v>
      </c>
      <c r="JM133" s="63">
        <v>0</v>
      </c>
      <c r="JN133" s="63">
        <v>0</v>
      </c>
      <c r="JO133" s="63">
        <v>0</v>
      </c>
      <c r="JP133" s="63">
        <v>0</v>
      </c>
      <c r="JQ133" s="63">
        <v>0</v>
      </c>
      <c r="JR133" s="63">
        <v>0</v>
      </c>
      <c r="JS133" s="63">
        <v>0</v>
      </c>
      <c r="JT133" s="63">
        <v>0</v>
      </c>
      <c r="JU133" s="63">
        <v>0</v>
      </c>
      <c r="JV133" s="63">
        <v>0</v>
      </c>
      <c r="JW133" s="63">
        <v>0</v>
      </c>
      <c r="JX133" s="63">
        <v>0</v>
      </c>
      <c r="JY133" s="63">
        <v>0</v>
      </c>
      <c r="JZ133" s="63">
        <v>0</v>
      </c>
      <c r="KA133" s="63">
        <v>0</v>
      </c>
      <c r="KB133" s="63">
        <v>0</v>
      </c>
      <c r="KC133" s="63">
        <v>0</v>
      </c>
      <c r="KD133" s="63">
        <v>0</v>
      </c>
      <c r="KE133" s="16">
        <v>0</v>
      </c>
      <c r="KF133" s="16">
        <v>0</v>
      </c>
      <c r="KG133" s="16">
        <v>0</v>
      </c>
      <c r="KH133" s="16">
        <v>0</v>
      </c>
      <c r="KI133" s="63">
        <v>0</v>
      </c>
      <c r="KJ133" s="16">
        <v>0</v>
      </c>
      <c r="KK133" s="16">
        <v>0</v>
      </c>
      <c r="KL133" s="16">
        <v>0</v>
      </c>
      <c r="KM133" s="63">
        <v>0</v>
      </c>
      <c r="KN133" s="16">
        <v>0</v>
      </c>
      <c r="KO133" s="63">
        <v>0</v>
      </c>
      <c r="KP133" s="63">
        <v>0</v>
      </c>
      <c r="KQ133" s="16">
        <v>0</v>
      </c>
      <c r="KR133" s="63">
        <v>0</v>
      </c>
      <c r="KS133" s="63">
        <v>0</v>
      </c>
      <c r="KT133" s="63">
        <v>0</v>
      </c>
      <c r="KU133" s="63">
        <v>0</v>
      </c>
      <c r="KV133" s="63">
        <v>0</v>
      </c>
      <c r="KW133" s="63">
        <v>0</v>
      </c>
      <c r="KX133" s="63">
        <v>0</v>
      </c>
      <c r="KY133" s="63">
        <v>0</v>
      </c>
      <c r="KZ133" s="63">
        <v>0</v>
      </c>
      <c r="LA133" s="63">
        <v>0</v>
      </c>
      <c r="LB133" s="63">
        <v>0</v>
      </c>
      <c r="LC133" s="63">
        <v>0</v>
      </c>
      <c r="LD133" s="63">
        <v>0</v>
      </c>
      <c r="LE133" s="63">
        <v>0</v>
      </c>
      <c r="LF133" s="63">
        <v>0</v>
      </c>
      <c r="LG133" s="63">
        <v>0</v>
      </c>
      <c r="LH133" s="63">
        <v>0</v>
      </c>
      <c r="LI133" s="63">
        <v>0</v>
      </c>
      <c r="LJ133" s="63">
        <v>0</v>
      </c>
      <c r="LK133" s="63">
        <v>0</v>
      </c>
      <c r="LL133" s="63">
        <v>0</v>
      </c>
      <c r="LM133" s="63">
        <v>0</v>
      </c>
      <c r="LN133" s="63">
        <v>0</v>
      </c>
      <c r="LO133" s="63">
        <v>0</v>
      </c>
      <c r="LP133" s="63">
        <v>0</v>
      </c>
      <c r="LQ133" s="63">
        <v>0</v>
      </c>
      <c r="LR133" s="63">
        <v>0</v>
      </c>
      <c r="LS133" s="63">
        <v>0</v>
      </c>
      <c r="LT133" s="63">
        <v>0</v>
      </c>
      <c r="LU133" s="63">
        <v>0</v>
      </c>
      <c r="LV133" s="63">
        <v>0</v>
      </c>
      <c r="LW133" s="63">
        <v>0</v>
      </c>
      <c r="LX133" s="63">
        <v>0</v>
      </c>
      <c r="LY133" s="63">
        <v>0</v>
      </c>
      <c r="LZ133" s="63">
        <v>0</v>
      </c>
      <c r="MA133" s="63">
        <v>0</v>
      </c>
      <c r="MB133" s="63">
        <v>0</v>
      </c>
      <c r="MC133" s="63">
        <v>0</v>
      </c>
      <c r="MD133" s="63">
        <v>0</v>
      </c>
      <c r="ME133" s="63">
        <v>0</v>
      </c>
      <c r="MF133" s="63">
        <v>0</v>
      </c>
      <c r="MG133" s="63">
        <v>0</v>
      </c>
      <c r="MH133" s="63">
        <v>0</v>
      </c>
      <c r="MI133" s="63">
        <v>0</v>
      </c>
      <c r="MJ133" s="63">
        <v>0</v>
      </c>
      <c r="MK133" s="63">
        <v>0</v>
      </c>
      <c r="ML133" s="63">
        <v>0</v>
      </c>
      <c r="MM133" s="63">
        <v>0</v>
      </c>
      <c r="MN133" s="63">
        <v>0</v>
      </c>
      <c r="MO133" s="63">
        <v>0</v>
      </c>
      <c r="MP133" s="63">
        <v>0</v>
      </c>
      <c r="MQ133" s="63">
        <v>0</v>
      </c>
      <c r="MR133" s="63">
        <v>0</v>
      </c>
      <c r="MS133" s="63">
        <v>0</v>
      </c>
      <c r="MT133" s="63">
        <v>0</v>
      </c>
      <c r="MU133" s="63">
        <v>0</v>
      </c>
      <c r="MW133" s="63">
        <v>118</v>
      </c>
      <c r="MY133" s="63">
        <f t="shared" si="3"/>
        <v>0</v>
      </c>
      <c r="NC133" s="63">
        <f t="shared" si="4"/>
        <v>0</v>
      </c>
    </row>
    <row r="134" spans="1:367" x14ac:dyDescent="0.45">
      <c r="A134" s="63" t="s">
        <v>31</v>
      </c>
      <c r="B134" s="50">
        <v>0</v>
      </c>
      <c r="C134" s="63">
        <v>0</v>
      </c>
      <c r="D134" s="63">
        <v>0</v>
      </c>
      <c r="E134" s="63">
        <v>0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36">
        <v>0</v>
      </c>
      <c r="L134" s="63">
        <v>0</v>
      </c>
      <c r="M134" s="63">
        <v>0</v>
      </c>
      <c r="N134" s="63">
        <v>0</v>
      </c>
      <c r="O134" s="63">
        <v>0</v>
      </c>
      <c r="P134" s="63">
        <v>7598565.32320779</v>
      </c>
      <c r="Q134" s="63">
        <v>0</v>
      </c>
      <c r="R134" s="63">
        <v>0</v>
      </c>
      <c r="S134" s="63">
        <v>0</v>
      </c>
      <c r="T134" s="63">
        <v>0</v>
      </c>
      <c r="U134" s="63">
        <v>0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13">
        <v>0</v>
      </c>
      <c r="AF134" s="1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52641790115.772301</v>
      </c>
      <c r="AW134" s="63">
        <v>0</v>
      </c>
      <c r="AX134" s="63">
        <v>0</v>
      </c>
      <c r="AY134" s="63">
        <v>0</v>
      </c>
      <c r="AZ134" s="63">
        <v>0</v>
      </c>
      <c r="BA134" s="63">
        <v>0</v>
      </c>
      <c r="BB134" s="63">
        <v>0</v>
      </c>
      <c r="BC134" s="63">
        <v>0</v>
      </c>
      <c r="BD134" s="63">
        <v>0</v>
      </c>
      <c r="BE134" s="63">
        <v>0</v>
      </c>
      <c r="BF134" s="63">
        <v>0</v>
      </c>
      <c r="BG134" s="63">
        <v>0</v>
      </c>
      <c r="BH134" s="63">
        <v>0</v>
      </c>
      <c r="BI134" s="63">
        <v>0</v>
      </c>
      <c r="BJ134" s="63">
        <v>0</v>
      </c>
      <c r="BK134" s="63">
        <v>0</v>
      </c>
      <c r="BL134" s="63">
        <v>0</v>
      </c>
      <c r="BM134" s="63">
        <v>0</v>
      </c>
      <c r="BN134" s="63">
        <v>0</v>
      </c>
      <c r="BO134" s="63">
        <v>0</v>
      </c>
      <c r="BP134" s="63">
        <v>0</v>
      </c>
      <c r="BQ134" s="63">
        <v>0</v>
      </c>
      <c r="BR134" s="63">
        <v>0</v>
      </c>
      <c r="BS134" s="63">
        <v>0</v>
      </c>
      <c r="BT134" s="63">
        <v>0</v>
      </c>
      <c r="BU134" s="63">
        <v>0</v>
      </c>
      <c r="BV134" s="63">
        <v>0</v>
      </c>
      <c r="BW134" s="63">
        <v>0</v>
      </c>
      <c r="BX134" s="63">
        <v>0</v>
      </c>
      <c r="BY134" s="63">
        <v>0</v>
      </c>
      <c r="BZ134" s="63">
        <v>0</v>
      </c>
      <c r="CA134" s="63">
        <v>0</v>
      </c>
      <c r="CB134" s="63">
        <v>0</v>
      </c>
      <c r="CC134" s="63">
        <v>0</v>
      </c>
      <c r="CD134" s="63">
        <v>0</v>
      </c>
      <c r="CE134" s="63">
        <v>0</v>
      </c>
      <c r="CF134" s="63">
        <v>0</v>
      </c>
      <c r="CG134" s="63">
        <v>0</v>
      </c>
      <c r="CH134" s="63">
        <v>0</v>
      </c>
      <c r="CI134" s="63">
        <v>0</v>
      </c>
      <c r="CJ134" s="63">
        <v>0</v>
      </c>
      <c r="CK134" s="63">
        <v>0</v>
      </c>
      <c r="CL134" s="63">
        <v>0</v>
      </c>
      <c r="CM134" s="63">
        <v>0</v>
      </c>
      <c r="CN134" s="63">
        <v>0</v>
      </c>
      <c r="CO134" s="63">
        <v>0</v>
      </c>
      <c r="CP134" s="63">
        <v>0</v>
      </c>
      <c r="CQ134" s="63">
        <v>0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3">
        <v>0</v>
      </c>
      <c r="CZ134" s="63">
        <v>0</v>
      </c>
      <c r="DA134" s="63">
        <v>0</v>
      </c>
      <c r="DB134" s="63">
        <v>0</v>
      </c>
      <c r="DC134" s="63">
        <v>0</v>
      </c>
      <c r="DD134" s="63">
        <v>0</v>
      </c>
      <c r="DE134" s="63">
        <v>0</v>
      </c>
      <c r="DF134" s="63">
        <v>0</v>
      </c>
      <c r="DG134" s="63">
        <v>0</v>
      </c>
      <c r="DH134" s="63">
        <v>0</v>
      </c>
      <c r="DI134" s="63">
        <v>0</v>
      </c>
      <c r="DJ134" s="63">
        <v>0</v>
      </c>
      <c r="DK134" s="63">
        <v>0</v>
      </c>
      <c r="DL134" s="63">
        <v>0</v>
      </c>
      <c r="DM134" s="63">
        <v>0</v>
      </c>
      <c r="DN134" s="63">
        <v>0</v>
      </c>
      <c r="DO134" s="63">
        <v>0</v>
      </c>
      <c r="DP134" s="63">
        <v>0</v>
      </c>
      <c r="DQ134" s="63">
        <v>0</v>
      </c>
      <c r="DR134" s="63">
        <v>0</v>
      </c>
      <c r="DS134" s="63">
        <v>0</v>
      </c>
      <c r="DT134" s="63">
        <v>0</v>
      </c>
      <c r="DU134" s="63">
        <v>0</v>
      </c>
      <c r="DV134" s="63">
        <v>0</v>
      </c>
      <c r="DW134" s="63">
        <v>0</v>
      </c>
      <c r="DX134" s="63">
        <v>0</v>
      </c>
      <c r="DY134" s="63">
        <v>0</v>
      </c>
      <c r="DZ134" s="63">
        <v>0</v>
      </c>
      <c r="EA134" s="63">
        <v>0</v>
      </c>
      <c r="EB134" s="63">
        <v>0</v>
      </c>
      <c r="EC134" s="63">
        <v>0</v>
      </c>
      <c r="ED134" s="63">
        <v>0</v>
      </c>
      <c r="EE134" s="63">
        <v>0</v>
      </c>
      <c r="EF134" s="63">
        <v>0</v>
      </c>
      <c r="EG134" s="63">
        <v>0</v>
      </c>
      <c r="EH134" s="63">
        <v>0</v>
      </c>
      <c r="EI134" s="63">
        <v>0</v>
      </c>
      <c r="EJ134" s="63">
        <v>0</v>
      </c>
      <c r="EK134" s="63">
        <v>0</v>
      </c>
      <c r="EL134" s="63">
        <v>0</v>
      </c>
      <c r="EM134" s="63">
        <v>0</v>
      </c>
      <c r="EN134" s="63">
        <v>0</v>
      </c>
      <c r="EO134" s="63">
        <v>0</v>
      </c>
      <c r="EP134" s="63">
        <v>0</v>
      </c>
      <c r="EQ134" s="63">
        <v>0</v>
      </c>
      <c r="ER134" s="63">
        <v>0</v>
      </c>
      <c r="ES134" s="63">
        <v>0</v>
      </c>
      <c r="ET134" s="63">
        <v>0</v>
      </c>
      <c r="EU134" s="63">
        <v>0</v>
      </c>
      <c r="EV134" s="63">
        <v>0</v>
      </c>
      <c r="EW134" s="63">
        <v>0</v>
      </c>
      <c r="EX134" s="63">
        <v>0</v>
      </c>
      <c r="EY134" s="63">
        <v>0</v>
      </c>
      <c r="EZ134" s="63">
        <v>0</v>
      </c>
      <c r="FA134" s="63">
        <v>0</v>
      </c>
      <c r="FB134" s="63">
        <v>0</v>
      </c>
      <c r="FC134" s="63">
        <v>0</v>
      </c>
      <c r="FD134" s="63">
        <v>0</v>
      </c>
      <c r="FE134" s="63">
        <v>0</v>
      </c>
      <c r="FF134" s="63">
        <v>0</v>
      </c>
      <c r="FG134" s="63">
        <v>0</v>
      </c>
      <c r="FH134" s="63">
        <v>0</v>
      </c>
      <c r="FI134" s="63">
        <v>0</v>
      </c>
      <c r="FJ134" s="63">
        <v>0</v>
      </c>
      <c r="FK134" s="63">
        <v>0</v>
      </c>
      <c r="FL134" s="63">
        <v>0</v>
      </c>
      <c r="FM134" s="63">
        <v>0</v>
      </c>
      <c r="FN134" s="63">
        <v>0</v>
      </c>
      <c r="FO134" s="63">
        <v>0</v>
      </c>
      <c r="FP134" s="63">
        <v>0</v>
      </c>
      <c r="FQ134" s="63">
        <v>0</v>
      </c>
      <c r="FR134" s="63">
        <v>0</v>
      </c>
      <c r="FS134" s="63">
        <v>0</v>
      </c>
      <c r="FT134" s="34">
        <v>0</v>
      </c>
      <c r="FU134" s="63">
        <v>0</v>
      </c>
      <c r="FV134" s="63">
        <v>0</v>
      </c>
      <c r="FW134" s="63">
        <v>0</v>
      </c>
      <c r="FX134" s="63">
        <v>0</v>
      </c>
      <c r="FY134" s="63">
        <v>0</v>
      </c>
      <c r="FZ134" s="63">
        <v>0</v>
      </c>
      <c r="GA134" s="63">
        <v>0</v>
      </c>
      <c r="GB134" s="63">
        <v>0</v>
      </c>
      <c r="GC134" s="63">
        <v>0</v>
      </c>
      <c r="GD134" s="63">
        <v>0</v>
      </c>
      <c r="GE134" s="63">
        <v>0</v>
      </c>
      <c r="GF134" s="63">
        <v>0</v>
      </c>
      <c r="GG134" s="63">
        <v>0</v>
      </c>
      <c r="GH134" s="63">
        <v>0</v>
      </c>
      <c r="GI134" s="63">
        <v>0</v>
      </c>
      <c r="GJ134" s="63">
        <v>0</v>
      </c>
      <c r="GK134" s="63">
        <v>0</v>
      </c>
      <c r="GL134" s="63">
        <v>0</v>
      </c>
      <c r="GM134" s="63">
        <v>0</v>
      </c>
      <c r="GN134" s="63">
        <v>0</v>
      </c>
      <c r="GO134" s="63">
        <v>0</v>
      </c>
      <c r="GP134" s="63">
        <v>0</v>
      </c>
      <c r="GQ134" s="63">
        <v>0</v>
      </c>
      <c r="GR134" s="63">
        <v>0</v>
      </c>
      <c r="GS134" s="63">
        <v>0</v>
      </c>
      <c r="GT134" s="63">
        <v>0</v>
      </c>
      <c r="GU134" s="63">
        <v>0</v>
      </c>
      <c r="GV134" s="63">
        <v>0</v>
      </c>
      <c r="GW134" s="63">
        <v>0</v>
      </c>
      <c r="GX134" s="63">
        <v>0</v>
      </c>
      <c r="GY134" s="63">
        <v>0</v>
      </c>
      <c r="GZ134" s="63">
        <v>0</v>
      </c>
      <c r="HA134" s="63">
        <v>0</v>
      </c>
      <c r="HB134" s="63">
        <v>0</v>
      </c>
      <c r="HC134" s="63">
        <v>0</v>
      </c>
      <c r="HD134" s="63">
        <v>0</v>
      </c>
      <c r="HE134" s="63">
        <v>0</v>
      </c>
      <c r="HF134" s="63">
        <v>0</v>
      </c>
      <c r="HG134" s="63">
        <v>0</v>
      </c>
      <c r="HH134" s="63">
        <v>0</v>
      </c>
      <c r="HI134" s="63">
        <v>0</v>
      </c>
      <c r="HJ134" s="63">
        <v>0</v>
      </c>
      <c r="HK134" s="63">
        <v>0</v>
      </c>
      <c r="HL134" s="63">
        <v>0</v>
      </c>
      <c r="HM134" s="63">
        <v>0</v>
      </c>
      <c r="HN134" s="63">
        <v>0</v>
      </c>
      <c r="HO134" s="63">
        <v>0</v>
      </c>
      <c r="HP134" s="63">
        <v>0</v>
      </c>
      <c r="HQ134" s="63">
        <v>0</v>
      </c>
      <c r="HR134" s="63">
        <v>0</v>
      </c>
      <c r="HS134" s="63">
        <v>0</v>
      </c>
      <c r="HT134" s="63">
        <v>0</v>
      </c>
      <c r="HU134" s="63">
        <v>0</v>
      </c>
      <c r="HV134" s="63">
        <v>0</v>
      </c>
      <c r="HW134" s="63">
        <v>0</v>
      </c>
      <c r="HX134" s="63">
        <v>0</v>
      </c>
      <c r="HY134" s="63">
        <v>0</v>
      </c>
      <c r="HZ134" s="63">
        <v>0</v>
      </c>
      <c r="IA134" s="63">
        <v>0</v>
      </c>
      <c r="IB134" s="63">
        <v>0</v>
      </c>
      <c r="IC134" s="63">
        <v>0</v>
      </c>
      <c r="ID134" s="63">
        <v>0</v>
      </c>
      <c r="IE134" s="63">
        <v>0</v>
      </c>
      <c r="IF134" s="63">
        <v>0</v>
      </c>
      <c r="IG134" s="63">
        <v>0</v>
      </c>
      <c r="IH134" s="63">
        <v>0</v>
      </c>
      <c r="II134" s="63">
        <v>0</v>
      </c>
      <c r="IJ134" s="63">
        <v>0</v>
      </c>
      <c r="IK134" s="63">
        <v>0</v>
      </c>
      <c r="IL134" s="63">
        <v>0</v>
      </c>
      <c r="IM134" s="63">
        <v>0</v>
      </c>
      <c r="IN134" s="63">
        <v>0</v>
      </c>
      <c r="IO134" s="63">
        <v>0</v>
      </c>
      <c r="IP134" s="63">
        <v>0</v>
      </c>
      <c r="IQ134" s="63">
        <v>0</v>
      </c>
      <c r="IR134" s="63">
        <v>0</v>
      </c>
      <c r="IS134" s="63">
        <v>0</v>
      </c>
      <c r="IT134" s="63">
        <v>0</v>
      </c>
      <c r="IU134" s="63">
        <v>0</v>
      </c>
      <c r="IV134" s="63">
        <v>0</v>
      </c>
      <c r="IW134" s="63">
        <v>0</v>
      </c>
      <c r="IX134" s="63">
        <v>0</v>
      </c>
      <c r="IY134" s="63">
        <v>0</v>
      </c>
      <c r="IZ134" s="63">
        <v>0</v>
      </c>
      <c r="JA134" s="63">
        <v>0</v>
      </c>
      <c r="JB134" s="63">
        <v>0</v>
      </c>
      <c r="JC134" s="63">
        <v>0</v>
      </c>
      <c r="JD134" s="63">
        <v>0</v>
      </c>
      <c r="JE134" s="63">
        <v>0</v>
      </c>
      <c r="JF134" s="63">
        <v>0</v>
      </c>
      <c r="JG134" s="63">
        <v>0</v>
      </c>
      <c r="JH134" s="63">
        <v>0</v>
      </c>
      <c r="JI134" s="63">
        <v>0</v>
      </c>
      <c r="JJ134" s="63">
        <v>0</v>
      </c>
      <c r="JK134" s="63">
        <v>0</v>
      </c>
      <c r="JL134" s="63">
        <v>0</v>
      </c>
      <c r="JM134" s="63">
        <v>0</v>
      </c>
      <c r="JN134" s="63">
        <v>0</v>
      </c>
      <c r="JO134" s="63">
        <v>0</v>
      </c>
      <c r="JP134" s="63">
        <v>0</v>
      </c>
      <c r="JQ134" s="63">
        <v>0</v>
      </c>
      <c r="JR134" s="63">
        <v>0</v>
      </c>
      <c r="JS134" s="63">
        <v>0</v>
      </c>
      <c r="JT134" s="63">
        <v>0</v>
      </c>
      <c r="JU134" s="63">
        <v>0</v>
      </c>
      <c r="JV134" s="63">
        <v>0</v>
      </c>
      <c r="JW134" s="63">
        <v>0</v>
      </c>
      <c r="JX134" s="63">
        <v>0</v>
      </c>
      <c r="JY134" s="63">
        <v>0</v>
      </c>
      <c r="JZ134" s="63">
        <v>0</v>
      </c>
      <c r="KA134" s="63">
        <v>0</v>
      </c>
      <c r="KB134" s="63">
        <v>0</v>
      </c>
      <c r="KC134" s="63">
        <v>0</v>
      </c>
      <c r="KD134" s="63">
        <v>0</v>
      </c>
      <c r="KE134" s="63">
        <v>0</v>
      </c>
      <c r="KF134" s="63">
        <v>0</v>
      </c>
      <c r="KG134" s="63">
        <v>0</v>
      </c>
      <c r="KH134" s="63">
        <v>0</v>
      </c>
      <c r="KI134" s="63">
        <v>0</v>
      </c>
      <c r="KJ134" s="63">
        <v>0</v>
      </c>
      <c r="KK134" s="63">
        <v>0</v>
      </c>
      <c r="KL134" s="63">
        <v>0</v>
      </c>
      <c r="KM134" s="63">
        <v>0</v>
      </c>
      <c r="KN134" s="63">
        <v>0</v>
      </c>
      <c r="KO134" s="63">
        <v>0</v>
      </c>
      <c r="KP134" s="63">
        <v>0</v>
      </c>
      <c r="KQ134" s="63">
        <v>0</v>
      </c>
      <c r="KR134" s="63">
        <v>0</v>
      </c>
      <c r="KS134" s="63">
        <v>0</v>
      </c>
      <c r="KT134" s="63">
        <v>0</v>
      </c>
      <c r="KU134" s="63">
        <v>0</v>
      </c>
      <c r="KV134" s="63">
        <v>0</v>
      </c>
      <c r="KW134" s="63">
        <v>0</v>
      </c>
      <c r="KX134" s="63">
        <v>0</v>
      </c>
      <c r="KY134" s="63">
        <v>0</v>
      </c>
      <c r="KZ134" s="63">
        <v>0</v>
      </c>
      <c r="LA134" s="63">
        <v>0</v>
      </c>
      <c r="LB134" s="63">
        <v>0</v>
      </c>
      <c r="LC134" s="63">
        <v>0</v>
      </c>
      <c r="LD134" s="63">
        <v>0</v>
      </c>
      <c r="LE134" s="63">
        <v>0</v>
      </c>
      <c r="LF134" s="63">
        <v>0</v>
      </c>
      <c r="LG134" s="63">
        <v>0</v>
      </c>
      <c r="LH134" s="63">
        <v>0</v>
      </c>
      <c r="LI134" s="63">
        <v>0</v>
      </c>
      <c r="LJ134" s="63">
        <v>0</v>
      </c>
      <c r="LK134" s="63">
        <v>0</v>
      </c>
      <c r="LL134" s="63">
        <v>0</v>
      </c>
      <c r="LM134" s="63">
        <v>0</v>
      </c>
      <c r="LN134" s="63">
        <v>0</v>
      </c>
      <c r="LO134" s="63">
        <v>0</v>
      </c>
      <c r="LP134" s="63">
        <v>0</v>
      </c>
      <c r="LQ134" s="63">
        <v>0</v>
      </c>
      <c r="LR134" s="63">
        <v>0</v>
      </c>
      <c r="LS134" s="63">
        <v>0</v>
      </c>
      <c r="LT134" s="63">
        <v>0</v>
      </c>
      <c r="LU134" s="63">
        <v>0</v>
      </c>
      <c r="LV134" s="63">
        <v>0</v>
      </c>
      <c r="LW134" s="63">
        <v>0</v>
      </c>
      <c r="LX134" s="63">
        <v>0</v>
      </c>
      <c r="LY134" s="63">
        <v>0</v>
      </c>
      <c r="LZ134" s="63">
        <v>0</v>
      </c>
      <c r="MA134" s="63">
        <v>0</v>
      </c>
      <c r="MB134" s="63">
        <v>0</v>
      </c>
      <c r="MC134" s="63">
        <v>0</v>
      </c>
      <c r="MD134" s="63">
        <v>0</v>
      </c>
      <c r="ME134" s="63">
        <v>0</v>
      </c>
      <c r="MF134" s="63">
        <v>0</v>
      </c>
      <c r="MG134" s="63">
        <v>0</v>
      </c>
      <c r="MH134" s="63">
        <v>0</v>
      </c>
      <c r="MI134" s="63">
        <v>0</v>
      </c>
      <c r="MJ134" s="63">
        <v>0</v>
      </c>
      <c r="MK134" s="63">
        <v>0</v>
      </c>
      <c r="ML134" s="63">
        <v>-52623647446.466103</v>
      </c>
      <c r="MM134" s="63">
        <v>0</v>
      </c>
      <c r="MN134" s="63">
        <v>0</v>
      </c>
      <c r="MO134" s="63">
        <v>0</v>
      </c>
      <c r="MP134" s="63">
        <v>0</v>
      </c>
      <c r="MQ134" s="2">
        <v>0</v>
      </c>
      <c r="MR134" s="63">
        <v>0</v>
      </c>
      <c r="MS134" s="63">
        <v>0</v>
      </c>
      <c r="MT134" s="63">
        <v>0</v>
      </c>
      <c r="MU134" s="63">
        <v>345549872.89326501</v>
      </c>
      <c r="MW134" s="63">
        <v>119</v>
      </c>
      <c r="MY134" s="63">
        <f t="shared" si="3"/>
        <v>371291107.52266717</v>
      </c>
      <c r="NC134" s="63">
        <f t="shared" si="4"/>
        <v>0</v>
      </c>
    </row>
    <row r="135" spans="1:367" x14ac:dyDescent="0.45">
      <c r="A135" s="63" t="s">
        <v>17</v>
      </c>
      <c r="B135" s="50">
        <v>0</v>
      </c>
      <c r="C135" s="63">
        <v>0</v>
      </c>
      <c r="D135" s="63">
        <v>0</v>
      </c>
      <c r="E135" s="63">
        <v>0</v>
      </c>
      <c r="F135" s="63">
        <v>0</v>
      </c>
      <c r="G135" s="63">
        <v>0</v>
      </c>
      <c r="H135" s="63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0</v>
      </c>
      <c r="N135" s="63">
        <v>0</v>
      </c>
      <c r="O135" s="63">
        <v>0</v>
      </c>
      <c r="P135" s="63">
        <v>0</v>
      </c>
      <c r="Q135" s="63">
        <v>0</v>
      </c>
      <c r="R135" s="63">
        <v>0</v>
      </c>
      <c r="S135" s="63">
        <v>0</v>
      </c>
      <c r="T135" s="63">
        <v>0</v>
      </c>
      <c r="U135" s="12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12">
        <v>0</v>
      </c>
      <c r="AX135" s="63">
        <v>0</v>
      </c>
      <c r="AY135" s="12">
        <v>0</v>
      </c>
      <c r="AZ135" s="63">
        <v>0</v>
      </c>
      <c r="BA135" s="12">
        <v>0</v>
      </c>
      <c r="BB135" s="63">
        <v>0</v>
      </c>
      <c r="BC135" s="12">
        <v>0</v>
      </c>
      <c r="BD135" s="12">
        <v>0</v>
      </c>
      <c r="BE135" s="12">
        <v>0</v>
      </c>
      <c r="BF135" s="63">
        <v>0</v>
      </c>
      <c r="BG135" s="63">
        <v>0</v>
      </c>
      <c r="BH135" s="63">
        <v>0</v>
      </c>
      <c r="BI135" s="63">
        <v>0</v>
      </c>
      <c r="BJ135" s="63">
        <v>0</v>
      </c>
      <c r="BK135" s="63">
        <v>0</v>
      </c>
      <c r="BL135" s="63">
        <v>0</v>
      </c>
      <c r="BM135" s="63">
        <v>0</v>
      </c>
      <c r="BN135" s="63">
        <v>0</v>
      </c>
      <c r="BO135" s="63">
        <v>0</v>
      </c>
      <c r="BP135" s="63">
        <v>0</v>
      </c>
      <c r="BQ135" s="63">
        <v>0</v>
      </c>
      <c r="BR135" s="63">
        <v>0</v>
      </c>
      <c r="BS135" s="63">
        <v>0</v>
      </c>
      <c r="BT135" s="63">
        <v>0</v>
      </c>
      <c r="BU135" s="63">
        <v>0</v>
      </c>
      <c r="BV135" s="63">
        <v>0</v>
      </c>
      <c r="BW135" s="63">
        <v>0</v>
      </c>
      <c r="BX135" s="63">
        <v>0</v>
      </c>
      <c r="BY135" s="63">
        <v>0</v>
      </c>
      <c r="BZ135" s="63">
        <v>0</v>
      </c>
      <c r="CA135" s="63">
        <v>0</v>
      </c>
      <c r="CB135" s="63">
        <v>0</v>
      </c>
      <c r="CC135" s="63">
        <v>0</v>
      </c>
      <c r="CD135" s="63">
        <v>0</v>
      </c>
      <c r="CE135" s="63">
        <v>0</v>
      </c>
      <c r="CF135" s="63">
        <v>0</v>
      </c>
      <c r="CG135" s="63">
        <v>0</v>
      </c>
      <c r="CH135" s="63">
        <v>0</v>
      </c>
      <c r="CI135" s="63">
        <v>0</v>
      </c>
      <c r="CJ135" s="63">
        <v>0</v>
      </c>
      <c r="CK135" s="63">
        <v>0</v>
      </c>
      <c r="CL135" s="63">
        <v>0</v>
      </c>
      <c r="CM135" s="63">
        <v>0</v>
      </c>
      <c r="CN135" s="63">
        <v>0</v>
      </c>
      <c r="CO135" s="63">
        <v>0</v>
      </c>
      <c r="CP135" s="63">
        <v>0</v>
      </c>
      <c r="CQ135" s="63">
        <v>0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3">
        <v>0</v>
      </c>
      <c r="CZ135" s="63">
        <v>0</v>
      </c>
      <c r="DA135" s="63">
        <v>0</v>
      </c>
      <c r="DB135" s="63">
        <v>0</v>
      </c>
      <c r="DC135" s="63">
        <v>0</v>
      </c>
      <c r="DD135" s="63">
        <v>0</v>
      </c>
      <c r="DE135" s="63">
        <v>0</v>
      </c>
      <c r="DF135" s="63">
        <v>0</v>
      </c>
      <c r="DG135" s="63">
        <v>0</v>
      </c>
      <c r="DH135" s="63">
        <v>0</v>
      </c>
      <c r="DI135" s="63">
        <v>0</v>
      </c>
      <c r="DJ135" s="63">
        <v>0</v>
      </c>
      <c r="DK135" s="63">
        <v>0</v>
      </c>
      <c r="DL135" s="63">
        <v>0</v>
      </c>
      <c r="DM135" s="63">
        <v>0</v>
      </c>
      <c r="DN135" s="63">
        <v>0</v>
      </c>
      <c r="DO135" s="63">
        <v>0</v>
      </c>
      <c r="DP135" s="63">
        <v>0</v>
      </c>
      <c r="DQ135" s="63">
        <v>0</v>
      </c>
      <c r="DR135" s="63">
        <v>0</v>
      </c>
      <c r="DS135" s="63">
        <v>0</v>
      </c>
      <c r="DT135" s="63">
        <v>0</v>
      </c>
      <c r="DU135" s="63">
        <v>0</v>
      </c>
      <c r="DV135" s="63">
        <v>0</v>
      </c>
      <c r="DW135" s="63">
        <v>0</v>
      </c>
      <c r="DX135" s="63">
        <v>0</v>
      </c>
      <c r="DY135" s="63">
        <v>0</v>
      </c>
      <c r="DZ135" s="63">
        <v>0</v>
      </c>
      <c r="EA135" s="63">
        <v>0</v>
      </c>
      <c r="EB135" s="63">
        <v>0</v>
      </c>
      <c r="EC135" s="63">
        <v>0</v>
      </c>
      <c r="ED135" s="63">
        <v>0</v>
      </c>
      <c r="EE135" s="63">
        <v>0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  <c r="EK135" s="63">
        <v>0</v>
      </c>
      <c r="EL135" s="63">
        <v>0</v>
      </c>
      <c r="EM135" s="63">
        <v>0</v>
      </c>
      <c r="EN135" s="63">
        <v>0</v>
      </c>
      <c r="EO135" s="63">
        <v>0</v>
      </c>
      <c r="EP135" s="63">
        <v>0</v>
      </c>
      <c r="EQ135" s="63">
        <v>0</v>
      </c>
      <c r="ER135" s="63">
        <v>0</v>
      </c>
      <c r="ES135" s="63">
        <v>0</v>
      </c>
      <c r="ET135" s="63">
        <v>0</v>
      </c>
      <c r="EU135" s="63">
        <v>0</v>
      </c>
      <c r="EV135" s="63">
        <v>0</v>
      </c>
      <c r="EW135" s="63">
        <v>0</v>
      </c>
      <c r="EX135" s="63">
        <v>0</v>
      </c>
      <c r="EY135" s="63">
        <v>0</v>
      </c>
      <c r="EZ135" s="63">
        <v>0</v>
      </c>
      <c r="FA135" s="63">
        <v>0</v>
      </c>
      <c r="FB135" s="63">
        <v>0</v>
      </c>
      <c r="FC135" s="63">
        <v>0</v>
      </c>
      <c r="FD135" s="63">
        <v>0</v>
      </c>
      <c r="FE135" s="63">
        <v>0</v>
      </c>
      <c r="FF135" s="63">
        <v>0</v>
      </c>
      <c r="FG135" s="63">
        <v>0</v>
      </c>
      <c r="FH135" s="63">
        <v>0</v>
      </c>
      <c r="FI135" s="63">
        <v>0</v>
      </c>
      <c r="FJ135" s="63">
        <v>0</v>
      </c>
      <c r="FK135" s="63">
        <v>0</v>
      </c>
      <c r="FL135" s="63">
        <v>0</v>
      </c>
      <c r="FM135" s="63">
        <v>0</v>
      </c>
      <c r="FN135" s="63">
        <v>0</v>
      </c>
      <c r="FO135" s="63">
        <v>0</v>
      </c>
      <c r="FP135" s="63">
        <v>0</v>
      </c>
      <c r="FQ135" s="63">
        <v>0</v>
      </c>
      <c r="FR135" s="63">
        <v>0</v>
      </c>
      <c r="FS135" s="63">
        <v>0</v>
      </c>
      <c r="FT135" s="63">
        <v>0</v>
      </c>
      <c r="FU135" s="63">
        <v>0</v>
      </c>
      <c r="FV135" s="63">
        <v>0</v>
      </c>
      <c r="FW135" s="63">
        <v>0</v>
      </c>
      <c r="FX135" s="63">
        <v>0</v>
      </c>
      <c r="FY135" s="63">
        <v>0</v>
      </c>
      <c r="FZ135" s="63">
        <v>0</v>
      </c>
      <c r="GA135" s="63">
        <v>0</v>
      </c>
      <c r="GB135" s="63">
        <v>0</v>
      </c>
      <c r="GC135" s="63">
        <v>0</v>
      </c>
      <c r="GD135" s="63">
        <v>0</v>
      </c>
      <c r="GE135" s="63">
        <v>0</v>
      </c>
      <c r="GF135" s="63">
        <v>0</v>
      </c>
      <c r="GG135" s="63">
        <v>0</v>
      </c>
      <c r="GH135" s="63">
        <v>0</v>
      </c>
      <c r="GI135" s="63">
        <v>0</v>
      </c>
      <c r="GJ135" s="63">
        <v>0</v>
      </c>
      <c r="GK135" s="63">
        <v>0</v>
      </c>
      <c r="GL135" s="63">
        <v>0</v>
      </c>
      <c r="GM135" s="63">
        <v>0</v>
      </c>
      <c r="GN135" s="63">
        <v>0</v>
      </c>
      <c r="GO135" s="63">
        <v>0</v>
      </c>
      <c r="GP135" s="63">
        <v>0</v>
      </c>
      <c r="GQ135" s="63">
        <v>0</v>
      </c>
      <c r="GR135" s="63">
        <v>0</v>
      </c>
      <c r="GS135" s="63">
        <v>0</v>
      </c>
      <c r="GT135" s="63">
        <v>0</v>
      </c>
      <c r="GU135" s="63">
        <v>0</v>
      </c>
      <c r="GV135" s="63">
        <v>0</v>
      </c>
      <c r="GW135" s="63">
        <v>0</v>
      </c>
      <c r="GX135" s="63">
        <v>0</v>
      </c>
      <c r="GY135" s="63">
        <v>0</v>
      </c>
      <c r="GZ135" s="63">
        <v>0</v>
      </c>
      <c r="HA135" s="63">
        <v>0</v>
      </c>
      <c r="HB135" s="63">
        <v>0</v>
      </c>
      <c r="HC135" s="63">
        <v>0</v>
      </c>
      <c r="HD135" s="63">
        <v>0</v>
      </c>
      <c r="HE135" s="63">
        <v>0</v>
      </c>
      <c r="HF135" s="63">
        <v>0</v>
      </c>
      <c r="HG135" s="63">
        <v>0</v>
      </c>
      <c r="HH135" s="63">
        <v>0</v>
      </c>
      <c r="HI135" s="63">
        <v>0</v>
      </c>
      <c r="HJ135" s="63">
        <v>0</v>
      </c>
      <c r="HK135" s="63">
        <v>0</v>
      </c>
      <c r="HL135" s="63">
        <v>0</v>
      </c>
      <c r="HM135" s="63">
        <v>0</v>
      </c>
      <c r="HN135" s="63">
        <v>0</v>
      </c>
      <c r="HO135" s="63">
        <v>0</v>
      </c>
      <c r="HP135" s="63">
        <v>0</v>
      </c>
      <c r="HQ135" s="63">
        <v>0</v>
      </c>
      <c r="HR135" s="63">
        <v>0</v>
      </c>
      <c r="HS135" s="63">
        <v>0</v>
      </c>
      <c r="HT135" s="63">
        <v>0</v>
      </c>
      <c r="HU135" s="63">
        <v>0</v>
      </c>
      <c r="HV135" s="63">
        <v>0</v>
      </c>
      <c r="HW135" s="63">
        <v>0</v>
      </c>
      <c r="HX135" s="63">
        <v>0</v>
      </c>
      <c r="HY135" s="63">
        <v>0</v>
      </c>
      <c r="HZ135" s="63">
        <v>0</v>
      </c>
      <c r="IA135" s="63">
        <v>0</v>
      </c>
      <c r="IB135" s="63">
        <v>0</v>
      </c>
      <c r="IC135" s="63">
        <v>0</v>
      </c>
      <c r="ID135" s="63">
        <v>0</v>
      </c>
      <c r="IE135" s="63">
        <v>0</v>
      </c>
      <c r="IF135" s="63">
        <v>0</v>
      </c>
      <c r="IG135" s="63">
        <v>0</v>
      </c>
      <c r="IH135" s="63">
        <v>0</v>
      </c>
      <c r="II135" s="63">
        <v>0</v>
      </c>
      <c r="IJ135" s="63">
        <v>0</v>
      </c>
      <c r="IK135" s="63">
        <v>0</v>
      </c>
      <c r="IL135" s="63">
        <v>0</v>
      </c>
      <c r="IM135" s="63">
        <v>0</v>
      </c>
      <c r="IN135" s="63">
        <v>0</v>
      </c>
      <c r="IO135" s="63">
        <v>0</v>
      </c>
      <c r="IP135" s="63">
        <v>0</v>
      </c>
      <c r="IQ135" s="63">
        <v>0</v>
      </c>
      <c r="IR135" s="63">
        <v>0</v>
      </c>
      <c r="IS135" s="63">
        <v>0</v>
      </c>
      <c r="IT135" s="63">
        <v>0</v>
      </c>
      <c r="IU135" s="63">
        <v>0</v>
      </c>
      <c r="IV135" s="63">
        <v>0</v>
      </c>
      <c r="IW135" s="63">
        <v>0</v>
      </c>
      <c r="IX135" s="63">
        <v>0</v>
      </c>
      <c r="IY135" s="63">
        <v>0</v>
      </c>
      <c r="IZ135" s="63">
        <v>0</v>
      </c>
      <c r="JA135" s="63">
        <v>0</v>
      </c>
      <c r="JB135" s="63">
        <v>0</v>
      </c>
      <c r="JC135" s="63">
        <v>0</v>
      </c>
      <c r="JD135" s="63">
        <v>0</v>
      </c>
      <c r="JE135" s="63">
        <v>0</v>
      </c>
      <c r="JF135" s="63">
        <v>0</v>
      </c>
      <c r="JG135" s="63">
        <v>0</v>
      </c>
      <c r="JH135" s="63">
        <v>0</v>
      </c>
      <c r="JI135" s="63">
        <v>0</v>
      </c>
      <c r="JJ135" s="63">
        <v>0</v>
      </c>
      <c r="JK135" s="63">
        <v>0</v>
      </c>
      <c r="JL135" s="63">
        <v>0</v>
      </c>
      <c r="JM135" s="63">
        <v>0</v>
      </c>
      <c r="JN135" s="63">
        <v>0</v>
      </c>
      <c r="JO135" s="63">
        <v>0</v>
      </c>
      <c r="JP135" s="63">
        <v>0</v>
      </c>
      <c r="JQ135" s="63">
        <v>0</v>
      </c>
      <c r="JR135" s="63">
        <v>0</v>
      </c>
      <c r="JS135" s="63">
        <v>0</v>
      </c>
      <c r="JT135" s="63">
        <v>0</v>
      </c>
      <c r="JU135" s="63">
        <v>0</v>
      </c>
      <c r="JV135" s="63">
        <v>0</v>
      </c>
      <c r="JW135" s="63">
        <v>0</v>
      </c>
      <c r="JX135" s="63">
        <v>0</v>
      </c>
      <c r="JY135" s="63">
        <v>0</v>
      </c>
      <c r="JZ135" s="63">
        <v>0</v>
      </c>
      <c r="KA135" s="63">
        <v>0</v>
      </c>
      <c r="KB135" s="63">
        <v>0</v>
      </c>
      <c r="KC135" s="63">
        <v>0</v>
      </c>
      <c r="KD135" s="13">
        <v>0</v>
      </c>
      <c r="KE135" s="63">
        <v>0</v>
      </c>
      <c r="KF135" s="63">
        <v>0</v>
      </c>
      <c r="KG135" s="63">
        <v>0</v>
      </c>
      <c r="KH135" s="63">
        <v>0</v>
      </c>
      <c r="KI135" s="63">
        <v>0</v>
      </c>
      <c r="KJ135" s="63">
        <v>0</v>
      </c>
      <c r="KK135" s="63">
        <v>0</v>
      </c>
      <c r="KL135" s="63">
        <v>0</v>
      </c>
      <c r="KM135" s="63">
        <v>0</v>
      </c>
      <c r="KN135" s="63">
        <v>0</v>
      </c>
      <c r="KO135" s="63">
        <v>0</v>
      </c>
      <c r="KP135" s="63">
        <v>0</v>
      </c>
      <c r="KQ135" s="63">
        <v>0</v>
      </c>
      <c r="KR135" s="63">
        <v>0</v>
      </c>
      <c r="KS135" s="63">
        <v>0</v>
      </c>
      <c r="KT135" s="63">
        <v>0</v>
      </c>
      <c r="KU135" s="63">
        <v>0</v>
      </c>
      <c r="KV135" s="63">
        <v>-1957275190.49054</v>
      </c>
      <c r="KW135" s="63">
        <v>0</v>
      </c>
      <c r="KX135" s="63">
        <v>0</v>
      </c>
      <c r="KY135" s="63">
        <v>0</v>
      </c>
      <c r="KZ135" s="63">
        <v>0</v>
      </c>
      <c r="LA135" s="63">
        <v>0</v>
      </c>
      <c r="LB135" s="63">
        <v>0</v>
      </c>
      <c r="LC135" s="63">
        <v>0</v>
      </c>
      <c r="LD135" s="63">
        <v>0</v>
      </c>
      <c r="LE135" s="63">
        <v>0</v>
      </c>
      <c r="LF135" s="63">
        <v>0</v>
      </c>
      <c r="LG135" s="63">
        <v>0</v>
      </c>
      <c r="LH135" s="63">
        <v>0</v>
      </c>
      <c r="LI135" s="63">
        <v>0</v>
      </c>
      <c r="LJ135" s="63">
        <v>0</v>
      </c>
      <c r="LK135" s="63">
        <v>0</v>
      </c>
      <c r="LL135" s="63">
        <v>0</v>
      </c>
      <c r="LM135" s="63">
        <v>0</v>
      </c>
      <c r="LN135" s="63">
        <v>0</v>
      </c>
      <c r="LO135" s="63">
        <v>0</v>
      </c>
      <c r="LP135" s="63">
        <v>0</v>
      </c>
      <c r="LQ135" s="63">
        <v>0</v>
      </c>
      <c r="LR135" s="63">
        <v>0</v>
      </c>
      <c r="LS135" s="63">
        <v>0</v>
      </c>
      <c r="LT135" s="63">
        <v>0</v>
      </c>
      <c r="LU135" s="63">
        <v>0</v>
      </c>
      <c r="LV135" s="63">
        <v>0</v>
      </c>
      <c r="LW135" s="63">
        <v>0</v>
      </c>
      <c r="LX135" s="63">
        <v>0</v>
      </c>
      <c r="LY135" s="63">
        <v>0</v>
      </c>
      <c r="LZ135" s="63">
        <v>0</v>
      </c>
      <c r="MA135" s="63">
        <v>0</v>
      </c>
      <c r="MB135" s="63">
        <v>0</v>
      </c>
      <c r="MC135" s="63">
        <v>0</v>
      </c>
      <c r="MD135" s="63">
        <v>0</v>
      </c>
      <c r="ME135" s="63">
        <v>0</v>
      </c>
      <c r="MF135" s="63">
        <v>0</v>
      </c>
      <c r="MG135" s="63">
        <v>0</v>
      </c>
      <c r="MH135" s="63">
        <v>0</v>
      </c>
      <c r="MI135" s="63">
        <v>0</v>
      </c>
      <c r="MJ135" s="63">
        <v>0</v>
      </c>
      <c r="MK135" s="63">
        <v>0</v>
      </c>
      <c r="ML135" s="63">
        <v>0</v>
      </c>
      <c r="MM135" s="63">
        <v>0</v>
      </c>
      <c r="MN135" s="63">
        <v>0</v>
      </c>
      <c r="MO135" s="63">
        <v>0</v>
      </c>
      <c r="MP135" s="63">
        <v>0</v>
      </c>
      <c r="MQ135" s="2">
        <v>0</v>
      </c>
      <c r="MR135" s="63">
        <v>0</v>
      </c>
      <c r="MS135" s="63">
        <v>0</v>
      </c>
      <c r="MT135" s="63">
        <v>0</v>
      </c>
      <c r="MU135" s="63">
        <v>0</v>
      </c>
      <c r="MW135" s="63">
        <v>120</v>
      </c>
      <c r="MY135" s="63">
        <f t="shared" si="3"/>
        <v>-1957275190.49054</v>
      </c>
      <c r="NC135" s="63">
        <f t="shared" si="4"/>
        <v>0</v>
      </c>
    </row>
    <row r="136" spans="1:367" x14ac:dyDescent="0.45">
      <c r="A136" s="63" t="s">
        <v>144</v>
      </c>
      <c r="B136" s="99">
        <v>93743804696</v>
      </c>
      <c r="C136" s="63">
        <v>0</v>
      </c>
      <c r="D136" s="63">
        <v>0</v>
      </c>
      <c r="E136" s="63">
        <v>0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63">
        <v>0</v>
      </c>
      <c r="L136" s="63">
        <v>0</v>
      </c>
      <c r="M136" s="63">
        <v>0</v>
      </c>
      <c r="N136" s="63">
        <v>0</v>
      </c>
      <c r="O136" s="63">
        <v>0</v>
      </c>
      <c r="P136" s="63">
        <v>0</v>
      </c>
      <c r="Q136" s="63">
        <v>0</v>
      </c>
      <c r="R136" s="63">
        <v>0</v>
      </c>
      <c r="S136" s="63">
        <v>0</v>
      </c>
      <c r="T136" s="63">
        <v>0</v>
      </c>
      <c r="U136" s="63">
        <v>0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0</v>
      </c>
      <c r="AZ136" s="63">
        <v>0</v>
      </c>
      <c r="BA136" s="63">
        <v>0</v>
      </c>
      <c r="BB136" s="63">
        <v>0</v>
      </c>
      <c r="BC136" s="63">
        <v>0</v>
      </c>
      <c r="BD136" s="63">
        <v>0</v>
      </c>
      <c r="BE136" s="63">
        <v>0</v>
      </c>
      <c r="BF136" s="63">
        <v>0</v>
      </c>
      <c r="BG136" s="63">
        <v>0</v>
      </c>
      <c r="BH136" s="63">
        <v>0</v>
      </c>
      <c r="BI136" s="63">
        <v>0</v>
      </c>
      <c r="BJ136" s="63">
        <v>0</v>
      </c>
      <c r="BK136" s="63">
        <v>0</v>
      </c>
      <c r="BL136" s="63">
        <v>0</v>
      </c>
      <c r="BM136" s="63">
        <v>0</v>
      </c>
      <c r="BN136" s="63">
        <v>0</v>
      </c>
      <c r="BO136" s="63">
        <v>0</v>
      </c>
      <c r="BP136" s="63">
        <v>0</v>
      </c>
      <c r="BQ136" s="63">
        <v>0</v>
      </c>
      <c r="BR136" s="63">
        <v>0</v>
      </c>
      <c r="BS136" s="63">
        <v>0</v>
      </c>
      <c r="BT136" s="63">
        <v>0</v>
      </c>
      <c r="BU136" s="63">
        <v>0</v>
      </c>
      <c r="BV136" s="63">
        <v>0</v>
      </c>
      <c r="BW136" s="63">
        <v>0</v>
      </c>
      <c r="BX136" s="63">
        <v>0</v>
      </c>
      <c r="BY136" s="63">
        <v>0</v>
      </c>
      <c r="BZ136" s="63">
        <v>0</v>
      </c>
      <c r="CA136" s="63">
        <v>0</v>
      </c>
      <c r="CB136" s="63">
        <v>0</v>
      </c>
      <c r="CC136" s="63">
        <v>0</v>
      </c>
      <c r="CD136" s="63">
        <v>0</v>
      </c>
      <c r="CE136" s="63">
        <v>0</v>
      </c>
      <c r="CF136" s="63">
        <v>0</v>
      </c>
      <c r="CG136" s="63">
        <v>0</v>
      </c>
      <c r="CH136" s="63">
        <v>0</v>
      </c>
      <c r="CI136" s="63">
        <v>0</v>
      </c>
      <c r="CJ136" s="63">
        <v>0</v>
      </c>
      <c r="CK136" s="63">
        <v>0</v>
      </c>
      <c r="CL136" s="63">
        <v>0</v>
      </c>
      <c r="CM136" s="63">
        <v>0</v>
      </c>
      <c r="CN136" s="63">
        <v>0</v>
      </c>
      <c r="CO136" s="63">
        <v>0</v>
      </c>
      <c r="CP136" s="63">
        <v>0</v>
      </c>
      <c r="CQ136" s="63">
        <v>0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3">
        <v>0</v>
      </c>
      <c r="CZ136" s="63">
        <v>0</v>
      </c>
      <c r="DA136" s="63">
        <v>0</v>
      </c>
      <c r="DB136" s="63">
        <v>0</v>
      </c>
      <c r="DC136" s="63">
        <v>0</v>
      </c>
      <c r="DD136" s="63">
        <v>0</v>
      </c>
      <c r="DE136" s="63">
        <v>0</v>
      </c>
      <c r="DF136" s="63">
        <v>0</v>
      </c>
      <c r="DG136" s="63">
        <v>0</v>
      </c>
      <c r="DH136" s="63">
        <v>0</v>
      </c>
      <c r="DI136" s="63">
        <v>0</v>
      </c>
      <c r="DJ136" s="63">
        <v>0</v>
      </c>
      <c r="DK136" s="63">
        <v>0</v>
      </c>
      <c r="DL136" s="63">
        <v>0</v>
      </c>
      <c r="DM136" s="63">
        <v>0</v>
      </c>
      <c r="DN136" s="63">
        <v>0</v>
      </c>
      <c r="DO136" s="63">
        <v>0</v>
      </c>
      <c r="DP136" s="63">
        <v>0</v>
      </c>
      <c r="DQ136" s="63">
        <v>0</v>
      </c>
      <c r="DR136" s="63">
        <v>0</v>
      </c>
      <c r="DS136" s="63">
        <v>0</v>
      </c>
      <c r="DT136" s="63">
        <v>0</v>
      </c>
      <c r="DU136" s="63">
        <v>0</v>
      </c>
      <c r="DV136" s="63">
        <v>0</v>
      </c>
      <c r="DW136" s="63">
        <v>0</v>
      </c>
      <c r="DX136" s="63">
        <v>0</v>
      </c>
      <c r="DY136" s="63">
        <v>0</v>
      </c>
      <c r="DZ136" s="63">
        <v>0</v>
      </c>
      <c r="EA136" s="63">
        <v>0</v>
      </c>
      <c r="EB136" s="63">
        <v>0</v>
      </c>
      <c r="EC136" s="63">
        <v>0</v>
      </c>
      <c r="ED136" s="63">
        <v>0</v>
      </c>
      <c r="EE136" s="63">
        <v>0</v>
      </c>
      <c r="EF136" s="63">
        <v>0</v>
      </c>
      <c r="EG136" s="63">
        <v>0</v>
      </c>
      <c r="EH136" s="63">
        <v>0</v>
      </c>
      <c r="EI136" s="63">
        <v>0</v>
      </c>
      <c r="EJ136" s="63">
        <v>0</v>
      </c>
      <c r="EK136" s="63">
        <v>0</v>
      </c>
      <c r="EL136" s="63">
        <v>0</v>
      </c>
      <c r="EM136" s="63">
        <v>0</v>
      </c>
      <c r="EN136" s="63">
        <v>0</v>
      </c>
      <c r="EO136" s="63">
        <v>0</v>
      </c>
      <c r="EP136" s="63">
        <v>0</v>
      </c>
      <c r="EQ136" s="63">
        <v>0</v>
      </c>
      <c r="ER136" s="63">
        <v>0</v>
      </c>
      <c r="ES136" s="63">
        <v>0</v>
      </c>
      <c r="ET136" s="63">
        <v>0</v>
      </c>
      <c r="EU136" s="63">
        <v>0</v>
      </c>
      <c r="EV136" s="63">
        <v>0</v>
      </c>
      <c r="EW136" s="63">
        <v>0</v>
      </c>
      <c r="EX136" s="63">
        <v>0</v>
      </c>
      <c r="EY136" s="63">
        <v>0</v>
      </c>
      <c r="EZ136" s="63">
        <v>0</v>
      </c>
      <c r="FA136" s="63">
        <v>0</v>
      </c>
      <c r="FB136" s="63">
        <v>0</v>
      </c>
      <c r="FC136" s="63">
        <v>0</v>
      </c>
      <c r="FD136" s="63">
        <v>0</v>
      </c>
      <c r="FE136" s="63">
        <v>0</v>
      </c>
      <c r="FF136" s="63">
        <v>0</v>
      </c>
      <c r="FG136" s="63">
        <v>0</v>
      </c>
      <c r="FH136" s="63">
        <v>0</v>
      </c>
      <c r="FI136" s="63">
        <v>0</v>
      </c>
      <c r="FJ136" s="63">
        <v>0</v>
      </c>
      <c r="FK136" s="63">
        <v>0</v>
      </c>
      <c r="FL136" s="63">
        <v>0</v>
      </c>
      <c r="FM136" s="63">
        <v>0</v>
      </c>
      <c r="FN136" s="63">
        <v>0</v>
      </c>
      <c r="FO136" s="63">
        <v>0</v>
      </c>
      <c r="FP136" s="63">
        <v>0</v>
      </c>
      <c r="FQ136" s="63">
        <v>0</v>
      </c>
      <c r="FR136" s="63">
        <v>0</v>
      </c>
      <c r="FS136" s="63">
        <v>0</v>
      </c>
      <c r="FT136" s="63">
        <v>0</v>
      </c>
      <c r="FU136" s="63">
        <v>0</v>
      </c>
      <c r="FV136" s="63">
        <v>0</v>
      </c>
      <c r="FW136" s="63">
        <v>0</v>
      </c>
      <c r="FX136" s="63">
        <v>0</v>
      </c>
      <c r="FY136" s="63">
        <v>0</v>
      </c>
      <c r="FZ136" s="63">
        <v>0</v>
      </c>
      <c r="GA136" s="63">
        <v>0</v>
      </c>
      <c r="GB136" s="63">
        <v>0</v>
      </c>
      <c r="GC136" s="63">
        <v>0</v>
      </c>
      <c r="GD136" s="63">
        <v>0</v>
      </c>
      <c r="GE136" s="63">
        <v>0</v>
      </c>
      <c r="GF136" s="63">
        <v>0</v>
      </c>
      <c r="GG136" s="63">
        <v>0</v>
      </c>
      <c r="GH136" s="63">
        <v>0</v>
      </c>
      <c r="GI136" s="63">
        <v>0</v>
      </c>
      <c r="GJ136" s="63">
        <v>0</v>
      </c>
      <c r="GK136" s="63">
        <v>0</v>
      </c>
      <c r="GL136" s="63">
        <v>0</v>
      </c>
      <c r="GM136" s="63">
        <v>0</v>
      </c>
      <c r="GN136" s="63">
        <v>0</v>
      </c>
      <c r="GO136" s="63">
        <v>0</v>
      </c>
      <c r="GP136" s="63">
        <v>0</v>
      </c>
      <c r="GQ136" s="63">
        <v>0</v>
      </c>
      <c r="GR136" s="63">
        <v>0</v>
      </c>
      <c r="GS136" s="63">
        <v>0</v>
      </c>
      <c r="GT136" s="63">
        <v>0</v>
      </c>
      <c r="GU136" s="63">
        <v>0</v>
      </c>
      <c r="GV136" s="63">
        <v>0</v>
      </c>
      <c r="GW136" s="63">
        <v>0</v>
      </c>
      <c r="GX136" s="63">
        <v>0</v>
      </c>
      <c r="GY136" s="63">
        <v>0</v>
      </c>
      <c r="GZ136" s="63">
        <v>0</v>
      </c>
      <c r="HA136" s="63">
        <v>0</v>
      </c>
      <c r="HB136" s="63">
        <v>0</v>
      </c>
      <c r="HC136" s="63">
        <v>0</v>
      </c>
      <c r="HD136" s="63">
        <v>0</v>
      </c>
      <c r="HE136" s="63">
        <v>0</v>
      </c>
      <c r="HF136" s="63">
        <v>0</v>
      </c>
      <c r="HG136" s="63">
        <v>0</v>
      </c>
      <c r="HH136" s="63">
        <v>0</v>
      </c>
      <c r="HI136" s="63">
        <v>0</v>
      </c>
      <c r="HJ136" s="63">
        <v>0</v>
      </c>
      <c r="HK136" s="63">
        <v>0</v>
      </c>
      <c r="HL136" s="63">
        <v>0</v>
      </c>
      <c r="HM136" s="63">
        <v>0</v>
      </c>
      <c r="HN136" s="63">
        <v>0</v>
      </c>
      <c r="HO136" s="63">
        <v>0</v>
      </c>
      <c r="HP136" s="63">
        <v>0</v>
      </c>
      <c r="HQ136" s="63">
        <v>0</v>
      </c>
      <c r="HR136" s="63">
        <v>0</v>
      </c>
      <c r="HS136" s="63">
        <v>0</v>
      </c>
      <c r="HT136" s="63">
        <v>0</v>
      </c>
      <c r="HU136" s="63">
        <v>0</v>
      </c>
      <c r="HV136" s="63">
        <v>0</v>
      </c>
      <c r="HW136" s="63">
        <v>0</v>
      </c>
      <c r="HX136" s="63">
        <v>0</v>
      </c>
      <c r="HY136" s="63">
        <v>0</v>
      </c>
      <c r="HZ136" s="63">
        <v>0</v>
      </c>
      <c r="IA136" s="63">
        <v>0</v>
      </c>
      <c r="IB136" s="63">
        <v>0</v>
      </c>
      <c r="IC136" s="63">
        <v>0</v>
      </c>
      <c r="ID136" s="63">
        <v>0</v>
      </c>
      <c r="IE136" s="63">
        <v>0</v>
      </c>
      <c r="IF136" s="63">
        <v>0</v>
      </c>
      <c r="IG136" s="63">
        <v>0</v>
      </c>
      <c r="IH136" s="63">
        <v>0</v>
      </c>
      <c r="II136" s="63">
        <v>0</v>
      </c>
      <c r="IJ136" s="63">
        <v>0</v>
      </c>
      <c r="IK136" s="63">
        <v>0</v>
      </c>
      <c r="IL136" s="63">
        <v>0</v>
      </c>
      <c r="IM136" s="63">
        <v>0</v>
      </c>
      <c r="IN136" s="63">
        <v>0</v>
      </c>
      <c r="IO136" s="63">
        <v>0</v>
      </c>
      <c r="IP136" s="63">
        <v>0</v>
      </c>
      <c r="IQ136" s="63">
        <v>0</v>
      </c>
      <c r="IR136" s="63">
        <v>0</v>
      </c>
      <c r="IS136" s="63">
        <v>0</v>
      </c>
      <c r="IT136" s="63">
        <v>0</v>
      </c>
      <c r="IU136" s="63">
        <v>0</v>
      </c>
      <c r="IV136" s="63">
        <v>0</v>
      </c>
      <c r="IW136" s="63">
        <v>0</v>
      </c>
      <c r="IX136" s="63">
        <v>0</v>
      </c>
      <c r="IY136" s="63">
        <v>0</v>
      </c>
      <c r="IZ136" s="63">
        <v>0</v>
      </c>
      <c r="JA136" s="63">
        <v>0</v>
      </c>
      <c r="JB136" s="63">
        <v>0</v>
      </c>
      <c r="JC136" s="63">
        <v>0</v>
      </c>
      <c r="JD136" s="63">
        <v>0</v>
      </c>
      <c r="JE136" s="63">
        <v>0</v>
      </c>
      <c r="JF136" s="63">
        <v>0</v>
      </c>
      <c r="JG136" s="63">
        <v>0</v>
      </c>
      <c r="JH136" s="63">
        <v>0</v>
      </c>
      <c r="JI136" s="63">
        <v>0</v>
      </c>
      <c r="JJ136" s="63">
        <v>0</v>
      </c>
      <c r="JK136" s="63">
        <v>0</v>
      </c>
      <c r="JL136" s="63">
        <v>0</v>
      </c>
      <c r="JM136" s="63">
        <v>0</v>
      </c>
      <c r="JN136" s="63">
        <v>0</v>
      </c>
      <c r="JO136" s="63">
        <v>0</v>
      </c>
      <c r="JP136" s="63">
        <v>0</v>
      </c>
      <c r="JQ136" s="63">
        <v>0</v>
      </c>
      <c r="JR136" s="63">
        <v>0</v>
      </c>
      <c r="JS136" s="63">
        <v>0</v>
      </c>
      <c r="JT136" s="63">
        <v>0</v>
      </c>
      <c r="JU136" s="63">
        <v>0</v>
      </c>
      <c r="JV136" s="63">
        <v>0</v>
      </c>
      <c r="JW136" s="63">
        <v>0</v>
      </c>
      <c r="JX136" s="63">
        <v>0</v>
      </c>
      <c r="JY136" s="63">
        <v>0</v>
      </c>
      <c r="JZ136" s="63">
        <v>0</v>
      </c>
      <c r="KA136" s="63">
        <v>0</v>
      </c>
      <c r="KB136" s="63">
        <v>0</v>
      </c>
      <c r="KC136" s="63">
        <v>0</v>
      </c>
      <c r="KD136" s="63">
        <v>0</v>
      </c>
      <c r="KE136" s="63">
        <v>0</v>
      </c>
      <c r="KF136" s="63">
        <v>0</v>
      </c>
      <c r="KG136" s="63">
        <v>0</v>
      </c>
      <c r="KH136" s="63">
        <v>0</v>
      </c>
      <c r="KI136" s="63">
        <v>0</v>
      </c>
      <c r="KJ136" s="63">
        <v>0</v>
      </c>
      <c r="KK136" s="63">
        <v>0</v>
      </c>
      <c r="KL136" s="63">
        <v>0</v>
      </c>
      <c r="KM136" s="63">
        <v>0</v>
      </c>
      <c r="KN136" s="63">
        <v>0</v>
      </c>
      <c r="KO136" s="63">
        <v>0</v>
      </c>
      <c r="KP136" s="63">
        <v>0</v>
      </c>
      <c r="KQ136" s="63">
        <v>0</v>
      </c>
      <c r="KR136" s="63">
        <v>0</v>
      </c>
      <c r="KS136" s="63">
        <v>0</v>
      </c>
      <c r="KT136" s="63">
        <v>0</v>
      </c>
      <c r="KU136" s="63">
        <v>0</v>
      </c>
      <c r="KV136" s="63">
        <v>0</v>
      </c>
      <c r="KW136" s="63">
        <v>0</v>
      </c>
      <c r="KX136" s="63">
        <v>0</v>
      </c>
      <c r="KY136" s="63">
        <v>0</v>
      </c>
      <c r="KZ136" s="63">
        <v>0</v>
      </c>
      <c r="LA136" s="63">
        <v>0</v>
      </c>
      <c r="LB136" s="63">
        <v>0</v>
      </c>
      <c r="LC136" s="63">
        <v>0</v>
      </c>
      <c r="LD136" s="63">
        <v>0</v>
      </c>
      <c r="LE136" s="63">
        <v>0</v>
      </c>
      <c r="LF136" s="63">
        <v>0</v>
      </c>
      <c r="LG136" s="63">
        <v>0</v>
      </c>
      <c r="LH136" s="63">
        <v>0</v>
      </c>
      <c r="LI136" s="63">
        <v>0</v>
      </c>
      <c r="LJ136" s="63">
        <v>0</v>
      </c>
      <c r="LK136" s="63">
        <v>0</v>
      </c>
      <c r="LL136" s="63">
        <v>0</v>
      </c>
      <c r="LM136" s="63">
        <v>0</v>
      </c>
      <c r="LN136" s="63">
        <v>0</v>
      </c>
      <c r="LO136" s="63">
        <v>0</v>
      </c>
      <c r="LP136" s="63">
        <v>0</v>
      </c>
      <c r="LQ136" s="63">
        <v>0</v>
      </c>
      <c r="LR136" s="63">
        <v>0</v>
      </c>
      <c r="LS136" s="63">
        <v>0</v>
      </c>
      <c r="LT136" s="63">
        <v>0</v>
      </c>
      <c r="LU136" s="63">
        <v>0</v>
      </c>
      <c r="LV136" s="63">
        <v>0</v>
      </c>
      <c r="LW136" s="63">
        <v>0</v>
      </c>
      <c r="LX136" s="63">
        <v>0</v>
      </c>
      <c r="LY136" s="63">
        <v>0</v>
      </c>
      <c r="LZ136" s="63">
        <v>0</v>
      </c>
      <c r="MA136" s="63">
        <v>0</v>
      </c>
      <c r="MB136" s="63">
        <v>0</v>
      </c>
      <c r="MC136" s="63">
        <v>0</v>
      </c>
      <c r="MD136" s="63">
        <v>0</v>
      </c>
      <c r="ME136" s="63">
        <v>0</v>
      </c>
      <c r="MF136" s="63">
        <v>0</v>
      </c>
      <c r="MG136" s="63">
        <v>0</v>
      </c>
      <c r="MH136" s="63">
        <v>0</v>
      </c>
      <c r="MI136" s="63">
        <v>0</v>
      </c>
      <c r="MJ136" s="63">
        <v>0</v>
      </c>
      <c r="MK136" s="63">
        <v>0</v>
      </c>
      <c r="ML136" s="63">
        <v>0</v>
      </c>
      <c r="MM136" s="63">
        <v>0</v>
      </c>
      <c r="MN136" s="63">
        <v>0</v>
      </c>
      <c r="MO136" s="63">
        <v>0</v>
      </c>
      <c r="MP136" s="63">
        <v>0</v>
      </c>
      <c r="MQ136" s="2">
        <v>0</v>
      </c>
      <c r="MR136" s="63">
        <v>0</v>
      </c>
      <c r="MS136" s="63">
        <v>0</v>
      </c>
      <c r="MT136" s="63">
        <v>0</v>
      </c>
      <c r="MU136" s="63">
        <v>0</v>
      </c>
      <c r="MW136" s="63">
        <v>121</v>
      </c>
      <c r="MY136" s="63">
        <f t="shared" si="3"/>
        <v>0</v>
      </c>
      <c r="NC136" s="63">
        <f t="shared" si="4"/>
        <v>0</v>
      </c>
    </row>
    <row r="137" spans="1:367" x14ac:dyDescent="0.45">
      <c r="A137" s="63" t="s">
        <v>145</v>
      </c>
      <c r="B137" s="99">
        <v>69450344734</v>
      </c>
      <c r="C137" s="63">
        <v>0</v>
      </c>
      <c r="D137" s="63">
        <v>0</v>
      </c>
      <c r="E137" s="63">
        <v>0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63">
        <v>0</v>
      </c>
      <c r="L137" s="63">
        <v>0</v>
      </c>
      <c r="M137" s="63">
        <v>0</v>
      </c>
      <c r="N137" s="63">
        <v>0</v>
      </c>
      <c r="O137" s="63">
        <v>0</v>
      </c>
      <c r="P137" s="63">
        <v>0</v>
      </c>
      <c r="Q137" s="63">
        <v>0</v>
      </c>
      <c r="R137" s="63">
        <v>0</v>
      </c>
      <c r="S137" s="63">
        <v>0</v>
      </c>
      <c r="T137" s="63">
        <v>0</v>
      </c>
      <c r="U137" s="63">
        <v>0</v>
      </c>
      <c r="V137" s="63">
        <v>0</v>
      </c>
      <c r="W137" s="63">
        <v>0</v>
      </c>
      <c r="X137" s="63">
        <v>0</v>
      </c>
      <c r="Y137" s="63">
        <v>0</v>
      </c>
      <c r="Z137" s="63">
        <v>0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0</v>
      </c>
      <c r="AZ137" s="63">
        <v>0</v>
      </c>
      <c r="BA137" s="63">
        <v>0</v>
      </c>
      <c r="BB137" s="63">
        <v>0</v>
      </c>
      <c r="BC137" s="63">
        <v>0</v>
      </c>
      <c r="BD137" s="63">
        <v>0</v>
      </c>
      <c r="BE137" s="63">
        <v>0</v>
      </c>
      <c r="BF137" s="63">
        <v>0</v>
      </c>
      <c r="BG137" s="63">
        <v>0</v>
      </c>
      <c r="BH137" s="63">
        <v>0</v>
      </c>
      <c r="BI137" s="63">
        <v>0</v>
      </c>
      <c r="BJ137" s="63">
        <v>0</v>
      </c>
      <c r="BK137" s="63">
        <v>0</v>
      </c>
      <c r="BL137" s="63">
        <v>0</v>
      </c>
      <c r="BM137" s="63">
        <v>0</v>
      </c>
      <c r="BN137" s="63">
        <v>0</v>
      </c>
      <c r="BO137" s="63">
        <v>0</v>
      </c>
      <c r="BP137" s="63">
        <v>0</v>
      </c>
      <c r="BQ137" s="63">
        <v>0</v>
      </c>
      <c r="BR137" s="63">
        <v>0</v>
      </c>
      <c r="BS137" s="63">
        <v>0</v>
      </c>
      <c r="BT137" s="63">
        <v>0</v>
      </c>
      <c r="BU137" s="63">
        <v>0</v>
      </c>
      <c r="BV137" s="63">
        <v>0</v>
      </c>
      <c r="BW137" s="63">
        <v>0</v>
      </c>
      <c r="BX137" s="63">
        <v>0</v>
      </c>
      <c r="BY137" s="63">
        <v>0</v>
      </c>
      <c r="BZ137" s="63">
        <v>0</v>
      </c>
      <c r="CA137" s="63">
        <v>0</v>
      </c>
      <c r="CB137" s="63">
        <v>0</v>
      </c>
      <c r="CC137" s="63">
        <v>0</v>
      </c>
      <c r="CD137" s="63">
        <v>0</v>
      </c>
      <c r="CE137" s="63">
        <v>0</v>
      </c>
      <c r="CF137" s="63">
        <v>0</v>
      </c>
      <c r="CG137" s="63">
        <v>0</v>
      </c>
      <c r="CH137" s="63">
        <v>0</v>
      </c>
      <c r="CI137" s="63">
        <v>0</v>
      </c>
      <c r="CJ137" s="63">
        <v>0</v>
      </c>
      <c r="CK137" s="63">
        <v>0</v>
      </c>
      <c r="CL137" s="63">
        <v>0</v>
      </c>
      <c r="CM137" s="63">
        <v>0</v>
      </c>
      <c r="CN137" s="63">
        <v>0</v>
      </c>
      <c r="CO137" s="63">
        <v>0</v>
      </c>
      <c r="CP137" s="63">
        <v>0</v>
      </c>
      <c r="CQ137" s="63">
        <v>0</v>
      </c>
      <c r="CR137" s="63">
        <v>0</v>
      </c>
      <c r="CS137" s="63">
        <v>0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3">
        <v>0</v>
      </c>
      <c r="CZ137" s="63">
        <v>0</v>
      </c>
      <c r="DA137" s="63">
        <v>0</v>
      </c>
      <c r="DB137" s="63">
        <v>0</v>
      </c>
      <c r="DC137" s="63">
        <v>0</v>
      </c>
      <c r="DD137" s="63">
        <v>0</v>
      </c>
      <c r="DE137" s="63">
        <v>0</v>
      </c>
      <c r="DF137" s="63">
        <v>0</v>
      </c>
      <c r="DG137" s="63">
        <v>0</v>
      </c>
      <c r="DH137" s="63">
        <v>0</v>
      </c>
      <c r="DI137" s="63">
        <v>0</v>
      </c>
      <c r="DJ137" s="63">
        <v>0</v>
      </c>
      <c r="DK137" s="63">
        <v>0</v>
      </c>
      <c r="DL137" s="63">
        <v>0</v>
      </c>
      <c r="DM137" s="63">
        <v>0</v>
      </c>
      <c r="DN137" s="63">
        <v>0</v>
      </c>
      <c r="DO137" s="63">
        <v>0</v>
      </c>
      <c r="DP137" s="63">
        <v>0</v>
      </c>
      <c r="DQ137" s="63">
        <v>0</v>
      </c>
      <c r="DR137" s="63">
        <v>0</v>
      </c>
      <c r="DS137" s="63">
        <v>0</v>
      </c>
      <c r="DT137" s="63">
        <v>0</v>
      </c>
      <c r="DU137" s="63">
        <v>0</v>
      </c>
      <c r="DV137" s="63">
        <v>0</v>
      </c>
      <c r="DW137" s="63">
        <v>0</v>
      </c>
      <c r="DX137" s="63">
        <v>0</v>
      </c>
      <c r="DY137" s="63">
        <v>0</v>
      </c>
      <c r="DZ137" s="63">
        <v>0</v>
      </c>
      <c r="EA137" s="63">
        <v>0</v>
      </c>
      <c r="EB137" s="63">
        <v>0</v>
      </c>
      <c r="EC137" s="63">
        <v>0</v>
      </c>
      <c r="ED137" s="63">
        <v>0</v>
      </c>
      <c r="EE137" s="63">
        <v>0</v>
      </c>
      <c r="EF137" s="63">
        <v>0</v>
      </c>
      <c r="EG137" s="63">
        <v>0</v>
      </c>
      <c r="EH137" s="63">
        <v>0</v>
      </c>
      <c r="EI137" s="63">
        <v>0</v>
      </c>
      <c r="EJ137" s="63">
        <v>0</v>
      </c>
      <c r="EK137" s="63">
        <v>0</v>
      </c>
      <c r="EL137" s="63">
        <v>0</v>
      </c>
      <c r="EM137" s="63">
        <v>0</v>
      </c>
      <c r="EN137" s="63">
        <v>0</v>
      </c>
      <c r="EO137" s="63">
        <v>0</v>
      </c>
      <c r="EP137" s="63">
        <v>0</v>
      </c>
      <c r="EQ137" s="63">
        <v>0</v>
      </c>
      <c r="ER137" s="63">
        <v>0</v>
      </c>
      <c r="ES137" s="63">
        <v>0</v>
      </c>
      <c r="ET137" s="63">
        <v>0</v>
      </c>
      <c r="EU137" s="63">
        <v>0</v>
      </c>
      <c r="EV137" s="63">
        <v>0</v>
      </c>
      <c r="EW137" s="63">
        <v>0</v>
      </c>
      <c r="EX137" s="63">
        <v>0</v>
      </c>
      <c r="EY137" s="63">
        <v>0</v>
      </c>
      <c r="EZ137" s="63">
        <v>0</v>
      </c>
      <c r="FA137" s="63">
        <v>0</v>
      </c>
      <c r="FB137" s="63">
        <v>0</v>
      </c>
      <c r="FC137" s="63">
        <v>0</v>
      </c>
      <c r="FD137" s="63">
        <v>0</v>
      </c>
      <c r="FE137" s="63">
        <v>0</v>
      </c>
      <c r="FF137" s="63">
        <v>0</v>
      </c>
      <c r="FG137" s="63">
        <v>0</v>
      </c>
      <c r="FH137" s="63">
        <v>0</v>
      </c>
      <c r="FI137" s="63">
        <v>0</v>
      </c>
      <c r="FJ137" s="63">
        <v>0</v>
      </c>
      <c r="FK137" s="63">
        <v>0</v>
      </c>
      <c r="FL137" s="63">
        <v>0</v>
      </c>
      <c r="FM137" s="63">
        <v>0</v>
      </c>
      <c r="FN137" s="63">
        <v>0</v>
      </c>
      <c r="FO137" s="63">
        <v>0</v>
      </c>
      <c r="FP137" s="63">
        <v>0</v>
      </c>
      <c r="FQ137" s="63">
        <v>0</v>
      </c>
      <c r="FR137" s="63">
        <v>0</v>
      </c>
      <c r="FS137" s="63">
        <v>0</v>
      </c>
      <c r="FT137" s="63">
        <v>0</v>
      </c>
      <c r="FU137" s="63">
        <v>0</v>
      </c>
      <c r="FV137" s="63">
        <v>0</v>
      </c>
      <c r="FW137" s="63">
        <v>0</v>
      </c>
      <c r="FX137" s="63">
        <v>0</v>
      </c>
      <c r="FY137" s="63">
        <v>0</v>
      </c>
      <c r="FZ137" s="63">
        <v>0</v>
      </c>
      <c r="GA137" s="63">
        <v>0</v>
      </c>
      <c r="GB137" s="63">
        <v>0</v>
      </c>
      <c r="GC137" s="63">
        <v>0</v>
      </c>
      <c r="GD137" s="63">
        <v>0</v>
      </c>
      <c r="GE137" s="63">
        <v>0</v>
      </c>
      <c r="GF137" s="63">
        <v>0</v>
      </c>
      <c r="GG137" s="63">
        <v>0</v>
      </c>
      <c r="GH137" s="63">
        <v>0</v>
      </c>
      <c r="GI137" s="63">
        <v>0</v>
      </c>
      <c r="GJ137" s="63">
        <v>0</v>
      </c>
      <c r="GK137" s="63">
        <v>0</v>
      </c>
      <c r="GL137" s="63">
        <v>0</v>
      </c>
      <c r="GM137" s="63">
        <v>0</v>
      </c>
      <c r="GN137" s="63">
        <v>0</v>
      </c>
      <c r="GO137" s="63">
        <v>0</v>
      </c>
      <c r="GP137" s="63">
        <v>0</v>
      </c>
      <c r="GQ137" s="63">
        <v>0</v>
      </c>
      <c r="GR137" s="63">
        <v>0</v>
      </c>
      <c r="GS137" s="63">
        <v>0</v>
      </c>
      <c r="GT137" s="63">
        <v>0</v>
      </c>
      <c r="GU137" s="63">
        <v>0</v>
      </c>
      <c r="GV137" s="63">
        <v>0</v>
      </c>
      <c r="GW137" s="63">
        <v>0</v>
      </c>
      <c r="GX137" s="63">
        <v>0</v>
      </c>
      <c r="GY137" s="63">
        <v>0</v>
      </c>
      <c r="GZ137" s="63">
        <v>0</v>
      </c>
      <c r="HA137" s="63">
        <v>0</v>
      </c>
      <c r="HB137" s="63">
        <v>0</v>
      </c>
      <c r="HC137" s="63">
        <v>0</v>
      </c>
      <c r="HD137" s="63">
        <v>0</v>
      </c>
      <c r="HE137" s="63">
        <v>0</v>
      </c>
      <c r="HF137" s="63">
        <v>0</v>
      </c>
      <c r="HG137" s="63">
        <v>0</v>
      </c>
      <c r="HH137" s="63">
        <v>0</v>
      </c>
      <c r="HI137" s="63">
        <v>0</v>
      </c>
      <c r="HJ137" s="63">
        <v>0</v>
      </c>
      <c r="HK137" s="63">
        <v>0</v>
      </c>
      <c r="HL137" s="63">
        <v>0</v>
      </c>
      <c r="HM137" s="63">
        <v>0</v>
      </c>
      <c r="HN137" s="63">
        <v>0</v>
      </c>
      <c r="HO137" s="63">
        <v>0</v>
      </c>
      <c r="HP137" s="63">
        <v>0</v>
      </c>
      <c r="HQ137" s="63">
        <v>0</v>
      </c>
      <c r="HR137" s="63">
        <v>0</v>
      </c>
      <c r="HS137" s="63">
        <v>0</v>
      </c>
      <c r="HT137" s="63">
        <v>0</v>
      </c>
      <c r="HU137" s="63">
        <v>0</v>
      </c>
      <c r="HV137" s="63">
        <v>0</v>
      </c>
      <c r="HW137" s="63">
        <v>0</v>
      </c>
      <c r="HX137" s="63">
        <v>0</v>
      </c>
      <c r="HY137" s="63">
        <v>0</v>
      </c>
      <c r="HZ137" s="63">
        <v>0</v>
      </c>
      <c r="IA137" s="63">
        <v>0</v>
      </c>
      <c r="IB137" s="63">
        <v>0</v>
      </c>
      <c r="IC137" s="63">
        <v>0</v>
      </c>
      <c r="ID137" s="63">
        <v>0</v>
      </c>
      <c r="IE137" s="63">
        <v>0</v>
      </c>
      <c r="IF137" s="63">
        <v>0</v>
      </c>
      <c r="IG137" s="63">
        <v>0</v>
      </c>
      <c r="IH137" s="63">
        <v>0</v>
      </c>
      <c r="II137" s="63">
        <v>0</v>
      </c>
      <c r="IJ137" s="63">
        <v>0</v>
      </c>
      <c r="IK137" s="63">
        <v>0</v>
      </c>
      <c r="IL137" s="63">
        <v>0</v>
      </c>
      <c r="IM137" s="63">
        <v>0</v>
      </c>
      <c r="IN137" s="63">
        <v>0</v>
      </c>
      <c r="IO137" s="63">
        <v>0</v>
      </c>
      <c r="IP137" s="63">
        <v>0</v>
      </c>
      <c r="IQ137" s="63">
        <v>0</v>
      </c>
      <c r="IR137" s="63">
        <v>0</v>
      </c>
      <c r="IS137" s="63">
        <v>0</v>
      </c>
      <c r="IT137" s="63">
        <v>0</v>
      </c>
      <c r="IU137" s="63">
        <v>0</v>
      </c>
      <c r="IV137" s="63">
        <v>0</v>
      </c>
      <c r="IW137" s="63">
        <v>0</v>
      </c>
      <c r="IX137" s="63">
        <v>0</v>
      </c>
      <c r="IY137" s="63">
        <v>0</v>
      </c>
      <c r="IZ137" s="63">
        <v>0</v>
      </c>
      <c r="JA137" s="63">
        <v>0</v>
      </c>
      <c r="JB137" s="63">
        <v>0</v>
      </c>
      <c r="JC137" s="63">
        <v>0</v>
      </c>
      <c r="JD137" s="63">
        <v>0</v>
      </c>
      <c r="JE137" s="63">
        <v>0</v>
      </c>
      <c r="JF137" s="63">
        <v>0</v>
      </c>
      <c r="JG137" s="63">
        <v>0</v>
      </c>
      <c r="JH137" s="63">
        <v>0</v>
      </c>
      <c r="JI137" s="63">
        <v>0</v>
      </c>
      <c r="JJ137" s="63">
        <v>0</v>
      </c>
      <c r="JK137" s="63">
        <v>0</v>
      </c>
      <c r="JL137" s="63">
        <v>0</v>
      </c>
      <c r="JM137" s="63">
        <v>0</v>
      </c>
      <c r="JN137" s="63">
        <v>0</v>
      </c>
      <c r="JO137" s="63">
        <v>0</v>
      </c>
      <c r="JP137" s="63">
        <v>0</v>
      </c>
      <c r="JQ137" s="63">
        <v>0</v>
      </c>
      <c r="JR137" s="63">
        <v>0</v>
      </c>
      <c r="JS137" s="63">
        <v>0</v>
      </c>
      <c r="JT137" s="63">
        <v>0</v>
      </c>
      <c r="JU137" s="63">
        <v>0</v>
      </c>
      <c r="JV137" s="63">
        <v>0</v>
      </c>
      <c r="JW137" s="63">
        <v>0</v>
      </c>
      <c r="JX137" s="63">
        <v>0</v>
      </c>
      <c r="JY137" s="63">
        <v>0</v>
      </c>
      <c r="JZ137" s="63">
        <v>0</v>
      </c>
      <c r="KA137" s="63">
        <v>0</v>
      </c>
      <c r="KB137" s="63">
        <v>0</v>
      </c>
      <c r="KC137" s="63">
        <v>0</v>
      </c>
      <c r="KD137" s="63">
        <v>0</v>
      </c>
      <c r="KE137" s="63">
        <v>0</v>
      </c>
      <c r="KF137" s="63">
        <v>0</v>
      </c>
      <c r="KG137" s="63">
        <v>0</v>
      </c>
      <c r="KH137" s="63">
        <v>0</v>
      </c>
      <c r="KI137" s="63">
        <v>0</v>
      </c>
      <c r="KJ137" s="63">
        <v>0</v>
      </c>
      <c r="KK137" s="63">
        <v>0</v>
      </c>
      <c r="KL137" s="63">
        <v>0</v>
      </c>
      <c r="KM137" s="63">
        <v>0</v>
      </c>
      <c r="KN137" s="63">
        <v>0</v>
      </c>
      <c r="KO137" s="63">
        <v>0</v>
      </c>
      <c r="KP137" s="63">
        <v>0</v>
      </c>
      <c r="KQ137" s="63">
        <v>0</v>
      </c>
      <c r="KR137" s="63">
        <v>0</v>
      </c>
      <c r="KS137" s="63">
        <v>0</v>
      </c>
      <c r="KT137" s="63">
        <v>0</v>
      </c>
      <c r="KU137" s="63">
        <v>0</v>
      </c>
      <c r="KV137" s="63">
        <v>0</v>
      </c>
      <c r="KW137" s="63">
        <v>0</v>
      </c>
      <c r="KX137" s="63">
        <v>0</v>
      </c>
      <c r="KY137" s="63">
        <v>0</v>
      </c>
      <c r="KZ137" s="63">
        <v>0</v>
      </c>
      <c r="LA137" s="63">
        <v>0</v>
      </c>
      <c r="LB137" s="63">
        <v>0</v>
      </c>
      <c r="LC137" s="63">
        <v>0</v>
      </c>
      <c r="LD137" s="63">
        <v>0</v>
      </c>
      <c r="LE137" s="63">
        <v>0</v>
      </c>
      <c r="LF137" s="63">
        <v>0</v>
      </c>
      <c r="LG137" s="63">
        <v>0</v>
      </c>
      <c r="LH137" s="63">
        <v>0</v>
      </c>
      <c r="LI137" s="63">
        <v>0</v>
      </c>
      <c r="LJ137" s="63">
        <v>0</v>
      </c>
      <c r="LK137" s="63">
        <v>0</v>
      </c>
      <c r="LL137" s="63">
        <v>0</v>
      </c>
      <c r="LM137" s="63">
        <v>0</v>
      </c>
      <c r="LN137" s="63">
        <v>0</v>
      </c>
      <c r="LO137" s="63">
        <v>0</v>
      </c>
      <c r="LP137" s="63">
        <v>0</v>
      </c>
      <c r="LQ137" s="63">
        <v>0</v>
      </c>
      <c r="LR137" s="63">
        <v>0</v>
      </c>
      <c r="LS137" s="63">
        <v>0</v>
      </c>
      <c r="LT137" s="63">
        <v>0</v>
      </c>
      <c r="LU137" s="63">
        <v>0</v>
      </c>
      <c r="LV137" s="63">
        <v>0</v>
      </c>
      <c r="LW137" s="63">
        <v>0</v>
      </c>
      <c r="LX137" s="63">
        <v>0</v>
      </c>
      <c r="LY137" s="63">
        <v>0</v>
      </c>
      <c r="LZ137" s="63">
        <v>0</v>
      </c>
      <c r="MA137" s="63">
        <v>0</v>
      </c>
      <c r="MB137" s="63">
        <v>0</v>
      </c>
      <c r="MC137" s="63">
        <v>0</v>
      </c>
      <c r="MD137" s="63">
        <v>0</v>
      </c>
      <c r="ME137" s="63">
        <v>0</v>
      </c>
      <c r="MF137" s="63">
        <v>0</v>
      </c>
      <c r="MG137" s="63">
        <v>0</v>
      </c>
      <c r="MH137" s="63">
        <v>0</v>
      </c>
      <c r="MI137" s="63">
        <v>0</v>
      </c>
      <c r="MJ137" s="63">
        <v>0</v>
      </c>
      <c r="MK137" s="63">
        <v>0</v>
      </c>
      <c r="ML137" s="63">
        <v>0</v>
      </c>
      <c r="MM137" s="63">
        <v>0</v>
      </c>
      <c r="MN137" s="63">
        <v>0</v>
      </c>
      <c r="MO137" s="63">
        <v>0</v>
      </c>
      <c r="MP137" s="63">
        <v>0</v>
      </c>
      <c r="MQ137" s="2">
        <v>0</v>
      </c>
      <c r="MR137" s="63">
        <v>0</v>
      </c>
      <c r="MS137" s="63">
        <v>0</v>
      </c>
      <c r="MT137" s="63">
        <v>0</v>
      </c>
      <c r="MU137" s="63">
        <v>0</v>
      </c>
      <c r="MW137" s="63">
        <v>122</v>
      </c>
      <c r="MY137" s="63">
        <f t="shared" si="3"/>
        <v>0</v>
      </c>
      <c r="NC137" s="63">
        <f t="shared" si="4"/>
        <v>0</v>
      </c>
    </row>
    <row r="138" spans="1:367" x14ac:dyDescent="0.45">
      <c r="A138" s="64" t="s">
        <v>93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57"/>
      <c r="CC138" s="57"/>
      <c r="CD138" s="57"/>
      <c r="CE138" s="57"/>
      <c r="CF138" s="57"/>
      <c r="CG138" s="57"/>
      <c r="CH138" s="57"/>
      <c r="CI138" s="57"/>
      <c r="CJ138" s="57"/>
      <c r="CK138" s="57"/>
      <c r="CL138" s="57"/>
      <c r="CM138" s="57"/>
      <c r="CN138" s="57"/>
      <c r="CO138" s="57"/>
      <c r="CP138" s="57"/>
      <c r="CQ138" s="57"/>
      <c r="CR138" s="57"/>
      <c r="CS138" s="57"/>
      <c r="CT138" s="57"/>
      <c r="CU138" s="57"/>
      <c r="CV138" s="57"/>
      <c r="CW138" s="57"/>
      <c r="CX138" s="57"/>
      <c r="CY138" s="57"/>
      <c r="CZ138" s="57"/>
      <c r="DA138" s="57"/>
      <c r="DB138" s="57"/>
      <c r="DC138" s="57"/>
      <c r="DD138" s="57"/>
      <c r="DE138" s="57"/>
      <c r="DF138" s="57"/>
      <c r="DG138" s="57"/>
      <c r="DH138" s="57"/>
      <c r="DI138" s="57"/>
      <c r="DJ138" s="57"/>
      <c r="DK138" s="57"/>
      <c r="DL138" s="57"/>
      <c r="DM138" s="57"/>
      <c r="DN138" s="57"/>
      <c r="DO138" s="57"/>
      <c r="DP138" s="57"/>
      <c r="DQ138" s="57"/>
      <c r="DR138" s="57"/>
      <c r="DS138" s="57"/>
      <c r="DT138" s="57"/>
      <c r="DU138" s="57"/>
      <c r="DV138" s="57"/>
      <c r="DW138" s="57"/>
      <c r="DX138" s="57"/>
      <c r="DY138" s="57"/>
      <c r="DZ138" s="57"/>
      <c r="EA138" s="57"/>
      <c r="EB138" s="57"/>
      <c r="EC138" s="57"/>
      <c r="ED138" s="57"/>
      <c r="EE138" s="57"/>
      <c r="EF138" s="57"/>
      <c r="EG138" s="57"/>
      <c r="EH138" s="57"/>
      <c r="EI138" s="57"/>
      <c r="EJ138" s="57"/>
      <c r="EK138" s="57"/>
      <c r="EL138" s="57"/>
      <c r="EM138" s="57"/>
      <c r="EN138" s="57"/>
      <c r="EO138" s="57"/>
      <c r="EP138" s="57"/>
      <c r="EQ138" s="57"/>
      <c r="ER138" s="57"/>
      <c r="ES138" s="57"/>
      <c r="ET138" s="57"/>
      <c r="EU138" s="57"/>
      <c r="EV138" s="57"/>
      <c r="EW138" s="57"/>
      <c r="EX138" s="57"/>
      <c r="EY138" s="57"/>
      <c r="EZ138" s="57"/>
      <c r="FA138" s="57"/>
      <c r="FB138" s="57"/>
      <c r="FC138" s="57"/>
      <c r="FD138" s="57"/>
      <c r="FE138" s="57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57"/>
      <c r="FY138" s="57"/>
      <c r="FZ138" s="57"/>
      <c r="GA138" s="57"/>
      <c r="GB138" s="57"/>
      <c r="GC138" s="57"/>
      <c r="GD138" s="57"/>
      <c r="GE138" s="57"/>
      <c r="GF138" s="57"/>
      <c r="GG138" s="57"/>
      <c r="GH138" s="57"/>
      <c r="GI138" s="57"/>
      <c r="GJ138" s="57"/>
      <c r="GK138" s="57"/>
      <c r="GL138" s="57"/>
      <c r="GM138" s="57"/>
      <c r="GN138" s="57"/>
      <c r="GO138" s="57"/>
      <c r="GP138" s="57"/>
      <c r="GQ138" s="57"/>
      <c r="GR138" s="57"/>
      <c r="GS138" s="57"/>
      <c r="GT138" s="57"/>
      <c r="GU138" s="57"/>
      <c r="GV138" s="57"/>
      <c r="GW138" s="57"/>
      <c r="GX138" s="57"/>
      <c r="GY138" s="57"/>
      <c r="GZ138" s="57"/>
      <c r="HA138" s="57"/>
      <c r="HB138" s="57"/>
      <c r="HC138" s="57"/>
      <c r="HD138" s="57"/>
      <c r="HE138" s="57"/>
      <c r="HF138" s="57"/>
      <c r="HG138" s="57"/>
      <c r="HH138" s="57"/>
      <c r="HI138" s="57"/>
      <c r="HJ138" s="57"/>
      <c r="HK138" s="57"/>
      <c r="HL138" s="57"/>
      <c r="HM138" s="57"/>
      <c r="HN138" s="57"/>
      <c r="HO138" s="57"/>
      <c r="HP138" s="57"/>
      <c r="HQ138" s="57"/>
      <c r="HR138" s="57"/>
      <c r="HS138" s="57"/>
      <c r="HT138" s="57"/>
      <c r="HU138" s="57"/>
      <c r="HV138" s="57"/>
      <c r="HW138" s="57"/>
      <c r="HX138" s="57"/>
      <c r="HY138" s="57"/>
      <c r="HZ138" s="57"/>
      <c r="IA138" s="57"/>
      <c r="IB138" s="57"/>
      <c r="IC138" s="57"/>
      <c r="ID138" s="57"/>
      <c r="IE138" s="57"/>
      <c r="IF138" s="57"/>
      <c r="IG138" s="57"/>
      <c r="IH138" s="57"/>
      <c r="II138" s="57"/>
      <c r="IJ138" s="57"/>
      <c r="IK138" s="57"/>
      <c r="IL138" s="57"/>
      <c r="IM138" s="57"/>
      <c r="IN138" s="57"/>
      <c r="IO138" s="57"/>
      <c r="IP138" s="57"/>
      <c r="IQ138" s="57"/>
      <c r="IR138" s="57"/>
      <c r="IS138" s="57"/>
      <c r="IT138" s="57"/>
      <c r="IU138" s="57"/>
      <c r="IV138" s="57"/>
      <c r="IW138" s="57"/>
      <c r="IX138" s="57"/>
      <c r="IY138" s="57"/>
      <c r="IZ138" s="57"/>
      <c r="JA138" s="57"/>
      <c r="JB138" s="57"/>
      <c r="JC138" s="57"/>
      <c r="JD138" s="57"/>
      <c r="JE138" s="57"/>
      <c r="JF138" s="57"/>
      <c r="JG138" s="57"/>
      <c r="JH138" s="57"/>
      <c r="JI138" s="57"/>
      <c r="JJ138" s="57"/>
      <c r="JK138" s="57"/>
      <c r="JL138" s="57"/>
      <c r="JM138" s="57"/>
      <c r="JN138" s="57"/>
      <c r="JO138" s="57"/>
      <c r="JP138" s="57"/>
      <c r="JQ138" s="57"/>
      <c r="JR138" s="57"/>
      <c r="JS138" s="57"/>
      <c r="JT138" s="57"/>
      <c r="JU138" s="57"/>
      <c r="JV138" s="57"/>
      <c r="JW138" s="57"/>
      <c r="JX138" s="57"/>
      <c r="JY138" s="57"/>
      <c r="JZ138" s="57"/>
      <c r="KA138" s="57"/>
      <c r="KB138" s="57"/>
      <c r="KC138" s="57"/>
      <c r="KD138" s="57"/>
      <c r="KE138" s="57"/>
      <c r="KF138" s="57"/>
      <c r="KG138" s="57"/>
      <c r="KH138" s="57"/>
      <c r="KI138" s="57"/>
      <c r="KJ138" s="57"/>
      <c r="KK138" s="57"/>
      <c r="KL138" s="57"/>
      <c r="KM138" s="57"/>
      <c r="KN138" s="57"/>
      <c r="KO138" s="57"/>
      <c r="KP138" s="57"/>
      <c r="KQ138" s="57"/>
      <c r="KR138" s="57"/>
      <c r="KS138" s="57"/>
      <c r="KT138" s="57"/>
      <c r="KU138" s="57"/>
      <c r="KV138" s="57"/>
      <c r="KW138" s="57"/>
      <c r="KX138" s="57"/>
      <c r="KY138" s="57"/>
      <c r="KZ138" s="57"/>
      <c r="LA138" s="57"/>
      <c r="LB138" s="57"/>
      <c r="LC138" s="57"/>
      <c r="LD138" s="57"/>
      <c r="LE138" s="57"/>
      <c r="LF138" s="57"/>
      <c r="LG138" s="57"/>
      <c r="LH138" s="57"/>
      <c r="LI138" s="57"/>
      <c r="LJ138" s="57"/>
      <c r="LK138" s="57"/>
      <c r="LL138" s="57"/>
      <c r="LM138" s="57"/>
      <c r="LN138" s="57"/>
      <c r="LO138" s="57"/>
      <c r="LP138" s="57"/>
      <c r="LQ138" s="57"/>
      <c r="LR138" s="57"/>
      <c r="LS138" s="57"/>
      <c r="LT138" s="57"/>
      <c r="LU138" s="57"/>
      <c r="LV138" s="57"/>
      <c r="LW138" s="57"/>
      <c r="LX138" s="57"/>
      <c r="LY138" s="57"/>
      <c r="LZ138" s="57"/>
      <c r="MA138" s="57"/>
      <c r="MB138" s="57"/>
      <c r="MC138" s="57"/>
      <c r="MD138" s="57"/>
      <c r="ME138" s="57"/>
      <c r="MF138" s="57"/>
      <c r="MG138" s="57"/>
      <c r="MH138" s="57"/>
      <c r="MI138" s="57"/>
      <c r="MJ138" s="57"/>
      <c r="MK138" s="57"/>
      <c r="ML138" s="57"/>
      <c r="MM138" s="57"/>
      <c r="MN138" s="57"/>
      <c r="MO138" s="57"/>
      <c r="MP138" s="57"/>
      <c r="MQ138" s="57"/>
      <c r="MR138" s="57"/>
      <c r="MS138" s="57"/>
      <c r="MT138" s="57"/>
      <c r="MU138" s="57"/>
      <c r="MV138" s="84"/>
    </row>
    <row r="139" spans="1:367" x14ac:dyDescent="0.45">
      <c r="A139" s="1" t="s">
        <v>35</v>
      </c>
      <c r="B139" s="1"/>
      <c r="C139" s="63">
        <v>0.20749983490346699</v>
      </c>
      <c r="D139" s="63">
        <v>0.20749983490346699</v>
      </c>
      <c r="E139" s="36">
        <v>0.53</v>
      </c>
      <c r="F139" s="36">
        <v>0.53</v>
      </c>
      <c r="G139" s="36">
        <v>0.01</v>
      </c>
      <c r="H139" s="63">
        <v>0.408905675415561</v>
      </c>
      <c r="I139" s="16">
        <v>0.25</v>
      </c>
      <c r="J139" s="16">
        <v>0.56999999999999995</v>
      </c>
      <c r="K139" s="16">
        <v>0.91</v>
      </c>
      <c r="L139" s="37">
        <v>0</v>
      </c>
      <c r="M139" s="37">
        <v>0</v>
      </c>
      <c r="N139" s="36">
        <v>1.6051068954484133</v>
      </c>
      <c r="O139" s="63">
        <v>3.2000000000000001E-2</v>
      </c>
      <c r="P139" s="63">
        <v>2.9000000000000001E-2</v>
      </c>
      <c r="Q139" s="63">
        <v>1.5136974691738416</v>
      </c>
      <c r="R139" s="37">
        <v>0</v>
      </c>
      <c r="S139" s="63">
        <v>4.504594686580312E-2</v>
      </c>
      <c r="T139" s="63">
        <v>0.19393728508269201</v>
      </c>
      <c r="U139" s="63">
        <v>8.6404494382022509E-2</v>
      </c>
      <c r="V139" s="63">
        <v>6.3499834903467001E-2</v>
      </c>
      <c r="W139" s="36">
        <v>6.2E-2</v>
      </c>
      <c r="X139" s="36">
        <v>0.112</v>
      </c>
      <c r="Y139" s="36">
        <v>2E-3</v>
      </c>
      <c r="Z139" s="63">
        <v>0.1550459921156371</v>
      </c>
      <c r="AA139" s="36">
        <v>3.5045992115637109E-2</v>
      </c>
      <c r="AB139" s="37">
        <v>0</v>
      </c>
      <c r="AC139" s="37">
        <v>0</v>
      </c>
      <c r="AD139" s="37">
        <v>0</v>
      </c>
      <c r="AE139" s="63">
        <v>0</v>
      </c>
      <c r="AF139" s="63">
        <v>0</v>
      </c>
      <c r="AG139" s="63">
        <v>8.6527672327672486E-3</v>
      </c>
      <c r="AH139" s="63">
        <v>8.6527672327672486E-3</v>
      </c>
      <c r="AI139" s="63">
        <v>1.7232767232767374E-2</v>
      </c>
      <c r="AJ139" s="63">
        <v>0.33038283174761368</v>
      </c>
      <c r="AK139" s="63">
        <v>1.0361501282282699</v>
      </c>
      <c r="AL139" s="63">
        <v>1.1030803583571001</v>
      </c>
      <c r="AM139" s="63">
        <v>1.1037078753714999</v>
      </c>
      <c r="AN139" s="63">
        <v>6.1003748272114848E-2</v>
      </c>
      <c r="AO139" s="63">
        <v>1.3735955056179776</v>
      </c>
      <c r="AP139" s="63">
        <v>2.1687910459889999</v>
      </c>
      <c r="AQ139" s="63">
        <v>2.9834779514899701</v>
      </c>
      <c r="AR139" s="63">
        <v>2.9834779514899701</v>
      </c>
      <c r="AS139" s="63">
        <v>0.47399990745987336</v>
      </c>
      <c r="AT139" s="63">
        <v>0.17170897933498935</v>
      </c>
      <c r="AU139" s="63">
        <v>1.34434152963007</v>
      </c>
      <c r="AV139" s="63">
        <v>0.36784453278378465</v>
      </c>
      <c r="AW139" s="63">
        <v>0.26648268136851522</v>
      </c>
      <c r="AX139" s="63">
        <v>8.269479486629E-2</v>
      </c>
      <c r="AY139" s="63">
        <v>0.16513101693270299</v>
      </c>
      <c r="AZ139" s="63">
        <v>0.157741441091587</v>
      </c>
      <c r="BA139" s="63">
        <v>0.16513886563365299</v>
      </c>
      <c r="BB139" s="63">
        <v>0.20016181487059201</v>
      </c>
      <c r="BC139" s="63">
        <v>0.22625151585474301</v>
      </c>
      <c r="BD139" s="63">
        <v>0.19635939839505601</v>
      </c>
      <c r="BE139" s="63">
        <v>0.19635939839505601</v>
      </c>
      <c r="BF139" s="63">
        <v>3.68</v>
      </c>
      <c r="BG139" s="63">
        <v>2.41</v>
      </c>
      <c r="BH139" s="63">
        <v>2.81E-2</v>
      </c>
      <c r="BI139" s="63">
        <v>1.7351820212905769</v>
      </c>
      <c r="BJ139" s="63">
        <v>1.9533954727030622</v>
      </c>
      <c r="BK139" s="63">
        <v>2.9521502571364686</v>
      </c>
      <c r="BL139" s="63">
        <v>2.7035245335176228</v>
      </c>
      <c r="BM139" s="63">
        <v>1.8322231473771857</v>
      </c>
      <c r="BN139" s="63">
        <v>1.4656971580817051</v>
      </c>
      <c r="BO139" s="63">
        <v>2.6708089031631621</v>
      </c>
      <c r="BP139" s="63">
        <v>1.9105708704145863</v>
      </c>
      <c r="BQ139" s="63">
        <v>3.1379679144385029</v>
      </c>
      <c r="BR139" s="63">
        <v>1.4993186463774699</v>
      </c>
      <c r="BS139" s="63">
        <v>0.95611557679774051</v>
      </c>
      <c r="BT139" s="63">
        <v>3.1927710843373496</v>
      </c>
      <c r="BU139" s="63">
        <v>3.4499999999999997</v>
      </c>
      <c r="BV139" s="63">
        <v>1.4657785179017486</v>
      </c>
      <c r="BW139" s="63">
        <v>2.1978406128584411</v>
      </c>
      <c r="BX139" s="63">
        <v>3.0640519842190761</v>
      </c>
      <c r="BY139" s="63">
        <v>2.3750674581759306</v>
      </c>
      <c r="BZ139" s="63">
        <v>2.441270281514353</v>
      </c>
      <c r="CA139" s="63">
        <v>1.7349540078843626</v>
      </c>
      <c r="CB139" s="63">
        <v>2.7691218687325492</v>
      </c>
      <c r="CC139" s="63">
        <v>2.7691218687325492</v>
      </c>
      <c r="CD139" s="63">
        <v>3.1379679144385029</v>
      </c>
      <c r="CE139" s="63">
        <v>0</v>
      </c>
      <c r="CF139" s="63">
        <v>0</v>
      </c>
      <c r="CG139" s="63">
        <v>0</v>
      </c>
      <c r="CH139" s="63">
        <v>0</v>
      </c>
      <c r="CI139" s="63">
        <v>0</v>
      </c>
      <c r="CJ139" s="63">
        <v>1.9533954727030622</v>
      </c>
      <c r="CK139" s="63">
        <v>1.9981838819523268</v>
      </c>
      <c r="CL139" s="63">
        <v>3.3801843317972349</v>
      </c>
      <c r="CM139" s="63">
        <v>0</v>
      </c>
      <c r="CN139" s="63">
        <v>0</v>
      </c>
      <c r="CO139" s="63">
        <v>1.4654856648130266</v>
      </c>
      <c r="CP139" s="63">
        <v>0</v>
      </c>
      <c r="CQ139" s="63">
        <v>2.3750674581759306</v>
      </c>
      <c r="CR139" s="63">
        <v>2.4412702815143534</v>
      </c>
      <c r="CS139" s="63">
        <v>2.4963131026659102</v>
      </c>
      <c r="CT139" s="63">
        <v>0</v>
      </c>
      <c r="CU139" s="63">
        <v>2.1968386023294508</v>
      </c>
      <c r="CV139" s="63">
        <v>1.4657297009258641</v>
      </c>
      <c r="CW139" s="63">
        <v>2.2732438016528929</v>
      </c>
      <c r="CX139" s="63">
        <v>2.4883151149641907</v>
      </c>
      <c r="CY139" s="63">
        <v>0</v>
      </c>
      <c r="CZ139" s="63">
        <v>0</v>
      </c>
      <c r="DA139" s="63">
        <v>3.3806170784790681</v>
      </c>
      <c r="DB139" s="63">
        <v>3.2545757071547419</v>
      </c>
      <c r="DC139" s="63">
        <v>3.1379679144385024</v>
      </c>
      <c r="DD139" s="63">
        <v>2.3335100742311772</v>
      </c>
      <c r="DE139" s="63">
        <v>0</v>
      </c>
      <c r="DF139" s="63">
        <v>3.2958062905641534</v>
      </c>
      <c r="DG139" s="63">
        <v>3.137595057034221</v>
      </c>
      <c r="DH139" s="63">
        <v>2.9030233583740732</v>
      </c>
      <c r="DI139" s="63">
        <v>3.3161910144108506</v>
      </c>
      <c r="DJ139" s="63">
        <v>3.1379679144385029</v>
      </c>
      <c r="DK139" s="63">
        <v>1.4180763653939101</v>
      </c>
      <c r="DL139" s="63">
        <v>1.4180763653939101</v>
      </c>
      <c r="DM139" s="63">
        <v>1.998183881952327</v>
      </c>
      <c r="DN139" s="63">
        <v>0</v>
      </c>
      <c r="DO139" s="63">
        <v>0</v>
      </c>
      <c r="DP139" s="63">
        <v>0</v>
      </c>
      <c r="DQ139" s="63">
        <v>3.17037046959461</v>
      </c>
      <c r="DR139" s="63">
        <v>0</v>
      </c>
      <c r="DS139" s="63">
        <v>0</v>
      </c>
      <c r="DT139" s="63">
        <v>1.6281908990011096</v>
      </c>
      <c r="DU139" s="63">
        <v>3.1379679144385024</v>
      </c>
      <c r="DV139" s="63">
        <v>0</v>
      </c>
      <c r="DW139" s="63">
        <v>2.7437655860349124</v>
      </c>
      <c r="DX139" s="63">
        <v>2.7437655860349124</v>
      </c>
      <c r="DY139" s="63">
        <v>1.3735955056179776</v>
      </c>
      <c r="DZ139" s="63">
        <v>0</v>
      </c>
      <c r="EA139" s="63">
        <v>2.7437655860349124</v>
      </c>
      <c r="EB139" s="63">
        <v>3.1368496079828936</v>
      </c>
      <c r="EC139" s="63">
        <v>0</v>
      </c>
      <c r="ED139" s="63">
        <v>0</v>
      </c>
      <c r="EE139" s="63">
        <v>2.8058654765699713</v>
      </c>
      <c r="EF139" s="63">
        <v>3.1379679144385024</v>
      </c>
      <c r="EG139" s="63">
        <v>3.1375950570342206</v>
      </c>
      <c r="EH139" s="63">
        <v>2.9938775510204079</v>
      </c>
      <c r="EI139" s="63">
        <v>3.1375950570342201</v>
      </c>
      <c r="EJ139" s="63">
        <v>2.2732438016528929</v>
      </c>
      <c r="EK139" s="79">
        <v>1.1199999999999999E-3</v>
      </c>
      <c r="EL139" s="63">
        <v>3.3805088814210271</v>
      </c>
      <c r="EM139" s="63">
        <v>0</v>
      </c>
      <c r="EN139" s="63">
        <v>0</v>
      </c>
      <c r="EO139" s="63">
        <v>1.3748214957612235</v>
      </c>
      <c r="EP139" s="63">
        <v>1.357848391168645</v>
      </c>
      <c r="EQ139" s="63">
        <v>1.3895858451071104</v>
      </c>
      <c r="ER139" s="63">
        <v>1.4664762604344164</v>
      </c>
      <c r="ES139" s="63">
        <v>1.4567644973003666</v>
      </c>
      <c r="ET139" s="63">
        <v>1.2642036760432509</v>
      </c>
      <c r="EU139" s="63">
        <v>1.2939496444013938</v>
      </c>
      <c r="EV139" s="63">
        <v>1.3922242991966325</v>
      </c>
      <c r="EW139" s="63">
        <v>1.4377218244815348</v>
      </c>
      <c r="EX139" s="63">
        <v>1.4191705754685053</v>
      </c>
      <c r="EY139" s="63">
        <v>1.4645235623876829</v>
      </c>
      <c r="EZ139" s="63">
        <v>2.1193041593932462</v>
      </c>
      <c r="FA139" s="63">
        <v>3.3434990232255268</v>
      </c>
      <c r="FB139" s="13">
        <v>0.73276723276723266</v>
      </c>
      <c r="FC139" s="63">
        <v>1.4083199999999998</v>
      </c>
      <c r="FD139" s="63">
        <v>3.3165033911077622</v>
      </c>
      <c r="FE139" s="63">
        <v>3.3165033911077622</v>
      </c>
      <c r="FF139" s="63">
        <v>0</v>
      </c>
      <c r="FG139" s="63">
        <v>3.0498960498960495</v>
      </c>
      <c r="FH139" s="63">
        <v>1</v>
      </c>
      <c r="FI139" s="63">
        <v>1.5712189531633232</v>
      </c>
      <c r="FJ139" s="63">
        <v>0</v>
      </c>
      <c r="FK139" s="63">
        <v>0</v>
      </c>
      <c r="FL139" s="63">
        <v>3.6640579469999999</v>
      </c>
      <c r="FM139" s="63">
        <v>0.26292818578491828</v>
      </c>
      <c r="FN139" s="63">
        <v>3.5935131272377768E-2</v>
      </c>
      <c r="FO139" s="63">
        <v>0</v>
      </c>
      <c r="FP139" s="63">
        <v>0</v>
      </c>
      <c r="FQ139" s="63">
        <v>0.12771344185559494</v>
      </c>
      <c r="FR139" s="63">
        <v>4.7779644287490049E-2</v>
      </c>
      <c r="FS139" s="63">
        <v>0</v>
      </c>
      <c r="FT139" s="63">
        <v>0</v>
      </c>
      <c r="FU139" s="63">
        <v>0</v>
      </c>
      <c r="FV139" s="63">
        <v>0.98252056222009965</v>
      </c>
      <c r="FW139" s="63">
        <v>6.4070834222317033E-2</v>
      </c>
      <c r="FX139" s="63">
        <v>2.04</v>
      </c>
      <c r="FY139" s="63">
        <v>2.8</v>
      </c>
      <c r="FZ139" s="63">
        <v>8.43E-2</v>
      </c>
      <c r="GA139" s="63">
        <v>0</v>
      </c>
      <c r="GB139" s="63">
        <v>0.104294221197932</v>
      </c>
      <c r="GC139" s="55">
        <v>0.51800000000000002</v>
      </c>
      <c r="GD139" s="63">
        <v>7.6277627571857701E-2</v>
      </c>
      <c r="GE139" s="63">
        <v>7.6277627571857701E-2</v>
      </c>
      <c r="GF139" s="63">
        <v>7.6277627571857701E-2</v>
      </c>
      <c r="GG139" s="63">
        <v>7.6277699218627704E-2</v>
      </c>
      <c r="GH139" s="63">
        <v>0</v>
      </c>
      <c r="GI139" s="63">
        <v>0.319997450034533</v>
      </c>
      <c r="GJ139" s="63">
        <v>0</v>
      </c>
      <c r="GK139" s="63">
        <v>0</v>
      </c>
      <c r="GL139" s="63">
        <v>0.16465648818916401</v>
      </c>
      <c r="GM139" s="63">
        <v>0.14047211400246601</v>
      </c>
      <c r="GN139" s="63">
        <v>0.52006976428712703</v>
      </c>
      <c r="GO139" s="63">
        <v>0.55317535623534297</v>
      </c>
      <c r="GP139" s="63">
        <v>0.31627148247020698</v>
      </c>
      <c r="GQ139" s="63">
        <v>2.91828683133936E-2</v>
      </c>
      <c r="GR139" s="63">
        <v>0</v>
      </c>
      <c r="GS139" s="63">
        <v>0.46513327861596099</v>
      </c>
      <c r="GT139" s="63">
        <v>4.2055929789319699E-2</v>
      </c>
      <c r="GU139" s="63">
        <v>0</v>
      </c>
      <c r="GV139" s="63">
        <v>0</v>
      </c>
      <c r="GW139" s="63">
        <v>0</v>
      </c>
      <c r="GX139" s="63">
        <v>0</v>
      </c>
      <c r="GY139" s="63">
        <v>0</v>
      </c>
      <c r="GZ139" s="63">
        <v>0.31086735247393998</v>
      </c>
      <c r="HA139" s="63">
        <v>0</v>
      </c>
      <c r="HB139" s="63">
        <v>4.0469770482692798E-2</v>
      </c>
      <c r="HC139" s="63">
        <v>6.2705871169298794E-2</v>
      </c>
      <c r="HD139" s="63">
        <v>0.183989912703974</v>
      </c>
      <c r="HE139" s="63">
        <v>4.3761359547025099E-2</v>
      </c>
      <c r="HF139" s="63">
        <v>0.24467610093181</v>
      </c>
      <c r="HG139" s="63">
        <v>0.18411294786788501</v>
      </c>
      <c r="HH139" s="63">
        <v>0.27860203385159099</v>
      </c>
      <c r="HI139" s="63">
        <v>0.818326878081859</v>
      </c>
      <c r="HJ139" s="63">
        <v>1.2490953493910999</v>
      </c>
      <c r="HK139" s="63">
        <v>0.78100000000000003</v>
      </c>
      <c r="HL139" s="63">
        <v>0.60699999999999998</v>
      </c>
      <c r="HM139" s="63">
        <v>0.23835580062912901</v>
      </c>
      <c r="HN139" s="63">
        <v>0.42402379705086202</v>
      </c>
      <c r="HO139" s="63">
        <v>0.42287155963495399</v>
      </c>
      <c r="HP139" s="63">
        <v>2.3097323549248799E-2</v>
      </c>
      <c r="HQ139" s="63">
        <v>0.208562387914597</v>
      </c>
      <c r="HR139" s="63">
        <v>9.0786771716908105E-2</v>
      </c>
      <c r="HS139" s="63">
        <v>0</v>
      </c>
      <c r="HT139" s="63">
        <v>1.6183572007382001E-2</v>
      </c>
      <c r="HU139" s="63">
        <v>1.07018185721934E-2</v>
      </c>
      <c r="HV139" s="63">
        <v>0</v>
      </c>
      <c r="HW139" s="63">
        <v>0</v>
      </c>
      <c r="HX139" s="55">
        <v>0.502</v>
      </c>
      <c r="HY139" s="55">
        <v>0.51800000000000002</v>
      </c>
      <c r="HZ139" s="55">
        <v>0.51800000000000002</v>
      </c>
      <c r="IA139" s="55">
        <v>4.0999999999999996</v>
      </c>
      <c r="IB139" s="80">
        <v>4.24</v>
      </c>
      <c r="IC139" s="55">
        <v>0.435</v>
      </c>
      <c r="ID139" s="55">
        <v>5.3020999999999997E-3</v>
      </c>
      <c r="IE139" s="63">
        <v>9.7524999999999995</v>
      </c>
      <c r="IF139" s="63">
        <v>2.4095</v>
      </c>
      <c r="IG139" s="63">
        <v>0.78234757760248397</v>
      </c>
      <c r="IH139" s="63">
        <v>1.58216623128301</v>
      </c>
      <c r="II139" s="63">
        <v>3.8226</v>
      </c>
      <c r="IJ139" s="63">
        <v>1.8738999999999999</v>
      </c>
      <c r="IK139" s="63">
        <v>1.6261000000000001</v>
      </c>
      <c r="IL139" s="63">
        <v>3.5535276179225499</v>
      </c>
      <c r="IM139" s="63">
        <v>0.37089875691417801</v>
      </c>
      <c r="IN139" s="63">
        <v>0.94756265369501902</v>
      </c>
      <c r="IO139" s="63">
        <v>1.0993999999999999</v>
      </c>
      <c r="IP139" s="63">
        <v>0.15894959948834023</v>
      </c>
      <c r="IQ139" s="63">
        <v>3.1989000000000001</v>
      </c>
      <c r="IR139" s="63">
        <v>2.3883999999999999</v>
      </c>
      <c r="IS139" s="63">
        <v>1.4073870599341599E-2</v>
      </c>
      <c r="IT139" s="63">
        <v>5.8533463662383003E-2</v>
      </c>
      <c r="IU139" s="63">
        <v>1.4528000000000001</v>
      </c>
      <c r="IV139" s="63">
        <v>1.4954000000000001</v>
      </c>
      <c r="IW139" s="63">
        <v>0.132228323514125</v>
      </c>
      <c r="IX139" s="63">
        <v>0.113495782175444</v>
      </c>
      <c r="IY139" s="63">
        <v>0.44225999999999999</v>
      </c>
      <c r="IZ139" s="63">
        <v>0.10921</v>
      </c>
      <c r="JA139" s="63">
        <v>0.19804530717961999</v>
      </c>
      <c r="JB139" s="63">
        <v>1.6140000000000001</v>
      </c>
      <c r="JC139" s="63">
        <v>5.8160219996775397E-2</v>
      </c>
      <c r="JD139" s="63">
        <v>1.7552000000000001</v>
      </c>
      <c r="JE139" s="63">
        <v>0.16227668418424801</v>
      </c>
      <c r="JF139" s="63">
        <v>0</v>
      </c>
      <c r="JG139" s="63">
        <v>0</v>
      </c>
      <c r="JH139" s="63">
        <v>0</v>
      </c>
      <c r="JI139" s="63">
        <v>0.419609776551086</v>
      </c>
      <c r="JJ139" s="63">
        <v>1.1928000000000001</v>
      </c>
      <c r="JK139" s="63">
        <v>0.35605999999999999</v>
      </c>
      <c r="JL139" s="63">
        <v>7.8296999999999999</v>
      </c>
      <c r="JM139" s="63">
        <v>5.2174999999999999E-3</v>
      </c>
      <c r="JN139" s="63">
        <v>1.6261000000000001</v>
      </c>
      <c r="JO139" s="63">
        <v>3.8476999999999997E-2</v>
      </c>
      <c r="JP139" s="63">
        <v>0.61570000000000003</v>
      </c>
      <c r="JQ139" s="63">
        <v>0.326068939193917</v>
      </c>
      <c r="JR139" s="63">
        <v>0.328565501284309</v>
      </c>
      <c r="JS139" s="63">
        <v>0</v>
      </c>
      <c r="JT139" s="63">
        <v>0.55974170300000003</v>
      </c>
      <c r="JU139" s="63">
        <v>5.2174999999999999E-3</v>
      </c>
      <c r="JV139" s="63">
        <v>0</v>
      </c>
      <c r="JW139" s="63">
        <v>0.73040000000000005</v>
      </c>
      <c r="JX139" s="63">
        <v>0.23958210385776499</v>
      </c>
      <c r="JY139" s="63">
        <v>6.2751575936543597E-2</v>
      </c>
      <c r="JZ139" s="63">
        <v>2.8238209171444099E-2</v>
      </c>
      <c r="KA139" s="63">
        <v>0.113015588261715</v>
      </c>
      <c r="KB139" s="63">
        <v>5.1111158600314101E-2</v>
      </c>
      <c r="KC139" s="63">
        <v>0.32005136732849598</v>
      </c>
      <c r="KD139" s="63">
        <v>0.41094269673111472</v>
      </c>
      <c r="KE139" s="63">
        <v>5.57</v>
      </c>
      <c r="KF139" s="63">
        <v>0.243888100843385</v>
      </c>
      <c r="KG139" s="63">
        <v>1.83370805854256</v>
      </c>
      <c r="KH139" s="63">
        <v>2.2278401619385102</v>
      </c>
      <c r="KI139" s="63">
        <v>0.92</v>
      </c>
      <c r="KJ139" s="63">
        <v>0.11309149810832167</v>
      </c>
      <c r="KK139" s="63">
        <v>0.147420713913231</v>
      </c>
      <c r="KL139" s="63">
        <v>0.18939487895858101</v>
      </c>
      <c r="KM139" s="63">
        <v>0.23499999999999999</v>
      </c>
      <c r="KN139" s="63">
        <v>3.5397682418070699</v>
      </c>
      <c r="KO139" s="63">
        <v>1.77</v>
      </c>
      <c r="KP139" s="63">
        <v>1.22</v>
      </c>
      <c r="KQ139" s="63">
        <v>2.71</v>
      </c>
      <c r="KR139" s="63">
        <v>1.1000000000000001</v>
      </c>
      <c r="KS139" s="63">
        <v>0.57899999999999996</v>
      </c>
      <c r="KT139" s="79">
        <v>-1</v>
      </c>
      <c r="KU139" s="63">
        <v>0</v>
      </c>
      <c r="KV139" s="63">
        <v>0</v>
      </c>
      <c r="KW139" s="63">
        <v>0</v>
      </c>
      <c r="KX139" s="63">
        <v>0</v>
      </c>
      <c r="KY139" s="63">
        <v>0</v>
      </c>
      <c r="KZ139" s="63">
        <v>0</v>
      </c>
      <c r="LA139" s="63">
        <v>0</v>
      </c>
      <c r="LB139" s="63">
        <v>0</v>
      </c>
      <c r="LC139" s="63">
        <v>0</v>
      </c>
      <c r="LD139" s="63">
        <v>0</v>
      </c>
      <c r="LE139" s="63">
        <v>0</v>
      </c>
      <c r="LF139" s="63">
        <v>0</v>
      </c>
      <c r="LG139" s="63">
        <v>0</v>
      </c>
      <c r="LH139" s="63">
        <v>0</v>
      </c>
      <c r="LI139" s="63">
        <v>0</v>
      </c>
      <c r="LJ139" s="63">
        <v>0</v>
      </c>
      <c r="LK139" s="63">
        <v>0</v>
      </c>
      <c r="LL139" s="63">
        <v>0</v>
      </c>
      <c r="LM139" s="63">
        <v>0</v>
      </c>
      <c r="LN139" s="63">
        <v>0</v>
      </c>
      <c r="LO139" s="63">
        <v>0</v>
      </c>
      <c r="LP139" s="63">
        <v>0</v>
      </c>
      <c r="LQ139" s="63">
        <v>0</v>
      </c>
      <c r="LR139" s="63">
        <v>0</v>
      </c>
      <c r="LS139" s="63">
        <v>0</v>
      </c>
      <c r="LT139" s="63">
        <v>0</v>
      </c>
      <c r="LU139" s="63">
        <v>0</v>
      </c>
      <c r="LV139" s="63">
        <v>0</v>
      </c>
      <c r="LW139" s="63">
        <v>3.0498960498960495</v>
      </c>
      <c r="LX139" s="63">
        <v>2.7437655860349124</v>
      </c>
      <c r="LY139" s="96">
        <v>-1</v>
      </c>
      <c r="LZ139" s="63">
        <v>0</v>
      </c>
      <c r="MA139" s="63">
        <v>6.1003748272114848E-2</v>
      </c>
      <c r="MB139" s="63">
        <v>6.4619724000000003E-2</v>
      </c>
      <c r="MC139" s="63">
        <v>0</v>
      </c>
      <c r="MD139" s="63">
        <v>3.1375950570342201</v>
      </c>
      <c r="ME139" s="63">
        <v>8.8301999999999999E-3</v>
      </c>
      <c r="MF139" s="63">
        <v>8.8301999999999999E-3</v>
      </c>
      <c r="MG139" s="63">
        <v>2.2100000000000002E-3</v>
      </c>
      <c r="MH139" s="63">
        <v>0</v>
      </c>
      <c r="MI139" s="63">
        <v>6.8599999999999994E-2</v>
      </c>
      <c r="MJ139" s="63">
        <v>4.9200000000000001E-2</v>
      </c>
      <c r="MK139" s="63">
        <v>0.82016849130370295</v>
      </c>
      <c r="ML139" s="79">
        <v>1.1199999999999999E-3</v>
      </c>
      <c r="MM139" s="79">
        <v>3.8300000000000001E-3</v>
      </c>
      <c r="MN139" s="79">
        <v>7.9600000000000004E-2</v>
      </c>
      <c r="MO139" s="79">
        <v>0</v>
      </c>
      <c r="MP139" s="79">
        <v>0</v>
      </c>
      <c r="MQ139" s="63">
        <f>0.00957/3.6</f>
        <v>2.6583333333333333E-3</v>
      </c>
      <c r="MR139" s="63">
        <f>0.386/3.6</f>
        <v>0.10722222222222222</v>
      </c>
      <c r="MS139" s="63">
        <v>0</v>
      </c>
      <c r="MT139" s="63">
        <v>0</v>
      </c>
      <c r="MU139" s="63">
        <f>LY139*1.2+IH139</f>
        <v>0.38216623128301008</v>
      </c>
    </row>
    <row r="140" spans="1:367" x14ac:dyDescent="0.45">
      <c r="B140" s="13">
        <f>SUM(B63:B137)+SUM(B49:B61)+SUM(B16:B47)</f>
        <v>1993278705653.0352</v>
      </c>
    </row>
    <row r="141" spans="1:367" x14ac:dyDescent="0.45">
      <c r="A141" s="63" t="s">
        <v>196</v>
      </c>
      <c r="B141" s="13"/>
      <c r="C141" s="63">
        <v>1</v>
      </c>
      <c r="D141" s="63">
        <f t="shared" ref="D141:BO141" si="5">C141+1</f>
        <v>2</v>
      </c>
      <c r="E141" s="63">
        <f t="shared" si="5"/>
        <v>3</v>
      </c>
      <c r="F141" s="63">
        <f t="shared" si="5"/>
        <v>4</v>
      </c>
      <c r="G141" s="63">
        <f t="shared" si="5"/>
        <v>5</v>
      </c>
      <c r="H141" s="63">
        <f t="shared" si="5"/>
        <v>6</v>
      </c>
      <c r="I141" s="63">
        <f t="shared" si="5"/>
        <v>7</v>
      </c>
      <c r="J141" s="63">
        <f t="shared" si="5"/>
        <v>8</v>
      </c>
      <c r="K141" s="63">
        <f t="shared" si="5"/>
        <v>9</v>
      </c>
      <c r="L141" s="63">
        <f t="shared" si="5"/>
        <v>10</v>
      </c>
      <c r="M141" s="63">
        <f t="shared" si="5"/>
        <v>11</v>
      </c>
      <c r="N141" s="63">
        <f t="shared" si="5"/>
        <v>12</v>
      </c>
      <c r="O141" s="63">
        <f t="shared" si="5"/>
        <v>13</v>
      </c>
      <c r="P141" s="63">
        <f t="shared" si="5"/>
        <v>14</v>
      </c>
      <c r="Q141" s="63">
        <f t="shared" si="5"/>
        <v>15</v>
      </c>
      <c r="R141" s="63">
        <f t="shared" si="5"/>
        <v>16</v>
      </c>
      <c r="S141" s="63">
        <f t="shared" si="5"/>
        <v>17</v>
      </c>
      <c r="T141" s="63">
        <f t="shared" si="5"/>
        <v>18</v>
      </c>
      <c r="U141" s="63">
        <f t="shared" si="5"/>
        <v>19</v>
      </c>
      <c r="V141" s="63">
        <f t="shared" si="5"/>
        <v>20</v>
      </c>
      <c r="W141" s="63">
        <f t="shared" si="5"/>
        <v>21</v>
      </c>
      <c r="X141" s="63">
        <f t="shared" si="5"/>
        <v>22</v>
      </c>
      <c r="Y141" s="63">
        <f t="shared" si="5"/>
        <v>23</v>
      </c>
      <c r="Z141" s="63">
        <f t="shared" si="5"/>
        <v>24</v>
      </c>
      <c r="AA141" s="63">
        <f t="shared" si="5"/>
        <v>25</v>
      </c>
      <c r="AB141" s="63">
        <f t="shared" si="5"/>
        <v>26</v>
      </c>
      <c r="AC141" s="63">
        <f t="shared" si="5"/>
        <v>27</v>
      </c>
      <c r="AD141" s="63">
        <f t="shared" si="5"/>
        <v>28</v>
      </c>
      <c r="AE141" s="63">
        <f t="shared" si="5"/>
        <v>29</v>
      </c>
      <c r="AF141" s="63">
        <f t="shared" si="5"/>
        <v>30</v>
      </c>
      <c r="AG141" s="63">
        <f t="shared" si="5"/>
        <v>31</v>
      </c>
      <c r="AH141" s="63">
        <f t="shared" si="5"/>
        <v>32</v>
      </c>
      <c r="AI141" s="63">
        <f t="shared" si="5"/>
        <v>33</v>
      </c>
      <c r="AJ141" s="63">
        <f t="shared" si="5"/>
        <v>34</v>
      </c>
      <c r="AK141" s="63">
        <f t="shared" si="5"/>
        <v>35</v>
      </c>
      <c r="AL141" s="63">
        <f t="shared" si="5"/>
        <v>36</v>
      </c>
      <c r="AM141" s="63">
        <f t="shared" si="5"/>
        <v>37</v>
      </c>
      <c r="AN141" s="63">
        <f t="shared" si="5"/>
        <v>38</v>
      </c>
      <c r="AO141" s="63">
        <f t="shared" si="5"/>
        <v>39</v>
      </c>
      <c r="AP141" s="63">
        <f t="shared" si="5"/>
        <v>40</v>
      </c>
      <c r="AQ141" s="63">
        <f t="shared" si="5"/>
        <v>41</v>
      </c>
      <c r="AR141" s="63">
        <f t="shared" si="5"/>
        <v>42</v>
      </c>
      <c r="AS141" s="63">
        <f t="shared" si="5"/>
        <v>43</v>
      </c>
      <c r="AT141" s="63">
        <f t="shared" si="5"/>
        <v>44</v>
      </c>
      <c r="AU141" s="63">
        <f t="shared" si="5"/>
        <v>45</v>
      </c>
      <c r="AV141" s="63">
        <f t="shared" si="5"/>
        <v>46</v>
      </c>
      <c r="AW141" s="63">
        <f t="shared" si="5"/>
        <v>47</v>
      </c>
      <c r="AX141" s="63">
        <f t="shared" si="5"/>
        <v>48</v>
      </c>
      <c r="AY141" s="63">
        <f t="shared" si="5"/>
        <v>49</v>
      </c>
      <c r="AZ141" s="63">
        <f t="shared" si="5"/>
        <v>50</v>
      </c>
      <c r="BA141" s="63">
        <f t="shared" si="5"/>
        <v>51</v>
      </c>
      <c r="BB141" s="63">
        <f t="shared" si="5"/>
        <v>52</v>
      </c>
      <c r="BC141" s="63">
        <f t="shared" si="5"/>
        <v>53</v>
      </c>
      <c r="BD141" s="63">
        <f t="shared" si="5"/>
        <v>54</v>
      </c>
      <c r="BE141" s="63">
        <f t="shared" si="5"/>
        <v>55</v>
      </c>
      <c r="BF141" s="63">
        <f t="shared" si="5"/>
        <v>56</v>
      </c>
      <c r="BG141" s="63">
        <f t="shared" si="5"/>
        <v>57</v>
      </c>
      <c r="BH141" s="63">
        <f t="shared" si="5"/>
        <v>58</v>
      </c>
      <c r="BI141" s="63">
        <f t="shared" si="5"/>
        <v>59</v>
      </c>
      <c r="BJ141" s="63">
        <f t="shared" si="5"/>
        <v>60</v>
      </c>
      <c r="BK141" s="63">
        <f t="shared" si="5"/>
        <v>61</v>
      </c>
      <c r="BL141" s="63">
        <f t="shared" si="5"/>
        <v>62</v>
      </c>
      <c r="BM141" s="63">
        <f t="shared" si="5"/>
        <v>63</v>
      </c>
      <c r="BN141" s="63">
        <f t="shared" si="5"/>
        <v>64</v>
      </c>
      <c r="BO141" s="63">
        <f t="shared" si="5"/>
        <v>65</v>
      </c>
      <c r="BP141" s="63">
        <f t="shared" ref="BP141:EA141" si="6">BO141+1</f>
        <v>66</v>
      </c>
      <c r="BQ141" s="63">
        <f t="shared" si="6"/>
        <v>67</v>
      </c>
      <c r="BR141" s="63">
        <f t="shared" si="6"/>
        <v>68</v>
      </c>
      <c r="BS141" s="63">
        <f t="shared" si="6"/>
        <v>69</v>
      </c>
      <c r="BT141" s="63">
        <f t="shared" si="6"/>
        <v>70</v>
      </c>
      <c r="BU141" s="63">
        <f t="shared" si="6"/>
        <v>71</v>
      </c>
      <c r="BV141" s="63">
        <f t="shared" si="6"/>
        <v>72</v>
      </c>
      <c r="BW141" s="63">
        <f t="shared" si="6"/>
        <v>73</v>
      </c>
      <c r="BX141" s="63">
        <f t="shared" si="6"/>
        <v>74</v>
      </c>
      <c r="BY141" s="63">
        <f t="shared" si="6"/>
        <v>75</v>
      </c>
      <c r="BZ141" s="63">
        <f t="shared" si="6"/>
        <v>76</v>
      </c>
      <c r="CA141" s="63">
        <f t="shared" si="6"/>
        <v>77</v>
      </c>
      <c r="CB141" s="63">
        <f t="shared" si="6"/>
        <v>78</v>
      </c>
      <c r="CC141" s="63">
        <f t="shared" si="6"/>
        <v>79</v>
      </c>
      <c r="CD141" s="63">
        <f t="shared" si="6"/>
        <v>80</v>
      </c>
      <c r="CE141" s="63">
        <f t="shared" si="6"/>
        <v>81</v>
      </c>
      <c r="CF141" s="63">
        <f t="shared" si="6"/>
        <v>82</v>
      </c>
      <c r="CG141" s="63">
        <f t="shared" si="6"/>
        <v>83</v>
      </c>
      <c r="CH141" s="63">
        <f t="shared" si="6"/>
        <v>84</v>
      </c>
      <c r="CI141" s="63">
        <f t="shared" si="6"/>
        <v>85</v>
      </c>
      <c r="CJ141" s="63">
        <f t="shared" si="6"/>
        <v>86</v>
      </c>
      <c r="CK141" s="63">
        <f t="shared" si="6"/>
        <v>87</v>
      </c>
      <c r="CL141" s="63">
        <f t="shared" si="6"/>
        <v>88</v>
      </c>
      <c r="CM141" s="63">
        <f t="shared" si="6"/>
        <v>89</v>
      </c>
      <c r="CN141" s="63">
        <f t="shared" si="6"/>
        <v>90</v>
      </c>
      <c r="CO141" s="63">
        <f t="shared" si="6"/>
        <v>91</v>
      </c>
      <c r="CP141" s="63">
        <f t="shared" si="6"/>
        <v>92</v>
      </c>
      <c r="CQ141" s="63">
        <f t="shared" si="6"/>
        <v>93</v>
      </c>
      <c r="CR141" s="63">
        <f t="shared" si="6"/>
        <v>94</v>
      </c>
      <c r="CS141" s="63">
        <f t="shared" si="6"/>
        <v>95</v>
      </c>
      <c r="CT141" s="63">
        <f t="shared" si="6"/>
        <v>96</v>
      </c>
      <c r="CU141" s="63">
        <f t="shared" si="6"/>
        <v>97</v>
      </c>
      <c r="CV141" s="63">
        <f t="shared" si="6"/>
        <v>98</v>
      </c>
      <c r="CW141" s="63">
        <f t="shared" si="6"/>
        <v>99</v>
      </c>
      <c r="CX141" s="63">
        <f t="shared" si="6"/>
        <v>100</v>
      </c>
      <c r="CY141" s="63">
        <f t="shared" si="6"/>
        <v>101</v>
      </c>
      <c r="CZ141" s="63">
        <f t="shared" si="6"/>
        <v>102</v>
      </c>
      <c r="DA141" s="63">
        <f t="shared" si="6"/>
        <v>103</v>
      </c>
      <c r="DB141" s="63">
        <f t="shared" si="6"/>
        <v>104</v>
      </c>
      <c r="DC141" s="63">
        <f t="shared" si="6"/>
        <v>105</v>
      </c>
      <c r="DD141" s="63">
        <f t="shared" si="6"/>
        <v>106</v>
      </c>
      <c r="DE141" s="63">
        <f t="shared" si="6"/>
        <v>107</v>
      </c>
      <c r="DF141" s="63">
        <f t="shared" si="6"/>
        <v>108</v>
      </c>
      <c r="DG141" s="63">
        <f t="shared" si="6"/>
        <v>109</v>
      </c>
      <c r="DH141" s="63">
        <f t="shared" si="6"/>
        <v>110</v>
      </c>
      <c r="DI141" s="63">
        <f t="shared" si="6"/>
        <v>111</v>
      </c>
      <c r="DJ141" s="63">
        <f t="shared" si="6"/>
        <v>112</v>
      </c>
      <c r="DK141" s="63">
        <f t="shared" si="6"/>
        <v>113</v>
      </c>
      <c r="DL141" s="63">
        <f t="shared" si="6"/>
        <v>114</v>
      </c>
      <c r="DM141" s="63">
        <f t="shared" si="6"/>
        <v>115</v>
      </c>
      <c r="DN141" s="63">
        <f t="shared" si="6"/>
        <v>116</v>
      </c>
      <c r="DO141" s="63">
        <f t="shared" si="6"/>
        <v>117</v>
      </c>
      <c r="DP141" s="63">
        <f t="shared" si="6"/>
        <v>118</v>
      </c>
      <c r="DQ141" s="63">
        <f t="shared" si="6"/>
        <v>119</v>
      </c>
      <c r="DR141" s="63">
        <f t="shared" si="6"/>
        <v>120</v>
      </c>
      <c r="DS141" s="63">
        <f t="shared" si="6"/>
        <v>121</v>
      </c>
      <c r="DT141" s="63">
        <f t="shared" si="6"/>
        <v>122</v>
      </c>
      <c r="DU141" s="63">
        <f t="shared" si="6"/>
        <v>123</v>
      </c>
      <c r="DV141" s="63">
        <f t="shared" si="6"/>
        <v>124</v>
      </c>
      <c r="DW141" s="63">
        <f t="shared" si="6"/>
        <v>125</v>
      </c>
      <c r="DX141" s="63">
        <f t="shared" si="6"/>
        <v>126</v>
      </c>
      <c r="DY141" s="63">
        <f t="shared" si="6"/>
        <v>127</v>
      </c>
      <c r="DZ141" s="63">
        <f t="shared" si="6"/>
        <v>128</v>
      </c>
      <c r="EA141" s="63">
        <f t="shared" si="6"/>
        <v>129</v>
      </c>
      <c r="EB141" s="63">
        <f t="shared" ref="EB141:GM141" si="7">EA141+1</f>
        <v>130</v>
      </c>
      <c r="EC141" s="63">
        <f t="shared" si="7"/>
        <v>131</v>
      </c>
      <c r="ED141" s="63">
        <f t="shared" si="7"/>
        <v>132</v>
      </c>
      <c r="EE141" s="63">
        <f t="shared" si="7"/>
        <v>133</v>
      </c>
      <c r="EF141" s="63">
        <f t="shared" si="7"/>
        <v>134</v>
      </c>
      <c r="EG141" s="63">
        <f t="shared" si="7"/>
        <v>135</v>
      </c>
      <c r="EH141" s="63">
        <f t="shared" si="7"/>
        <v>136</v>
      </c>
      <c r="EI141" s="63">
        <f t="shared" si="7"/>
        <v>137</v>
      </c>
      <c r="EJ141" s="63">
        <f t="shared" si="7"/>
        <v>138</v>
      </c>
      <c r="EK141" s="63">
        <f t="shared" si="7"/>
        <v>139</v>
      </c>
      <c r="EL141" s="63">
        <f t="shared" si="7"/>
        <v>140</v>
      </c>
      <c r="EM141" s="63">
        <f t="shared" si="7"/>
        <v>141</v>
      </c>
      <c r="EN141" s="63">
        <f t="shared" si="7"/>
        <v>142</v>
      </c>
      <c r="EO141" s="63">
        <f t="shared" si="7"/>
        <v>143</v>
      </c>
      <c r="EP141" s="63">
        <f t="shared" si="7"/>
        <v>144</v>
      </c>
      <c r="EQ141" s="63">
        <f t="shared" si="7"/>
        <v>145</v>
      </c>
      <c r="ER141" s="63">
        <f t="shared" si="7"/>
        <v>146</v>
      </c>
      <c r="ES141" s="63">
        <f t="shared" si="7"/>
        <v>147</v>
      </c>
      <c r="ET141" s="63">
        <f t="shared" si="7"/>
        <v>148</v>
      </c>
      <c r="EU141" s="63">
        <f t="shared" si="7"/>
        <v>149</v>
      </c>
      <c r="EV141" s="63">
        <f t="shared" si="7"/>
        <v>150</v>
      </c>
      <c r="EW141" s="63">
        <f t="shared" si="7"/>
        <v>151</v>
      </c>
      <c r="EX141" s="63">
        <f t="shared" si="7"/>
        <v>152</v>
      </c>
      <c r="EY141" s="63">
        <f t="shared" si="7"/>
        <v>153</v>
      </c>
      <c r="EZ141" s="63">
        <f t="shared" si="7"/>
        <v>154</v>
      </c>
      <c r="FA141" s="63">
        <f t="shared" si="7"/>
        <v>155</v>
      </c>
      <c r="FB141" s="63">
        <f t="shared" si="7"/>
        <v>156</v>
      </c>
      <c r="FC141" s="63">
        <f t="shared" si="7"/>
        <v>157</v>
      </c>
      <c r="FD141" s="63">
        <f t="shared" si="7"/>
        <v>158</v>
      </c>
      <c r="FE141" s="63">
        <f t="shared" si="7"/>
        <v>159</v>
      </c>
      <c r="FF141" s="63">
        <f t="shared" si="7"/>
        <v>160</v>
      </c>
      <c r="FG141" s="63">
        <f t="shared" si="7"/>
        <v>161</v>
      </c>
      <c r="FH141" s="63">
        <f t="shared" si="7"/>
        <v>162</v>
      </c>
      <c r="FI141" s="63">
        <f t="shared" si="7"/>
        <v>163</v>
      </c>
      <c r="FJ141" s="63">
        <f t="shared" si="7"/>
        <v>164</v>
      </c>
      <c r="FK141" s="63">
        <f t="shared" si="7"/>
        <v>165</v>
      </c>
      <c r="FL141" s="63">
        <f t="shared" si="7"/>
        <v>166</v>
      </c>
      <c r="FM141" s="63">
        <f t="shared" si="7"/>
        <v>167</v>
      </c>
      <c r="FN141" s="63">
        <f t="shared" si="7"/>
        <v>168</v>
      </c>
      <c r="FO141" s="63">
        <f t="shared" si="7"/>
        <v>169</v>
      </c>
      <c r="FP141" s="63">
        <f t="shared" si="7"/>
        <v>170</v>
      </c>
      <c r="FQ141" s="63">
        <f t="shared" si="7"/>
        <v>171</v>
      </c>
      <c r="FR141" s="63">
        <f t="shared" si="7"/>
        <v>172</v>
      </c>
      <c r="FS141" s="63">
        <f t="shared" si="7"/>
        <v>173</v>
      </c>
      <c r="FT141" s="63">
        <f t="shared" si="7"/>
        <v>174</v>
      </c>
      <c r="FU141" s="63">
        <f t="shared" si="7"/>
        <v>175</v>
      </c>
      <c r="FV141" s="63">
        <f t="shared" si="7"/>
        <v>176</v>
      </c>
      <c r="FW141" s="63">
        <f t="shared" si="7"/>
        <v>177</v>
      </c>
      <c r="FX141" s="63">
        <f t="shared" si="7"/>
        <v>178</v>
      </c>
      <c r="FY141" s="63">
        <f t="shared" si="7"/>
        <v>179</v>
      </c>
      <c r="FZ141" s="63">
        <f t="shared" si="7"/>
        <v>180</v>
      </c>
      <c r="GA141" s="63">
        <f t="shared" si="7"/>
        <v>181</v>
      </c>
      <c r="GB141" s="63">
        <f t="shared" si="7"/>
        <v>182</v>
      </c>
      <c r="GC141" s="63">
        <f t="shared" si="7"/>
        <v>183</v>
      </c>
      <c r="GD141" s="63">
        <f t="shared" si="7"/>
        <v>184</v>
      </c>
      <c r="GE141" s="63">
        <f t="shared" si="7"/>
        <v>185</v>
      </c>
      <c r="GF141" s="63">
        <f t="shared" si="7"/>
        <v>186</v>
      </c>
      <c r="GG141" s="63">
        <f t="shared" si="7"/>
        <v>187</v>
      </c>
      <c r="GH141" s="63">
        <f t="shared" si="7"/>
        <v>188</v>
      </c>
      <c r="GI141" s="63">
        <f t="shared" si="7"/>
        <v>189</v>
      </c>
      <c r="GJ141" s="63">
        <f t="shared" si="7"/>
        <v>190</v>
      </c>
      <c r="GK141" s="63">
        <f t="shared" si="7"/>
        <v>191</v>
      </c>
      <c r="GL141" s="63">
        <f t="shared" si="7"/>
        <v>192</v>
      </c>
      <c r="GM141" s="63">
        <f t="shared" si="7"/>
        <v>193</v>
      </c>
      <c r="GN141" s="63">
        <f t="shared" ref="GN141:IY141" si="8">GM141+1</f>
        <v>194</v>
      </c>
      <c r="GO141" s="63">
        <f t="shared" si="8"/>
        <v>195</v>
      </c>
      <c r="GP141" s="63">
        <f t="shared" si="8"/>
        <v>196</v>
      </c>
      <c r="GQ141" s="63">
        <f t="shared" si="8"/>
        <v>197</v>
      </c>
      <c r="GR141" s="63">
        <f t="shared" si="8"/>
        <v>198</v>
      </c>
      <c r="GS141" s="63">
        <f t="shared" si="8"/>
        <v>199</v>
      </c>
      <c r="GT141" s="63">
        <f t="shared" si="8"/>
        <v>200</v>
      </c>
      <c r="GU141" s="63">
        <f t="shared" si="8"/>
        <v>201</v>
      </c>
      <c r="GV141" s="63">
        <f t="shared" si="8"/>
        <v>202</v>
      </c>
      <c r="GW141" s="63">
        <f t="shared" si="8"/>
        <v>203</v>
      </c>
      <c r="GX141" s="63">
        <f t="shared" si="8"/>
        <v>204</v>
      </c>
      <c r="GY141" s="63">
        <f t="shared" si="8"/>
        <v>205</v>
      </c>
      <c r="GZ141" s="63">
        <f t="shared" si="8"/>
        <v>206</v>
      </c>
      <c r="HA141" s="63">
        <f t="shared" si="8"/>
        <v>207</v>
      </c>
      <c r="HB141" s="63">
        <f t="shared" si="8"/>
        <v>208</v>
      </c>
      <c r="HC141" s="63">
        <f t="shared" si="8"/>
        <v>209</v>
      </c>
      <c r="HD141" s="63">
        <f t="shared" si="8"/>
        <v>210</v>
      </c>
      <c r="HE141" s="63">
        <f t="shared" si="8"/>
        <v>211</v>
      </c>
      <c r="HF141" s="63">
        <f t="shared" si="8"/>
        <v>212</v>
      </c>
      <c r="HG141" s="63">
        <f t="shared" si="8"/>
        <v>213</v>
      </c>
      <c r="HH141" s="63">
        <f t="shared" si="8"/>
        <v>214</v>
      </c>
      <c r="HI141" s="63">
        <f t="shared" si="8"/>
        <v>215</v>
      </c>
      <c r="HJ141" s="63">
        <f t="shared" si="8"/>
        <v>216</v>
      </c>
      <c r="HK141" s="63">
        <f t="shared" si="8"/>
        <v>217</v>
      </c>
      <c r="HL141" s="63">
        <f t="shared" si="8"/>
        <v>218</v>
      </c>
      <c r="HM141" s="63">
        <f t="shared" si="8"/>
        <v>219</v>
      </c>
      <c r="HN141" s="63">
        <f t="shared" si="8"/>
        <v>220</v>
      </c>
      <c r="HO141" s="63">
        <f t="shared" si="8"/>
        <v>221</v>
      </c>
      <c r="HP141" s="63">
        <f t="shared" si="8"/>
        <v>222</v>
      </c>
      <c r="HQ141" s="63">
        <f t="shared" si="8"/>
        <v>223</v>
      </c>
      <c r="HR141" s="63">
        <f t="shared" si="8"/>
        <v>224</v>
      </c>
      <c r="HS141" s="63">
        <f t="shared" si="8"/>
        <v>225</v>
      </c>
      <c r="HT141" s="63">
        <f t="shared" si="8"/>
        <v>226</v>
      </c>
      <c r="HU141" s="63">
        <f t="shared" si="8"/>
        <v>227</v>
      </c>
      <c r="HV141" s="63">
        <f t="shared" si="8"/>
        <v>228</v>
      </c>
      <c r="HW141" s="63">
        <f t="shared" si="8"/>
        <v>229</v>
      </c>
      <c r="HX141" s="63">
        <f t="shared" si="8"/>
        <v>230</v>
      </c>
      <c r="HY141" s="63">
        <f t="shared" si="8"/>
        <v>231</v>
      </c>
      <c r="HZ141" s="63">
        <f t="shared" si="8"/>
        <v>232</v>
      </c>
      <c r="IA141" s="63">
        <f t="shared" si="8"/>
        <v>233</v>
      </c>
      <c r="IB141" s="63">
        <f t="shared" si="8"/>
        <v>234</v>
      </c>
      <c r="IC141" s="63">
        <f t="shared" si="8"/>
        <v>235</v>
      </c>
      <c r="ID141" s="63">
        <f t="shared" si="8"/>
        <v>236</v>
      </c>
      <c r="IE141" s="63">
        <f t="shared" si="8"/>
        <v>237</v>
      </c>
      <c r="IF141" s="63">
        <f t="shared" si="8"/>
        <v>238</v>
      </c>
      <c r="IG141" s="63">
        <f t="shared" si="8"/>
        <v>239</v>
      </c>
      <c r="IH141" s="63">
        <f t="shared" si="8"/>
        <v>240</v>
      </c>
      <c r="II141" s="63">
        <f t="shared" si="8"/>
        <v>241</v>
      </c>
      <c r="IJ141" s="63">
        <f t="shared" si="8"/>
        <v>242</v>
      </c>
      <c r="IK141" s="63">
        <f t="shared" si="8"/>
        <v>243</v>
      </c>
      <c r="IL141" s="63">
        <f t="shared" si="8"/>
        <v>244</v>
      </c>
      <c r="IM141" s="63">
        <f t="shared" si="8"/>
        <v>245</v>
      </c>
      <c r="IN141" s="63">
        <f t="shared" si="8"/>
        <v>246</v>
      </c>
      <c r="IO141" s="63">
        <f t="shared" si="8"/>
        <v>247</v>
      </c>
      <c r="IP141" s="63">
        <f t="shared" si="8"/>
        <v>248</v>
      </c>
      <c r="IQ141" s="63">
        <f t="shared" si="8"/>
        <v>249</v>
      </c>
      <c r="IR141" s="63">
        <f t="shared" si="8"/>
        <v>250</v>
      </c>
      <c r="IS141" s="63">
        <f t="shared" si="8"/>
        <v>251</v>
      </c>
      <c r="IT141" s="63">
        <f t="shared" si="8"/>
        <v>252</v>
      </c>
      <c r="IU141" s="63">
        <f t="shared" si="8"/>
        <v>253</v>
      </c>
      <c r="IV141" s="63">
        <f t="shared" si="8"/>
        <v>254</v>
      </c>
      <c r="IW141" s="63">
        <f t="shared" si="8"/>
        <v>255</v>
      </c>
      <c r="IX141" s="63">
        <f t="shared" si="8"/>
        <v>256</v>
      </c>
      <c r="IY141" s="63">
        <f t="shared" si="8"/>
        <v>257</v>
      </c>
      <c r="IZ141" s="63">
        <f t="shared" ref="IZ141:LK141" si="9">IY141+1</f>
        <v>258</v>
      </c>
      <c r="JA141" s="63">
        <f t="shared" si="9"/>
        <v>259</v>
      </c>
      <c r="JB141" s="63">
        <f t="shared" si="9"/>
        <v>260</v>
      </c>
      <c r="JC141" s="63">
        <f t="shared" si="9"/>
        <v>261</v>
      </c>
      <c r="JD141" s="63">
        <f t="shared" si="9"/>
        <v>262</v>
      </c>
      <c r="JE141" s="63">
        <f t="shared" si="9"/>
        <v>263</v>
      </c>
      <c r="JF141" s="63">
        <f t="shared" si="9"/>
        <v>264</v>
      </c>
      <c r="JG141" s="63">
        <f t="shared" si="9"/>
        <v>265</v>
      </c>
      <c r="JH141" s="63">
        <f t="shared" si="9"/>
        <v>266</v>
      </c>
      <c r="JI141" s="63">
        <f t="shared" si="9"/>
        <v>267</v>
      </c>
      <c r="JJ141" s="63">
        <f t="shared" si="9"/>
        <v>268</v>
      </c>
      <c r="JK141" s="63">
        <f t="shared" si="9"/>
        <v>269</v>
      </c>
      <c r="JL141" s="63">
        <f t="shared" si="9"/>
        <v>270</v>
      </c>
      <c r="JM141" s="63">
        <f t="shared" si="9"/>
        <v>271</v>
      </c>
      <c r="JN141" s="63">
        <f t="shared" si="9"/>
        <v>272</v>
      </c>
      <c r="JO141" s="63">
        <f t="shared" si="9"/>
        <v>273</v>
      </c>
      <c r="JP141" s="63">
        <f t="shared" si="9"/>
        <v>274</v>
      </c>
      <c r="JQ141" s="63">
        <f t="shared" si="9"/>
        <v>275</v>
      </c>
      <c r="JR141" s="63">
        <f t="shared" si="9"/>
        <v>276</v>
      </c>
      <c r="JS141" s="63">
        <f t="shared" si="9"/>
        <v>277</v>
      </c>
      <c r="JT141" s="63">
        <f t="shared" si="9"/>
        <v>278</v>
      </c>
      <c r="JU141" s="63">
        <f t="shared" si="9"/>
        <v>279</v>
      </c>
      <c r="JV141" s="63">
        <f t="shared" si="9"/>
        <v>280</v>
      </c>
      <c r="JW141" s="63">
        <f t="shared" si="9"/>
        <v>281</v>
      </c>
      <c r="JX141" s="63">
        <f t="shared" si="9"/>
        <v>282</v>
      </c>
      <c r="JY141" s="63">
        <f t="shared" si="9"/>
        <v>283</v>
      </c>
      <c r="JZ141" s="63">
        <f t="shared" si="9"/>
        <v>284</v>
      </c>
      <c r="KA141" s="63">
        <f t="shared" si="9"/>
        <v>285</v>
      </c>
      <c r="KB141" s="63">
        <f t="shared" si="9"/>
        <v>286</v>
      </c>
      <c r="KC141" s="63">
        <f t="shared" si="9"/>
        <v>287</v>
      </c>
      <c r="KD141" s="63">
        <f t="shared" si="9"/>
        <v>288</v>
      </c>
      <c r="KE141" s="63">
        <f t="shared" si="9"/>
        <v>289</v>
      </c>
      <c r="KF141" s="63">
        <f t="shared" si="9"/>
        <v>290</v>
      </c>
      <c r="KG141" s="63">
        <f t="shared" si="9"/>
        <v>291</v>
      </c>
      <c r="KH141" s="63">
        <f t="shared" si="9"/>
        <v>292</v>
      </c>
      <c r="KI141" s="63">
        <f t="shared" si="9"/>
        <v>293</v>
      </c>
      <c r="KJ141" s="63">
        <f t="shared" si="9"/>
        <v>294</v>
      </c>
      <c r="KK141" s="63">
        <f t="shared" si="9"/>
        <v>295</v>
      </c>
      <c r="KL141" s="63">
        <f t="shared" si="9"/>
        <v>296</v>
      </c>
      <c r="KM141" s="63">
        <f t="shared" si="9"/>
        <v>297</v>
      </c>
      <c r="KN141" s="63">
        <f t="shared" si="9"/>
        <v>298</v>
      </c>
      <c r="KO141" s="63">
        <f t="shared" si="9"/>
        <v>299</v>
      </c>
      <c r="KP141" s="63">
        <f t="shared" si="9"/>
        <v>300</v>
      </c>
      <c r="KQ141" s="63">
        <f t="shared" si="9"/>
        <v>301</v>
      </c>
      <c r="KR141" s="63">
        <f t="shared" si="9"/>
        <v>302</v>
      </c>
      <c r="KS141" s="63">
        <f t="shared" si="9"/>
        <v>303</v>
      </c>
      <c r="KT141" s="63">
        <f t="shared" si="9"/>
        <v>304</v>
      </c>
      <c r="KU141" s="63">
        <f t="shared" si="9"/>
        <v>305</v>
      </c>
      <c r="KV141" s="63">
        <f t="shared" si="9"/>
        <v>306</v>
      </c>
      <c r="KW141" s="63">
        <f t="shared" si="9"/>
        <v>307</v>
      </c>
      <c r="KX141" s="63">
        <f t="shared" si="9"/>
        <v>308</v>
      </c>
      <c r="KY141" s="63">
        <f t="shared" si="9"/>
        <v>309</v>
      </c>
      <c r="KZ141" s="63">
        <f t="shared" si="9"/>
        <v>310</v>
      </c>
      <c r="LA141" s="63">
        <f t="shared" si="9"/>
        <v>311</v>
      </c>
      <c r="LB141" s="63">
        <f t="shared" si="9"/>
        <v>312</v>
      </c>
      <c r="LC141" s="63">
        <f t="shared" si="9"/>
        <v>313</v>
      </c>
      <c r="LD141" s="63">
        <f t="shared" si="9"/>
        <v>314</v>
      </c>
      <c r="LE141" s="63">
        <f t="shared" si="9"/>
        <v>315</v>
      </c>
      <c r="LF141" s="63">
        <f t="shared" si="9"/>
        <v>316</v>
      </c>
      <c r="LG141" s="63">
        <f t="shared" si="9"/>
        <v>317</v>
      </c>
      <c r="LH141" s="63">
        <f t="shared" si="9"/>
        <v>318</v>
      </c>
      <c r="LI141" s="63">
        <f t="shared" si="9"/>
        <v>319</v>
      </c>
      <c r="LJ141" s="63">
        <f t="shared" si="9"/>
        <v>320</v>
      </c>
      <c r="LK141" s="63">
        <f t="shared" si="9"/>
        <v>321</v>
      </c>
      <c r="LL141" s="63">
        <f t="shared" ref="LL141:MU141" si="10">LK141+1</f>
        <v>322</v>
      </c>
      <c r="LM141" s="63">
        <f t="shared" si="10"/>
        <v>323</v>
      </c>
      <c r="LN141" s="63">
        <f t="shared" si="10"/>
        <v>324</v>
      </c>
      <c r="LO141" s="63">
        <f t="shared" si="10"/>
        <v>325</v>
      </c>
      <c r="LP141" s="63">
        <f t="shared" si="10"/>
        <v>326</v>
      </c>
      <c r="LQ141" s="63">
        <f t="shared" si="10"/>
        <v>327</v>
      </c>
      <c r="LR141" s="63">
        <f t="shared" si="10"/>
        <v>328</v>
      </c>
      <c r="LS141" s="63">
        <f t="shared" si="10"/>
        <v>329</v>
      </c>
      <c r="LT141" s="63">
        <f t="shared" si="10"/>
        <v>330</v>
      </c>
      <c r="LU141" s="63">
        <f t="shared" si="10"/>
        <v>331</v>
      </c>
      <c r="LV141" s="63">
        <f t="shared" si="10"/>
        <v>332</v>
      </c>
      <c r="LW141" s="63">
        <f t="shared" si="10"/>
        <v>333</v>
      </c>
      <c r="LX141" s="63">
        <f t="shared" si="10"/>
        <v>334</v>
      </c>
      <c r="LY141" s="63">
        <f t="shared" si="10"/>
        <v>335</v>
      </c>
      <c r="LZ141" s="63">
        <f t="shared" si="10"/>
        <v>336</v>
      </c>
      <c r="MA141" s="63">
        <f t="shared" si="10"/>
        <v>337</v>
      </c>
      <c r="MB141" s="63">
        <f t="shared" si="10"/>
        <v>338</v>
      </c>
      <c r="MC141" s="63">
        <f t="shared" si="10"/>
        <v>339</v>
      </c>
      <c r="MD141" s="63">
        <f t="shared" si="10"/>
        <v>340</v>
      </c>
      <c r="ME141" s="63">
        <f t="shared" si="10"/>
        <v>341</v>
      </c>
      <c r="MF141" s="63">
        <f t="shared" si="10"/>
        <v>342</v>
      </c>
      <c r="MG141" s="63">
        <f t="shared" si="10"/>
        <v>343</v>
      </c>
      <c r="MH141" s="63">
        <f t="shared" si="10"/>
        <v>344</v>
      </c>
      <c r="MI141" s="63">
        <f t="shared" si="10"/>
        <v>345</v>
      </c>
      <c r="MJ141" s="63">
        <f t="shared" si="10"/>
        <v>346</v>
      </c>
      <c r="MK141" s="63">
        <f t="shared" si="10"/>
        <v>347</v>
      </c>
      <c r="ML141" s="63">
        <f t="shared" si="10"/>
        <v>348</v>
      </c>
      <c r="MM141" s="63">
        <f t="shared" si="10"/>
        <v>349</v>
      </c>
      <c r="MN141" s="63">
        <f t="shared" si="10"/>
        <v>350</v>
      </c>
      <c r="MO141" s="63">
        <f t="shared" si="10"/>
        <v>351</v>
      </c>
      <c r="MP141" s="63">
        <f t="shared" si="10"/>
        <v>352</v>
      </c>
      <c r="MQ141" s="63">
        <f t="shared" si="10"/>
        <v>353</v>
      </c>
      <c r="MR141" s="63">
        <f t="shared" si="10"/>
        <v>354</v>
      </c>
      <c r="MS141" s="63">
        <f t="shared" si="10"/>
        <v>355</v>
      </c>
      <c r="MT141" s="63">
        <f t="shared" si="10"/>
        <v>356</v>
      </c>
      <c r="MU141" s="63">
        <f t="shared" si="10"/>
        <v>357</v>
      </c>
    </row>
    <row r="142" spans="1:367" ht="15" customHeight="1" x14ac:dyDescent="0.45">
      <c r="C142" s="18"/>
      <c r="D142" s="18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FX142" s="66"/>
    </row>
    <row r="143" spans="1:367" ht="15" customHeight="1" x14ac:dyDescent="0.45">
      <c r="B143" s="2" t="s">
        <v>493</v>
      </c>
      <c r="E143" s="63">
        <v>-0.46350016509653302</v>
      </c>
      <c r="F143" s="63">
        <v>-0.46350016509653302</v>
      </c>
      <c r="R143" s="63" t="s">
        <v>724</v>
      </c>
      <c r="AE143" s="13"/>
      <c r="AF143" s="13"/>
      <c r="CV143" s="13"/>
      <c r="CW143" s="13"/>
      <c r="CX143" s="13"/>
      <c r="DA143" s="13"/>
      <c r="DC143" s="13"/>
      <c r="DD143" s="13"/>
      <c r="DF143" s="13"/>
      <c r="DG143" s="13"/>
      <c r="DH143" s="13"/>
      <c r="DI143" s="13"/>
      <c r="DJ143" s="13"/>
      <c r="DK143" s="13"/>
      <c r="DL143" s="13"/>
      <c r="DM143" s="13"/>
      <c r="DQ143" s="13"/>
      <c r="DT143" s="13"/>
      <c r="DU143" s="13"/>
      <c r="DW143" s="13"/>
      <c r="DX143" s="13"/>
      <c r="DY143" s="13"/>
      <c r="EA143" s="13"/>
      <c r="EB143" s="13"/>
      <c r="EE143" s="13"/>
      <c r="EF143" s="13"/>
      <c r="EG143" s="13"/>
      <c r="EH143" s="13"/>
      <c r="EI143" s="13"/>
      <c r="EJ143" s="13"/>
      <c r="EL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G143" s="13"/>
      <c r="FX143" s="63">
        <v>-1.74705045331854</v>
      </c>
      <c r="GA143" s="63">
        <v>-0.21123944401531</v>
      </c>
      <c r="GH143" s="63">
        <v>-0.108712062476436</v>
      </c>
      <c r="GJ143" s="63">
        <v>-1.4191101265409701E-2</v>
      </c>
      <c r="GK143" s="63">
        <v>-0.393567623400433</v>
      </c>
      <c r="GR143" s="63">
        <v>-5.36995123632103E-3</v>
      </c>
      <c r="GU143" s="63">
        <v>-5.08806298282755E-2</v>
      </c>
      <c r="GV143" s="63">
        <v>-6.4884974561560296E-2</v>
      </c>
      <c r="GW143" s="63">
        <v>-1.28204045955638E-2</v>
      </c>
      <c r="GX143" s="63">
        <v>-7.3824855653333604E-2</v>
      </c>
      <c r="GY143" s="63">
        <v>-5.0194537958807003E-2</v>
      </c>
      <c r="HA143" s="63">
        <v>-0.52171365020933003</v>
      </c>
      <c r="HS143" s="63">
        <v>-0.42476523197562299</v>
      </c>
      <c r="HW143" s="63">
        <v>-0.20905784302660901</v>
      </c>
      <c r="JF143" s="63">
        <v>-2.35178862646057E-2</v>
      </c>
      <c r="JG143" s="63">
        <v>-6.4201954304068096E-2</v>
      </c>
      <c r="LY143" s="13"/>
    </row>
    <row r="144" spans="1:367" ht="15" customHeight="1" x14ac:dyDescent="0.45">
      <c r="B144" s="2" t="s">
        <v>608</v>
      </c>
      <c r="E144" s="63">
        <v>0</v>
      </c>
      <c r="F144" s="63">
        <v>0</v>
      </c>
      <c r="FX144" s="63">
        <v>0.27074054511679502</v>
      </c>
      <c r="GA144" s="63">
        <v>0.42704809411876998</v>
      </c>
      <c r="GH144" s="63">
        <v>0</v>
      </c>
      <c r="GJ144" s="63">
        <v>0</v>
      </c>
      <c r="GK144" s="63">
        <v>0</v>
      </c>
      <c r="GR144" s="63">
        <v>1.2539200959633699E-2</v>
      </c>
      <c r="GU144" s="63">
        <v>5.5898896275201303E-3</v>
      </c>
      <c r="GV144" s="63">
        <v>0</v>
      </c>
      <c r="GW144" s="63">
        <v>0</v>
      </c>
      <c r="GX144" s="63">
        <v>0</v>
      </c>
      <c r="GY144" s="63">
        <v>6.5681907373806598E-3</v>
      </c>
      <c r="HA144" s="63">
        <v>0.836375856284851</v>
      </c>
      <c r="HS144" s="63">
        <v>0</v>
      </c>
      <c r="HW144" s="63">
        <v>0.69606430789945295</v>
      </c>
      <c r="JF144" s="63">
        <v>0</v>
      </c>
      <c r="JG144" s="63">
        <v>2.4325293267633499</v>
      </c>
    </row>
    <row r="145" spans="2:355" ht="15" customHeight="1" x14ac:dyDescent="0.45">
      <c r="B145" s="2" t="s">
        <v>609</v>
      </c>
      <c r="E145" s="63">
        <v>-1.32075923915695E-3</v>
      </c>
      <c r="F145" s="63">
        <v>-1.32075923915695E-3</v>
      </c>
      <c r="L145" s="13"/>
      <c r="M145" s="13"/>
      <c r="AE145" s="13"/>
      <c r="AF145" s="13"/>
      <c r="AG145" s="13"/>
      <c r="AH145" s="13"/>
      <c r="AJ145" s="13"/>
      <c r="AT145" s="13"/>
      <c r="AV145" s="13"/>
      <c r="AW145" s="12"/>
      <c r="FT145" s="13"/>
      <c r="FX145" s="63">
        <v>0</v>
      </c>
      <c r="GA145" s="63">
        <v>0</v>
      </c>
      <c r="GH145" s="63">
        <v>-1.7249391960954199E-4</v>
      </c>
      <c r="GJ145" s="13">
        <v>-7.9692034023557404E-5</v>
      </c>
      <c r="GK145" s="63">
        <v>-3.81834652028137E-4</v>
      </c>
      <c r="GR145" s="63">
        <v>0</v>
      </c>
      <c r="GU145" s="63">
        <v>0</v>
      </c>
      <c r="GV145" s="13">
        <v>-9.2757893062247502E-6</v>
      </c>
      <c r="GW145" s="13">
        <v>-5.24803005038386E-6</v>
      </c>
      <c r="GX145" s="13">
        <v>-1.2255671997179601E-5</v>
      </c>
      <c r="GY145" s="63">
        <v>0</v>
      </c>
      <c r="HA145" s="63">
        <v>0</v>
      </c>
      <c r="HS145" s="63">
        <v>-1.73877562533221E-4</v>
      </c>
      <c r="HU145" s="13"/>
      <c r="HW145" s="63">
        <v>0</v>
      </c>
      <c r="JF145" s="63">
        <v>-3.0295659364893199E-4</v>
      </c>
      <c r="JG145" s="63">
        <v>0</v>
      </c>
      <c r="KD145" s="13"/>
      <c r="MA145" s="104"/>
      <c r="MB145" s="104"/>
      <c r="MQ145" s="63">
        <f>0.00957/3.6</f>
        <v>2.6583333333333333E-3</v>
      </c>
    </row>
    <row r="146" spans="2:355" ht="15" customHeight="1" x14ac:dyDescent="0.45">
      <c r="B146" s="2" t="s">
        <v>610</v>
      </c>
      <c r="E146" s="63">
        <v>0.53</v>
      </c>
      <c r="F146" s="63">
        <v>0.53</v>
      </c>
      <c r="FX146" s="63">
        <v>2.04</v>
      </c>
      <c r="GA146" s="63">
        <v>0</v>
      </c>
      <c r="GH146" s="63">
        <v>0</v>
      </c>
      <c r="GJ146" s="63">
        <v>0</v>
      </c>
      <c r="GK146" s="63">
        <v>0</v>
      </c>
      <c r="GR146" s="63">
        <v>0</v>
      </c>
      <c r="GU146" s="63">
        <v>0</v>
      </c>
      <c r="GV146" s="63">
        <v>0</v>
      </c>
      <c r="GW146" s="63">
        <v>0</v>
      </c>
      <c r="GX146" s="63">
        <v>0</v>
      </c>
      <c r="GY146" s="63">
        <v>0</v>
      </c>
      <c r="HA146" s="63">
        <v>0</v>
      </c>
      <c r="HS146" s="63">
        <v>0</v>
      </c>
      <c r="HW146" s="63">
        <v>0</v>
      </c>
      <c r="JF146" s="63">
        <v>0</v>
      </c>
      <c r="JG146" s="63">
        <v>0</v>
      </c>
    </row>
    <row r="147" spans="2:355" ht="15" customHeight="1" x14ac:dyDescent="0.45"/>
    <row r="148" spans="2:355" ht="15" customHeight="1" x14ac:dyDescent="0.45">
      <c r="Q148" s="63">
        <f>Q135+Q81+Q71+Q65+Q37</f>
        <v>0</v>
      </c>
      <c r="AE148" s="13"/>
      <c r="AF148" s="13"/>
      <c r="AG148" s="13"/>
      <c r="AH148" s="13"/>
      <c r="AI148" s="13"/>
      <c r="LH148" s="63">
        <f>FACT(11)/FACT(9)</f>
        <v>110</v>
      </c>
    </row>
    <row r="149" spans="2:355" ht="15" customHeight="1" x14ac:dyDescent="0.45">
      <c r="AW149" s="12"/>
      <c r="JH149" s="13"/>
    </row>
    <row r="150" spans="2:355" ht="15" customHeight="1" x14ac:dyDescent="0.45"/>
    <row r="151" spans="2:355" ht="15" customHeight="1" x14ac:dyDescent="0.45">
      <c r="FB151" s="13"/>
    </row>
  </sheetData>
  <mergeCells count="370">
    <mergeCell ref="MS4:MS13"/>
    <mergeCell ref="MT4:MT13"/>
    <mergeCell ref="MU4:MU13"/>
    <mergeCell ref="MM4:MM13"/>
    <mergeCell ref="MN4:MN13"/>
    <mergeCell ref="MO4:MO13"/>
    <mergeCell ref="MP4:MP13"/>
    <mergeCell ref="MQ4:MQ13"/>
    <mergeCell ref="MR4:MR13"/>
    <mergeCell ref="MG4:MG13"/>
    <mergeCell ref="MH4:MH13"/>
    <mergeCell ref="MI4:MI13"/>
    <mergeCell ref="MJ4:MJ13"/>
    <mergeCell ref="MK4:MK13"/>
    <mergeCell ref="ML4:ML13"/>
    <mergeCell ref="MA4:MA13"/>
    <mergeCell ref="MB4:MB13"/>
    <mergeCell ref="MC4:MC13"/>
    <mergeCell ref="MD4:MD13"/>
    <mergeCell ref="ME4:ME13"/>
    <mergeCell ref="MF4:MF13"/>
    <mergeCell ref="LU4:LU13"/>
    <mergeCell ref="LV4:LV13"/>
    <mergeCell ref="LW4:LW13"/>
    <mergeCell ref="LX4:LX13"/>
    <mergeCell ref="LY4:LY13"/>
    <mergeCell ref="LZ4:LZ13"/>
    <mergeCell ref="LO4:LO13"/>
    <mergeCell ref="LP4:LP13"/>
    <mergeCell ref="LQ4:LQ13"/>
    <mergeCell ref="LR4:LR13"/>
    <mergeCell ref="LS4:LS13"/>
    <mergeCell ref="LT4:LT13"/>
    <mergeCell ref="LI4:LI13"/>
    <mergeCell ref="LJ4:LJ13"/>
    <mergeCell ref="LK4:LK13"/>
    <mergeCell ref="LL4:LL13"/>
    <mergeCell ref="LM4:LM13"/>
    <mergeCell ref="LN4:LN13"/>
    <mergeCell ref="LC4:LC13"/>
    <mergeCell ref="LD4:LD13"/>
    <mergeCell ref="LE4:LE13"/>
    <mergeCell ref="LF4:LF13"/>
    <mergeCell ref="LG4:LG13"/>
    <mergeCell ref="LH4:LH13"/>
    <mergeCell ref="KW4:KW13"/>
    <mergeCell ref="KX4:KX13"/>
    <mergeCell ref="KY4:KY13"/>
    <mergeCell ref="KZ4:KZ13"/>
    <mergeCell ref="LA4:LA13"/>
    <mergeCell ref="LB4:LB13"/>
    <mergeCell ref="KQ4:KQ13"/>
    <mergeCell ref="KR4:KR13"/>
    <mergeCell ref="KS4:KS13"/>
    <mergeCell ref="KT4:KT13"/>
    <mergeCell ref="KU4:KU13"/>
    <mergeCell ref="KV4:KV13"/>
    <mergeCell ref="KK4:KK13"/>
    <mergeCell ref="KL4:KL13"/>
    <mergeCell ref="KM4:KM13"/>
    <mergeCell ref="KN4:KN13"/>
    <mergeCell ref="KO4:KO13"/>
    <mergeCell ref="KP4:KP13"/>
    <mergeCell ref="KE4:KE13"/>
    <mergeCell ref="KF4:KF13"/>
    <mergeCell ref="KG4:KG13"/>
    <mergeCell ref="KH4:KH13"/>
    <mergeCell ref="KI4:KI13"/>
    <mergeCell ref="KJ4:KJ13"/>
    <mergeCell ref="JY4:JY13"/>
    <mergeCell ref="JZ4:JZ13"/>
    <mergeCell ref="KA4:KA13"/>
    <mergeCell ref="KB4:KB13"/>
    <mergeCell ref="KC4:KC13"/>
    <mergeCell ref="KD4:KD13"/>
    <mergeCell ref="JS4:JS13"/>
    <mergeCell ref="JT4:JT13"/>
    <mergeCell ref="JU4:JU13"/>
    <mergeCell ref="JV4:JV13"/>
    <mergeCell ref="JW4:JW13"/>
    <mergeCell ref="JX4:JX13"/>
    <mergeCell ref="JM4:JM13"/>
    <mergeCell ref="JN4:JN13"/>
    <mergeCell ref="JO4:JO13"/>
    <mergeCell ref="JP4:JP13"/>
    <mergeCell ref="JQ4:JQ13"/>
    <mergeCell ref="JR4:JR13"/>
    <mergeCell ref="JG4:JG13"/>
    <mergeCell ref="JH4:JH13"/>
    <mergeCell ref="JI4:JI13"/>
    <mergeCell ref="JJ4:JJ13"/>
    <mergeCell ref="JK4:JK13"/>
    <mergeCell ref="JL4:JL13"/>
    <mergeCell ref="JA4:JA13"/>
    <mergeCell ref="JB4:JB13"/>
    <mergeCell ref="JC4:JC13"/>
    <mergeCell ref="JD4:JD13"/>
    <mergeCell ref="JE4:JE13"/>
    <mergeCell ref="JF4:JF13"/>
    <mergeCell ref="IU4:IU13"/>
    <mergeCell ref="IV4:IV13"/>
    <mergeCell ref="IW4:IW13"/>
    <mergeCell ref="IX4:IX13"/>
    <mergeCell ref="IY4:IY13"/>
    <mergeCell ref="IZ4:IZ13"/>
    <mergeCell ref="IO4:IO13"/>
    <mergeCell ref="IP4:IP13"/>
    <mergeCell ref="IQ4:IQ13"/>
    <mergeCell ref="IR4:IR13"/>
    <mergeCell ref="IS4:IS13"/>
    <mergeCell ref="IT4:IT13"/>
    <mergeCell ref="II4:II13"/>
    <mergeCell ref="IJ4:IJ13"/>
    <mergeCell ref="IK4:IK13"/>
    <mergeCell ref="IL4:IL13"/>
    <mergeCell ref="IM4:IM13"/>
    <mergeCell ref="IN4:IN13"/>
    <mergeCell ref="IC4:IC13"/>
    <mergeCell ref="ID4:ID13"/>
    <mergeCell ref="IE4:IE13"/>
    <mergeCell ref="IF4:IF13"/>
    <mergeCell ref="IG4:IG13"/>
    <mergeCell ref="IH4:IH13"/>
    <mergeCell ref="HW4:HW13"/>
    <mergeCell ref="HX4:HX13"/>
    <mergeCell ref="HY4:HY13"/>
    <mergeCell ref="HZ4:HZ13"/>
    <mergeCell ref="IA4:IA13"/>
    <mergeCell ref="IB4:IB13"/>
    <mergeCell ref="HQ4:HQ13"/>
    <mergeCell ref="HR4:HR13"/>
    <mergeCell ref="HS4:HS13"/>
    <mergeCell ref="HT4:HT13"/>
    <mergeCell ref="HU4:HU13"/>
    <mergeCell ref="HV4:HV13"/>
    <mergeCell ref="HK4:HK13"/>
    <mergeCell ref="HL4:HL13"/>
    <mergeCell ref="HM4:HM13"/>
    <mergeCell ref="HN4:HN13"/>
    <mergeCell ref="HO4:HO13"/>
    <mergeCell ref="HP4:HP13"/>
    <mergeCell ref="HE4:HE13"/>
    <mergeCell ref="HF4:HF13"/>
    <mergeCell ref="HG4:HG13"/>
    <mergeCell ref="HH4:HH13"/>
    <mergeCell ref="HI4:HI13"/>
    <mergeCell ref="HJ4:HJ13"/>
    <mergeCell ref="GY4:GY13"/>
    <mergeCell ref="GZ4:GZ13"/>
    <mergeCell ref="HA4:HA13"/>
    <mergeCell ref="HB4:HB13"/>
    <mergeCell ref="HC4:HC13"/>
    <mergeCell ref="HD4:HD13"/>
    <mergeCell ref="GS4:GS13"/>
    <mergeCell ref="GT4:GT13"/>
    <mergeCell ref="GU4:GU13"/>
    <mergeCell ref="GV4:GV13"/>
    <mergeCell ref="GW4:GW13"/>
    <mergeCell ref="GX4:GX13"/>
    <mergeCell ref="GM4:GM13"/>
    <mergeCell ref="GN4:GN13"/>
    <mergeCell ref="GO4:GO13"/>
    <mergeCell ref="GP4:GP13"/>
    <mergeCell ref="GQ4:GQ13"/>
    <mergeCell ref="GR4:GR13"/>
    <mergeCell ref="GG4:GG13"/>
    <mergeCell ref="GH4:GH13"/>
    <mergeCell ref="GI4:GI13"/>
    <mergeCell ref="GJ4:GJ13"/>
    <mergeCell ref="GK4:GK13"/>
    <mergeCell ref="GL4:GL13"/>
    <mergeCell ref="GA4:GA13"/>
    <mergeCell ref="GB4:GB13"/>
    <mergeCell ref="GC4:GC13"/>
    <mergeCell ref="GD4:GD13"/>
    <mergeCell ref="GE4:GE13"/>
    <mergeCell ref="GF4:GF13"/>
    <mergeCell ref="FU4:FU13"/>
    <mergeCell ref="FV4:FV13"/>
    <mergeCell ref="FW4:FW13"/>
    <mergeCell ref="FX4:FX13"/>
    <mergeCell ref="FY4:FY13"/>
    <mergeCell ref="FZ4:FZ13"/>
    <mergeCell ref="FO4:FO13"/>
    <mergeCell ref="FP4:FP13"/>
    <mergeCell ref="FQ4:FQ13"/>
    <mergeCell ref="FR4:FR13"/>
    <mergeCell ref="FS4:FS13"/>
    <mergeCell ref="FT4:FT13"/>
    <mergeCell ref="FI4:FI13"/>
    <mergeCell ref="FJ4:FJ13"/>
    <mergeCell ref="FK4:FK13"/>
    <mergeCell ref="FL4:FL13"/>
    <mergeCell ref="FM4:FM13"/>
    <mergeCell ref="FN4:FN13"/>
    <mergeCell ref="FC4:FC13"/>
    <mergeCell ref="FD4:FD13"/>
    <mergeCell ref="FE4:FE13"/>
    <mergeCell ref="FF4:FF13"/>
    <mergeCell ref="FG4:FG13"/>
    <mergeCell ref="FH4:FH13"/>
    <mergeCell ref="EW4:EW13"/>
    <mergeCell ref="EX4:EX13"/>
    <mergeCell ref="EY4:EY13"/>
    <mergeCell ref="EZ4:EZ13"/>
    <mergeCell ref="FA4:FA13"/>
    <mergeCell ref="FB4:FB13"/>
    <mergeCell ref="EQ4:EQ13"/>
    <mergeCell ref="ER4:ER13"/>
    <mergeCell ref="ES4:ES13"/>
    <mergeCell ref="ET4:ET13"/>
    <mergeCell ref="EU4:EU13"/>
    <mergeCell ref="EV4:EV13"/>
    <mergeCell ref="EK4:EK13"/>
    <mergeCell ref="EL4:EL13"/>
    <mergeCell ref="EM4:EM13"/>
    <mergeCell ref="EN4:EN13"/>
    <mergeCell ref="EO4:EO13"/>
    <mergeCell ref="EP4:EP13"/>
    <mergeCell ref="EE4:EE13"/>
    <mergeCell ref="EF4:EF13"/>
    <mergeCell ref="EG4:EG13"/>
    <mergeCell ref="EH4:EH13"/>
    <mergeCell ref="EI4:EI13"/>
    <mergeCell ref="EJ4:EJ13"/>
    <mergeCell ref="DY4:DY13"/>
    <mergeCell ref="DZ4:DZ13"/>
    <mergeCell ref="EA4:EA13"/>
    <mergeCell ref="EB4:EB13"/>
    <mergeCell ref="EC4:EC13"/>
    <mergeCell ref="ED4:ED13"/>
    <mergeCell ref="DS4:DS13"/>
    <mergeCell ref="DT4:DT13"/>
    <mergeCell ref="DU4:DU13"/>
    <mergeCell ref="DV4:DV13"/>
    <mergeCell ref="DW4:DW13"/>
    <mergeCell ref="DX4:DX13"/>
    <mergeCell ref="DM4:DM13"/>
    <mergeCell ref="DN4:DN13"/>
    <mergeCell ref="DO4:DO13"/>
    <mergeCell ref="DP4:DP13"/>
    <mergeCell ref="DQ4:DQ13"/>
    <mergeCell ref="DR4:DR13"/>
    <mergeCell ref="DG4:DG13"/>
    <mergeCell ref="DH4:DH13"/>
    <mergeCell ref="DI4:DI13"/>
    <mergeCell ref="DJ4:DJ13"/>
    <mergeCell ref="DK4:DK13"/>
    <mergeCell ref="DL4:DL13"/>
    <mergeCell ref="DA4:DA13"/>
    <mergeCell ref="DB4:DB13"/>
    <mergeCell ref="DC4:DC13"/>
    <mergeCell ref="DD4:DD13"/>
    <mergeCell ref="DE4:DE13"/>
    <mergeCell ref="DF4:DF13"/>
    <mergeCell ref="CU4:CU13"/>
    <mergeCell ref="CV4:CV13"/>
    <mergeCell ref="CW4:CW13"/>
    <mergeCell ref="CX4:CX13"/>
    <mergeCell ref="CY4:CY13"/>
    <mergeCell ref="CZ4:CZ13"/>
    <mergeCell ref="CO4:CO13"/>
    <mergeCell ref="CP4:CP13"/>
    <mergeCell ref="CQ4:CQ13"/>
    <mergeCell ref="CR4:CR13"/>
    <mergeCell ref="CS4:CS13"/>
    <mergeCell ref="CT4:CT13"/>
    <mergeCell ref="CI4:CI13"/>
    <mergeCell ref="CJ4:CJ13"/>
    <mergeCell ref="CK4:CK13"/>
    <mergeCell ref="CL4:CL13"/>
    <mergeCell ref="CM4:CM13"/>
    <mergeCell ref="CN4:CN13"/>
    <mergeCell ref="CC4:CC13"/>
    <mergeCell ref="CD4:CD13"/>
    <mergeCell ref="CE4:CE13"/>
    <mergeCell ref="CF4:CF13"/>
    <mergeCell ref="CG4:CG13"/>
    <mergeCell ref="CH4:CH13"/>
    <mergeCell ref="BW4:BW13"/>
    <mergeCell ref="BX4:BX13"/>
    <mergeCell ref="BY4:BY13"/>
    <mergeCell ref="BZ4:BZ13"/>
    <mergeCell ref="CA4:CA13"/>
    <mergeCell ref="CB4:CB13"/>
    <mergeCell ref="BQ4:BQ13"/>
    <mergeCell ref="BR4:BR13"/>
    <mergeCell ref="BS4:BS13"/>
    <mergeCell ref="BT4:BT13"/>
    <mergeCell ref="BU4:BU13"/>
    <mergeCell ref="BV4:BV13"/>
    <mergeCell ref="BK4:BK13"/>
    <mergeCell ref="BL4:BL13"/>
    <mergeCell ref="BM4:BM13"/>
    <mergeCell ref="BN4:BN13"/>
    <mergeCell ref="BO4:BO13"/>
    <mergeCell ref="BP4:BP13"/>
    <mergeCell ref="BE4:BE13"/>
    <mergeCell ref="BF4:BF13"/>
    <mergeCell ref="BG4:BG13"/>
    <mergeCell ref="BH4:BH13"/>
    <mergeCell ref="BI4:BI13"/>
    <mergeCell ref="BJ4:BJ13"/>
    <mergeCell ref="AY4:AY13"/>
    <mergeCell ref="AZ4:AZ13"/>
    <mergeCell ref="BA4:BA13"/>
    <mergeCell ref="BB4:BB13"/>
    <mergeCell ref="BC4:BC13"/>
    <mergeCell ref="BD4:BD13"/>
    <mergeCell ref="AS4:AS13"/>
    <mergeCell ref="AT4:AT13"/>
    <mergeCell ref="AU4:AU13"/>
    <mergeCell ref="AV4:AV13"/>
    <mergeCell ref="AW4:AW13"/>
    <mergeCell ref="AX4:AX13"/>
    <mergeCell ref="AM4:AM13"/>
    <mergeCell ref="AN4:AN13"/>
    <mergeCell ref="AO4:AO13"/>
    <mergeCell ref="AP4:AP13"/>
    <mergeCell ref="AQ4:AQ13"/>
    <mergeCell ref="AR4:AR13"/>
    <mergeCell ref="AG4:AG13"/>
    <mergeCell ref="AH4:AH13"/>
    <mergeCell ref="AI4:AI13"/>
    <mergeCell ref="AJ4:AJ13"/>
    <mergeCell ref="AK4:AK13"/>
    <mergeCell ref="AL4:AL13"/>
    <mergeCell ref="AA4:AA13"/>
    <mergeCell ref="AB4:AB13"/>
    <mergeCell ref="AC4:AC13"/>
    <mergeCell ref="AD4:AD13"/>
    <mergeCell ref="AE4:AE13"/>
    <mergeCell ref="AF4:AF13"/>
    <mergeCell ref="U4:U13"/>
    <mergeCell ref="V4:V13"/>
    <mergeCell ref="W4:W13"/>
    <mergeCell ref="X4:X13"/>
    <mergeCell ref="Y4:Y13"/>
    <mergeCell ref="Z4:Z13"/>
    <mergeCell ref="O4:O13"/>
    <mergeCell ref="P4:P13"/>
    <mergeCell ref="Q4:Q13"/>
    <mergeCell ref="R4:R13"/>
    <mergeCell ref="S4:S13"/>
    <mergeCell ref="T4:T13"/>
    <mergeCell ref="I4:I13"/>
    <mergeCell ref="J4:J13"/>
    <mergeCell ref="K4:K13"/>
    <mergeCell ref="L4:L13"/>
    <mergeCell ref="M4:M13"/>
    <mergeCell ref="N4:N13"/>
    <mergeCell ref="C4:C13"/>
    <mergeCell ref="D4:D13"/>
    <mergeCell ref="E4:E13"/>
    <mergeCell ref="F4:F13"/>
    <mergeCell ref="G4:G13"/>
    <mergeCell ref="H4:H13"/>
    <mergeCell ref="FV1:FW1"/>
    <mergeCell ref="FX1:KC1"/>
    <mergeCell ref="KU1:MJ1"/>
    <mergeCell ref="AC2:AD2"/>
    <mergeCell ref="FO3:FP3"/>
    <mergeCell ref="FQ3:FR3"/>
    <mergeCell ref="FS3:FU3"/>
    <mergeCell ref="C1:AJ1"/>
    <mergeCell ref="AK1:AV1"/>
    <mergeCell ref="AW1:BE1"/>
    <mergeCell ref="BF1:BH1"/>
    <mergeCell ref="BI1:FN1"/>
    <mergeCell ref="FO1:FU1"/>
  </mergeCells>
  <conditionalFormatting sqref="C16:MU137">
    <cfRule type="cellIs" dxfId="2" priority="3" operator="notEqual">
      <formula>0</formula>
    </cfRule>
  </conditionalFormatting>
  <conditionalFormatting sqref="MY16:MY137">
    <cfRule type="cellIs" dxfId="1" priority="1" operator="between">
      <formula>-100</formula>
      <formula>100</formula>
    </cfRule>
    <cfRule type="cellIs" dxfId="0" priority="2" operator="notEqual">
      <formula>0</formula>
    </cfRule>
  </conditionalFormatting>
  <pageMargins left="0.7" right="0.7" top="0.78740157499999996" bottom="0.78740157499999996" header="0.3" footer="0.3"/>
  <pageSetup paperSize="8" scale="33" fitToWidth="0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6386"/>
  <sheetViews>
    <sheetView workbookViewId="0">
      <selection activeCell="F3" sqref="F3"/>
    </sheetView>
  </sheetViews>
  <sheetFormatPr baseColWidth="10" defaultRowHeight="14.25" x14ac:dyDescent="0.45"/>
  <sheetData>
    <row r="1" spans="1:13" s="63" customFormat="1" x14ac:dyDescent="0.45">
      <c r="A1" s="50" t="s">
        <v>504</v>
      </c>
      <c r="M1" s="50"/>
    </row>
    <row r="2" spans="1:13" x14ac:dyDescent="0.45">
      <c r="C2" t="s">
        <v>466</v>
      </c>
      <c r="D2" t="s">
        <v>472</v>
      </c>
      <c r="E2" t="s">
        <v>469</v>
      </c>
      <c r="F2" t="s">
        <v>467</v>
      </c>
      <c r="H2" t="s">
        <v>508</v>
      </c>
      <c r="L2" t="s">
        <v>468</v>
      </c>
      <c r="M2" t="s">
        <v>509</v>
      </c>
    </row>
    <row r="3" spans="1:13" x14ac:dyDescent="0.45">
      <c r="A3" s="63" t="s">
        <v>221</v>
      </c>
      <c r="C3">
        <v>76.09</v>
      </c>
      <c r="D3">
        <f>1/C3</f>
        <v>1.3142331449599158E-2</v>
      </c>
      <c r="E3">
        <v>3</v>
      </c>
      <c r="F3">
        <f t="shared" ref="F3:F13" si="0">E3*D3*$L$3</f>
        <v>1.7351820212905769</v>
      </c>
      <c r="H3" s="63">
        <f t="shared" ref="H3:H44" si="1">D3*E3*$M$3</f>
        <v>0.47351820212905771</v>
      </c>
      <c r="L3">
        <v>44.01</v>
      </c>
      <c r="M3">
        <v>12.01</v>
      </c>
    </row>
    <row r="4" spans="1:13" x14ac:dyDescent="0.45">
      <c r="A4" s="63" t="s">
        <v>222</v>
      </c>
      <c r="C4">
        <v>90.12</v>
      </c>
      <c r="D4" s="63">
        <f t="shared" ref="D4:D44" si="2">1/C4</f>
        <v>1.1096316023080336E-2</v>
      </c>
      <c r="E4">
        <v>2</v>
      </c>
      <c r="F4" s="63">
        <f t="shared" si="0"/>
        <v>0.97669773635153112</v>
      </c>
      <c r="H4" s="63">
        <f t="shared" si="1"/>
        <v>0.2665335108743897</v>
      </c>
    </row>
    <row r="5" spans="1:13" x14ac:dyDescent="0.45">
      <c r="A5" s="63" t="s">
        <v>223</v>
      </c>
      <c r="C5">
        <v>134.16999999999999</v>
      </c>
      <c r="D5" s="63">
        <f t="shared" si="2"/>
        <v>7.4532309756279351E-3</v>
      </c>
      <c r="E5">
        <v>9</v>
      </c>
      <c r="F5" s="63">
        <f t="shared" si="0"/>
        <v>2.9521502571364686</v>
      </c>
      <c r="H5" s="63">
        <f t="shared" si="1"/>
        <v>0.80561973615562354</v>
      </c>
    </row>
    <row r="6" spans="1:13" x14ac:dyDescent="0.45">
      <c r="A6" s="63" t="s">
        <v>224</v>
      </c>
      <c r="C6">
        <v>130.22999999999999</v>
      </c>
      <c r="D6" s="63">
        <f>1/C6</f>
        <v>7.6787222606158343E-3</v>
      </c>
      <c r="E6">
        <v>8</v>
      </c>
      <c r="F6" s="63">
        <f t="shared" si="0"/>
        <v>2.7035245335176228</v>
      </c>
      <c r="H6" s="63">
        <f t="shared" si="1"/>
        <v>0.73777163479996932</v>
      </c>
    </row>
    <row r="7" spans="1:13" x14ac:dyDescent="0.45">
      <c r="A7" s="63" t="s">
        <v>225</v>
      </c>
      <c r="C7">
        <v>72.06</v>
      </c>
      <c r="D7" s="63">
        <f t="shared" si="2"/>
        <v>1.3877324451845684E-2</v>
      </c>
      <c r="E7">
        <v>3</v>
      </c>
      <c r="F7" s="63">
        <f t="shared" si="0"/>
        <v>1.8322231473771857</v>
      </c>
      <c r="H7" s="63">
        <f t="shared" si="1"/>
        <v>0.5</v>
      </c>
    </row>
    <row r="8" spans="1:13" x14ac:dyDescent="0.45">
      <c r="A8" s="63" t="s">
        <v>27</v>
      </c>
      <c r="C8">
        <v>90.08</v>
      </c>
      <c r="D8" s="63">
        <f t="shared" si="2"/>
        <v>1.1101243339253997E-2</v>
      </c>
      <c r="E8">
        <v>3</v>
      </c>
      <c r="F8" s="63">
        <f t="shared" si="0"/>
        <v>1.4656971580817051</v>
      </c>
      <c r="H8" s="63">
        <f t="shared" si="1"/>
        <v>0.39997779751332146</v>
      </c>
    </row>
    <row r="9" spans="1:13" x14ac:dyDescent="0.45">
      <c r="A9" s="63" t="s">
        <v>227</v>
      </c>
      <c r="C9" s="12">
        <v>214.21600000000001</v>
      </c>
      <c r="D9" s="63">
        <f t="shared" si="2"/>
        <v>4.6681853829779289E-3</v>
      </c>
      <c r="E9">
        <v>13</v>
      </c>
      <c r="F9" s="63">
        <f t="shared" si="0"/>
        <v>2.6708089031631626</v>
      </c>
      <c r="H9" s="63">
        <f t="shared" si="1"/>
        <v>0.72884378384434412</v>
      </c>
    </row>
    <row r="10" spans="1:13" x14ac:dyDescent="0.45">
      <c r="A10" s="63" t="s">
        <v>16</v>
      </c>
      <c r="C10">
        <v>46.07</v>
      </c>
      <c r="D10" s="63">
        <f t="shared" si="2"/>
        <v>2.1706099413935316E-2</v>
      </c>
      <c r="E10">
        <v>2</v>
      </c>
      <c r="F10" s="63">
        <f t="shared" si="0"/>
        <v>1.9105708704145865</v>
      </c>
      <c r="H10" s="63">
        <f t="shared" si="1"/>
        <v>0.52138050792272628</v>
      </c>
    </row>
    <row r="11" spans="1:13" x14ac:dyDescent="0.45">
      <c r="A11" s="63" t="s">
        <v>122</v>
      </c>
      <c r="C11">
        <v>28.05</v>
      </c>
      <c r="D11" s="63">
        <f t="shared" si="2"/>
        <v>3.5650623885918005E-2</v>
      </c>
      <c r="E11">
        <v>2</v>
      </c>
      <c r="F11" s="63">
        <f t="shared" si="0"/>
        <v>3.1379679144385029</v>
      </c>
      <c r="H11">
        <f>D11*E11*$M$3</f>
        <v>0.85632798573975044</v>
      </c>
    </row>
    <row r="12" spans="1:13" x14ac:dyDescent="0.45">
      <c r="A12" s="63" t="s">
        <v>32</v>
      </c>
      <c r="C12">
        <v>88.06</v>
      </c>
      <c r="D12" s="63">
        <f t="shared" si="2"/>
        <v>1.1355893708834885E-2</v>
      </c>
      <c r="E12">
        <v>3</v>
      </c>
      <c r="F12" s="63">
        <f t="shared" si="0"/>
        <v>1.4993186463774699</v>
      </c>
      <c r="H12" s="63">
        <f t="shared" si="1"/>
        <v>0.40915285032932092</v>
      </c>
    </row>
    <row r="13" spans="1:13" x14ac:dyDescent="0.45">
      <c r="A13" s="63" t="s">
        <v>14</v>
      </c>
      <c r="C13">
        <v>46.03</v>
      </c>
      <c r="D13" s="63">
        <f t="shared" si="2"/>
        <v>2.1724961981316532E-2</v>
      </c>
      <c r="E13">
        <v>1</v>
      </c>
      <c r="F13" s="63">
        <f t="shared" si="0"/>
        <v>0.95611557679774051</v>
      </c>
      <c r="H13" s="63">
        <f t="shared" si="1"/>
        <v>0.26091679339561152</v>
      </c>
    </row>
    <row r="14" spans="1:13" x14ac:dyDescent="0.45">
      <c r="A14" s="63" t="s">
        <v>20</v>
      </c>
      <c r="D14" s="63"/>
      <c r="F14" s="63">
        <f>2.65/0.83</f>
        <v>3.1927710843373496</v>
      </c>
      <c r="G14" t="s">
        <v>470</v>
      </c>
      <c r="H14" s="63">
        <f>F14/L3*M3</f>
        <v>0.87128336112000848</v>
      </c>
    </row>
    <row r="15" spans="1:13" x14ac:dyDescent="0.45">
      <c r="A15" s="63" t="s">
        <v>18</v>
      </c>
      <c r="D15" s="63"/>
      <c r="F15" s="63">
        <f>2.76/0.8</f>
        <v>3.4499999999999997</v>
      </c>
      <c r="G15" s="63" t="s">
        <v>471</v>
      </c>
      <c r="H15" s="63">
        <f>F15/L3*M3</f>
        <v>0.94147920927062023</v>
      </c>
    </row>
    <row r="16" spans="1:13" x14ac:dyDescent="0.45">
      <c r="A16" s="63" t="s">
        <v>219</v>
      </c>
      <c r="C16">
        <v>60.05</v>
      </c>
      <c r="D16" s="63">
        <f t="shared" si="2"/>
        <v>1.665278934221482E-2</v>
      </c>
      <c r="E16">
        <v>2</v>
      </c>
      <c r="F16" s="63">
        <f t="shared" ref="F16:F24" si="3">E16*D16*$L$3</f>
        <v>1.4657785179017484</v>
      </c>
      <c r="H16" s="63">
        <f t="shared" si="1"/>
        <v>0.39999999999999997</v>
      </c>
    </row>
    <row r="17" spans="1:28" x14ac:dyDescent="0.45">
      <c r="A17" s="63" t="s">
        <v>228</v>
      </c>
      <c r="C17">
        <v>100.121</v>
      </c>
      <c r="D17" s="63">
        <f t="shared" si="2"/>
        <v>9.9879146233057998E-3</v>
      </c>
      <c r="E17">
        <v>5</v>
      </c>
      <c r="F17" s="63">
        <f t="shared" si="3"/>
        <v>2.1978406128584411</v>
      </c>
      <c r="H17" s="63">
        <f t="shared" si="1"/>
        <v>0.59977427312951326</v>
      </c>
    </row>
    <row r="18" spans="1:28" x14ac:dyDescent="0.45">
      <c r="A18" s="63" t="s">
        <v>19</v>
      </c>
      <c r="C18">
        <v>86.18</v>
      </c>
      <c r="D18" s="63">
        <f t="shared" si="2"/>
        <v>1.1603620329542817E-2</v>
      </c>
      <c r="E18">
        <v>6</v>
      </c>
      <c r="F18" s="63">
        <f t="shared" si="3"/>
        <v>3.0640519842190761</v>
      </c>
      <c r="H18" s="63">
        <f t="shared" si="1"/>
        <v>0.83615688094685536</v>
      </c>
    </row>
    <row r="19" spans="1:28" x14ac:dyDescent="0.45">
      <c r="A19" s="63" t="s">
        <v>229</v>
      </c>
      <c r="C19">
        <v>74.12</v>
      </c>
      <c r="D19" s="63">
        <f t="shared" si="2"/>
        <v>1.3491635186184564E-2</v>
      </c>
      <c r="E19">
        <v>4</v>
      </c>
      <c r="F19" s="63">
        <f t="shared" si="3"/>
        <v>2.3750674581759306</v>
      </c>
      <c r="H19" s="63">
        <f t="shared" si="1"/>
        <v>0.64813815434430644</v>
      </c>
    </row>
    <row r="20" spans="1:28" x14ac:dyDescent="0.45">
      <c r="A20" s="63" t="s">
        <v>230</v>
      </c>
      <c r="C20">
        <v>72.11</v>
      </c>
      <c r="D20" s="63">
        <f t="shared" si="2"/>
        <v>1.3867702121758425E-2</v>
      </c>
      <c r="E20">
        <v>4</v>
      </c>
      <c r="F20" s="63">
        <f t="shared" si="3"/>
        <v>2.441270281514353</v>
      </c>
      <c r="H20" s="63">
        <f t="shared" si="1"/>
        <v>0.66620440992927477</v>
      </c>
    </row>
    <row r="21" spans="1:28" x14ac:dyDescent="0.45">
      <c r="A21" s="63" t="s">
        <v>15</v>
      </c>
      <c r="C21">
        <v>76.099999999999994</v>
      </c>
      <c r="D21" s="63">
        <f t="shared" si="2"/>
        <v>1.314060446780552E-2</v>
      </c>
      <c r="E21">
        <v>3</v>
      </c>
      <c r="F21" s="63">
        <f t="shared" si="3"/>
        <v>1.7349540078843628</v>
      </c>
      <c r="H21" s="63">
        <f t="shared" si="1"/>
        <v>0.47345597897503294</v>
      </c>
    </row>
    <row r="22" spans="1:28" x14ac:dyDescent="0.45">
      <c r="A22" s="63" t="s">
        <v>24</v>
      </c>
      <c r="C22">
        <v>254.28999999999996</v>
      </c>
      <c r="D22" s="63">
        <f t="shared" si="2"/>
        <v>3.932517991269811E-3</v>
      </c>
      <c r="E22">
        <v>16</v>
      </c>
      <c r="F22" s="63">
        <f t="shared" si="3"/>
        <v>2.7691218687325501</v>
      </c>
      <c r="H22" s="63">
        <f t="shared" si="1"/>
        <v>0.75567265720240684</v>
      </c>
    </row>
    <row r="23" spans="1:28" x14ac:dyDescent="0.45">
      <c r="A23" s="63" t="s">
        <v>218</v>
      </c>
      <c r="C23" s="63">
        <v>254.28999999999996</v>
      </c>
      <c r="D23" s="63">
        <f t="shared" si="2"/>
        <v>3.932517991269811E-3</v>
      </c>
      <c r="E23">
        <v>16</v>
      </c>
      <c r="F23" s="63">
        <f t="shared" si="3"/>
        <v>2.7691218687325501</v>
      </c>
      <c r="H23" s="63">
        <f t="shared" si="1"/>
        <v>0.75567265720240684</v>
      </c>
    </row>
    <row r="24" spans="1:28" x14ac:dyDescent="0.45">
      <c r="A24" s="63" t="s">
        <v>21</v>
      </c>
      <c r="C24">
        <v>58.08</v>
      </c>
      <c r="D24" s="63">
        <f t="shared" si="2"/>
        <v>1.7217630853994491E-2</v>
      </c>
      <c r="E24">
        <v>3</v>
      </c>
      <c r="F24" s="63">
        <f t="shared" si="3"/>
        <v>2.2732438016528924</v>
      </c>
      <c r="H24" s="63">
        <f t="shared" si="1"/>
        <v>0.62035123966942152</v>
      </c>
    </row>
    <row r="25" spans="1:28" x14ac:dyDescent="0.45">
      <c r="A25" s="63"/>
      <c r="D25" s="63"/>
      <c r="F25" s="63"/>
      <c r="H25" s="63"/>
    </row>
    <row r="26" spans="1:28" x14ac:dyDescent="0.45">
      <c r="A26" s="63" t="s">
        <v>473</v>
      </c>
      <c r="C26">
        <v>60.052</v>
      </c>
      <c r="D26" s="63">
        <f t="shared" si="2"/>
        <v>1.6652234729900753E-2</v>
      </c>
      <c r="E26">
        <v>2</v>
      </c>
      <c r="F26" s="63">
        <f t="shared" ref="F26:F42" si="4">E26*D26*$L$3</f>
        <v>1.4657297009258643</v>
      </c>
      <c r="H26" s="63">
        <f t="shared" si="1"/>
        <v>0.39998667821221606</v>
      </c>
    </row>
    <row r="27" spans="1:28" x14ac:dyDescent="0.45">
      <c r="A27" s="63" t="s">
        <v>474</v>
      </c>
      <c r="C27">
        <v>54.09</v>
      </c>
      <c r="D27">
        <f t="shared" si="2"/>
        <v>1.8487705675725642E-2</v>
      </c>
      <c r="E27">
        <v>4</v>
      </c>
      <c r="F27">
        <f t="shared" si="4"/>
        <v>3.2545757071547419</v>
      </c>
      <c r="G27" s="63"/>
      <c r="H27" s="63">
        <f t="shared" si="1"/>
        <v>0.88814938066185989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5" customHeight="1" x14ac:dyDescent="0.45">
      <c r="A28" s="63" t="s">
        <v>475</v>
      </c>
      <c r="C28">
        <v>90.12</v>
      </c>
      <c r="D28">
        <f t="shared" si="2"/>
        <v>1.1096316023080336E-2</v>
      </c>
      <c r="E28">
        <v>3</v>
      </c>
      <c r="F28">
        <f t="shared" si="4"/>
        <v>1.4650466045272967</v>
      </c>
      <c r="H28" s="63">
        <f t="shared" si="1"/>
        <v>0.3998002663115845</v>
      </c>
    </row>
    <row r="29" spans="1:28" x14ac:dyDescent="0.45">
      <c r="A29" s="63" t="s">
        <v>434</v>
      </c>
      <c r="C29">
        <v>44.05</v>
      </c>
      <c r="D29" s="63">
        <f t="shared" si="2"/>
        <v>2.2701475595913737E-2</v>
      </c>
      <c r="E29">
        <v>2</v>
      </c>
      <c r="F29">
        <f t="shared" si="4"/>
        <v>1.998183881952327</v>
      </c>
      <c r="H29" s="63">
        <f t="shared" si="1"/>
        <v>0.54528944381384792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</row>
    <row r="30" spans="1:28" x14ac:dyDescent="0.45">
      <c r="A30" s="63" t="s">
        <v>435</v>
      </c>
      <c r="C30">
        <v>26.04</v>
      </c>
      <c r="D30" s="63">
        <f t="shared" si="2"/>
        <v>3.840245775729647E-2</v>
      </c>
      <c r="E30">
        <v>2</v>
      </c>
      <c r="F30">
        <f t="shared" si="4"/>
        <v>3.3801843317972349</v>
      </c>
      <c r="H30" s="63">
        <f t="shared" si="1"/>
        <v>0.92242703533026116</v>
      </c>
    </row>
    <row r="31" spans="1:28" x14ac:dyDescent="0.45">
      <c r="A31" s="63" t="s">
        <v>439</v>
      </c>
      <c r="C31">
        <v>56.07</v>
      </c>
      <c r="D31" s="63">
        <f t="shared" si="2"/>
        <v>1.7834849295523453E-2</v>
      </c>
      <c r="E31">
        <v>0</v>
      </c>
      <c r="F31">
        <f t="shared" si="4"/>
        <v>0</v>
      </c>
      <c r="H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</row>
    <row r="32" spans="1:28" x14ac:dyDescent="0.45">
      <c r="A32" s="63" t="s">
        <v>476</v>
      </c>
      <c r="C32">
        <v>45.08</v>
      </c>
      <c r="D32" s="63">
        <f t="shared" si="2"/>
        <v>2.2182786157941437E-2</v>
      </c>
      <c r="E32">
        <v>1</v>
      </c>
      <c r="F32">
        <f t="shared" si="4"/>
        <v>0.97626441881100257</v>
      </c>
      <c r="H32" s="63">
        <f t="shared" si="1"/>
        <v>0.26641526175687663</v>
      </c>
    </row>
    <row r="33" spans="1:10" x14ac:dyDescent="0.45">
      <c r="A33" s="63" t="s">
        <v>438</v>
      </c>
      <c r="C33">
        <v>30.030999999999999</v>
      </c>
      <c r="D33" s="63">
        <f t="shared" si="2"/>
        <v>3.3298924444740439E-2</v>
      </c>
      <c r="E33">
        <v>1</v>
      </c>
      <c r="F33">
        <f t="shared" si="4"/>
        <v>1.4654856648130268</v>
      </c>
      <c r="H33" s="63">
        <f t="shared" si="1"/>
        <v>0.39992008258133266</v>
      </c>
    </row>
    <row r="34" spans="1:10" x14ac:dyDescent="0.45">
      <c r="A34" s="63" t="s">
        <v>477</v>
      </c>
      <c r="C34">
        <v>36.46</v>
      </c>
      <c r="D34" s="63">
        <f t="shared" si="2"/>
        <v>2.7427317608337904E-2</v>
      </c>
      <c r="E34">
        <v>0</v>
      </c>
      <c r="F34">
        <f t="shared" si="4"/>
        <v>0</v>
      </c>
      <c r="H34" s="63"/>
    </row>
    <row r="35" spans="1:10" x14ac:dyDescent="0.45">
      <c r="A35" s="63" t="s">
        <v>430</v>
      </c>
      <c r="C35">
        <v>74.122</v>
      </c>
      <c r="D35" s="63">
        <f t="shared" si="2"/>
        <v>1.3491271147567523E-2</v>
      </c>
      <c r="E35">
        <v>4</v>
      </c>
      <c r="F35">
        <f t="shared" si="4"/>
        <v>2.3750033728177868</v>
      </c>
      <c r="H35" s="63">
        <f t="shared" si="1"/>
        <v>0.64812066592914386</v>
      </c>
    </row>
    <row r="36" spans="1:10" x14ac:dyDescent="0.45">
      <c r="A36" s="63" t="s">
        <v>431</v>
      </c>
      <c r="C36">
        <v>72.11</v>
      </c>
      <c r="D36" s="63">
        <f t="shared" si="2"/>
        <v>1.3867702121758425E-2</v>
      </c>
      <c r="E36">
        <v>4</v>
      </c>
      <c r="F36">
        <f t="shared" si="4"/>
        <v>2.441270281514353</v>
      </c>
      <c r="H36" s="63">
        <f t="shared" si="1"/>
        <v>0.66620440992927477</v>
      </c>
    </row>
    <row r="37" spans="1:10" x14ac:dyDescent="0.45">
      <c r="A37" s="63" t="s">
        <v>432</v>
      </c>
      <c r="C37">
        <v>88.15</v>
      </c>
      <c r="D37" s="63">
        <f t="shared" si="2"/>
        <v>1.1344299489506523E-2</v>
      </c>
      <c r="E37">
        <v>5</v>
      </c>
      <c r="F37">
        <f t="shared" si="4"/>
        <v>2.4963131026659102</v>
      </c>
      <c r="H37" s="63">
        <f t="shared" si="1"/>
        <v>0.68122518434486667</v>
      </c>
    </row>
    <row r="38" spans="1:10" x14ac:dyDescent="0.45">
      <c r="A38" s="63" t="s">
        <v>437</v>
      </c>
      <c r="C38">
        <v>30.01</v>
      </c>
      <c r="D38" s="63">
        <f t="shared" si="2"/>
        <v>3.3322225924691765E-2</v>
      </c>
      <c r="E38">
        <v>0</v>
      </c>
      <c r="F38">
        <f t="shared" si="4"/>
        <v>0</v>
      </c>
      <c r="H38" s="63"/>
    </row>
    <row r="39" spans="1:10" x14ac:dyDescent="0.45">
      <c r="A39" s="63" t="s">
        <v>436</v>
      </c>
      <c r="C39">
        <v>60.09</v>
      </c>
      <c r="D39" s="63">
        <f t="shared" si="2"/>
        <v>1.6641704110500914E-2</v>
      </c>
      <c r="E39">
        <v>3</v>
      </c>
      <c r="F39">
        <f t="shared" si="4"/>
        <v>2.1972041937094358</v>
      </c>
      <c r="H39" s="63">
        <f t="shared" si="1"/>
        <v>0.59960059910134789</v>
      </c>
    </row>
    <row r="40" spans="1:10" x14ac:dyDescent="0.45">
      <c r="A40" s="63" t="s">
        <v>622</v>
      </c>
      <c r="C40">
        <v>42.08</v>
      </c>
      <c r="D40" s="63">
        <f t="shared" si="2"/>
        <v>2.3764258555133082E-2</v>
      </c>
      <c r="E40">
        <v>3</v>
      </c>
      <c r="F40" s="63">
        <f t="shared" si="4"/>
        <v>3.1375950570342201</v>
      </c>
      <c r="H40" s="63">
        <f t="shared" si="1"/>
        <v>0.85622623574144485</v>
      </c>
    </row>
    <row r="41" spans="1:10" x14ac:dyDescent="0.45">
      <c r="A41" s="63" t="s">
        <v>662</v>
      </c>
      <c r="C41" s="63">
        <v>16.04</v>
      </c>
      <c r="D41" s="63">
        <f t="shared" si="2"/>
        <v>6.2344139650872821E-2</v>
      </c>
      <c r="E41">
        <v>1</v>
      </c>
      <c r="F41" s="63">
        <f t="shared" si="4"/>
        <v>2.7437655860349128</v>
      </c>
      <c r="H41" s="63">
        <f t="shared" si="1"/>
        <v>0.74875311720698257</v>
      </c>
      <c r="J41">
        <f>H41*0.0222335860550948</f>
        <v>1.664746686544193E-2</v>
      </c>
    </row>
    <row r="42" spans="1:10" x14ac:dyDescent="0.45">
      <c r="A42" s="63" t="s">
        <v>669</v>
      </c>
      <c r="C42">
        <v>78.11</v>
      </c>
      <c r="D42" s="63">
        <f t="shared" si="2"/>
        <v>1.2802458071949815E-2</v>
      </c>
      <c r="E42">
        <v>6</v>
      </c>
      <c r="F42" s="63">
        <f t="shared" si="4"/>
        <v>3.3806170784790677</v>
      </c>
      <c r="H42" s="63">
        <f t="shared" si="1"/>
        <v>0.92254512866470362</v>
      </c>
    </row>
    <row r="43" spans="1:10" x14ac:dyDescent="0.45">
      <c r="A43" s="63"/>
      <c r="D43" s="63"/>
      <c r="F43" s="63"/>
      <c r="G43" s="63"/>
      <c r="H43" s="63"/>
    </row>
    <row r="44" spans="1:10" x14ac:dyDescent="0.45">
      <c r="A44" s="63" t="s">
        <v>43</v>
      </c>
      <c r="C44">
        <v>28.01</v>
      </c>
      <c r="D44" s="63">
        <f t="shared" si="2"/>
        <v>3.5701535166012134E-2</v>
      </c>
      <c r="E44">
        <v>1</v>
      </c>
      <c r="F44" s="63">
        <f>E44*D44*$L$3</f>
        <v>1.571224562656194</v>
      </c>
      <c r="G44" s="63"/>
      <c r="H44" s="63">
        <f t="shared" si="1"/>
        <v>0.42877543734380574</v>
      </c>
    </row>
    <row r="45" spans="1:10" x14ac:dyDescent="0.45">
      <c r="A45" s="63"/>
    </row>
    <row r="46" spans="1:10" x14ac:dyDescent="0.45">
      <c r="A46" s="63"/>
    </row>
    <row r="47" spans="1:10" x14ac:dyDescent="0.45">
      <c r="A47" s="63"/>
    </row>
    <row r="48" spans="1:10" x14ac:dyDescent="0.45">
      <c r="A48" s="63"/>
    </row>
    <row r="49" spans="1:1" x14ac:dyDescent="0.45">
      <c r="A49" s="63"/>
    </row>
    <row r="50" spans="1:1" x14ac:dyDescent="0.45">
      <c r="A50" s="63"/>
    </row>
    <row r="51" spans="1:1" x14ac:dyDescent="0.45">
      <c r="A51" s="63"/>
    </row>
    <row r="52" spans="1:1" x14ac:dyDescent="0.45">
      <c r="A52" s="63"/>
    </row>
    <row r="53" spans="1:1" x14ac:dyDescent="0.45">
      <c r="A53" s="63"/>
    </row>
    <row r="54" spans="1:1" x14ac:dyDescent="0.45">
      <c r="A54" s="63"/>
    </row>
    <row r="55" spans="1:1" x14ac:dyDescent="0.45">
      <c r="A55" s="63"/>
    </row>
    <row r="56" spans="1:1" x14ac:dyDescent="0.45">
      <c r="A56" s="63"/>
    </row>
    <row r="57" spans="1:1" x14ac:dyDescent="0.45">
      <c r="A57" s="63"/>
    </row>
    <row r="58" spans="1:1" x14ac:dyDescent="0.45">
      <c r="A58" s="63"/>
    </row>
    <row r="59" spans="1:1" x14ac:dyDescent="0.45">
      <c r="A59" s="63"/>
    </row>
    <row r="60" spans="1:1" x14ac:dyDescent="0.45">
      <c r="A60" s="63"/>
    </row>
    <row r="61" spans="1:1" x14ac:dyDescent="0.45">
      <c r="A61" s="63"/>
    </row>
    <row r="62" spans="1:1" x14ac:dyDescent="0.45">
      <c r="A62" s="63"/>
    </row>
    <row r="63" spans="1:1" x14ac:dyDescent="0.45">
      <c r="A63" s="63"/>
    </row>
    <row r="64" spans="1:1" x14ac:dyDescent="0.45">
      <c r="A64" s="63"/>
    </row>
    <row r="65" spans="1:1" x14ac:dyDescent="0.45">
      <c r="A65" s="63"/>
    </row>
    <row r="66" spans="1:1" x14ac:dyDescent="0.45">
      <c r="A66" s="63"/>
    </row>
    <row r="67" spans="1:1" x14ac:dyDescent="0.45">
      <c r="A67" s="63"/>
    </row>
    <row r="68" spans="1:1" x14ac:dyDescent="0.45">
      <c r="A68" s="63"/>
    </row>
    <row r="69" spans="1:1" x14ac:dyDescent="0.45">
      <c r="A69" s="63"/>
    </row>
    <row r="70" spans="1:1" x14ac:dyDescent="0.45">
      <c r="A70" s="63"/>
    </row>
    <row r="71" spans="1:1" x14ac:dyDescent="0.45">
      <c r="A71" s="63"/>
    </row>
    <row r="72" spans="1:1" x14ac:dyDescent="0.45">
      <c r="A72" s="63"/>
    </row>
    <row r="73" spans="1:1" x14ac:dyDescent="0.45">
      <c r="A73" s="63"/>
    </row>
    <row r="74" spans="1:1" x14ac:dyDescent="0.45">
      <c r="A74" s="63"/>
    </row>
    <row r="75" spans="1:1" x14ac:dyDescent="0.45">
      <c r="A75" s="63"/>
    </row>
    <row r="76" spans="1:1" x14ac:dyDescent="0.45">
      <c r="A76" s="63"/>
    </row>
    <row r="77" spans="1:1" x14ac:dyDescent="0.45">
      <c r="A77" s="63"/>
    </row>
    <row r="78" spans="1:1" x14ac:dyDescent="0.45">
      <c r="A78" s="63"/>
    </row>
    <row r="79" spans="1:1" x14ac:dyDescent="0.45">
      <c r="A79" s="63"/>
    </row>
    <row r="80" spans="1:1" x14ac:dyDescent="0.45">
      <c r="A80" s="63"/>
    </row>
    <row r="81" spans="1:1" x14ac:dyDescent="0.45">
      <c r="A81" s="63"/>
    </row>
    <row r="82" spans="1:1" x14ac:dyDescent="0.45">
      <c r="A82" s="63"/>
    </row>
    <row r="83" spans="1:1" x14ac:dyDescent="0.45">
      <c r="A83" s="63"/>
    </row>
    <row r="84" spans="1:1" x14ac:dyDescent="0.45">
      <c r="A84" s="63"/>
    </row>
    <row r="85" spans="1:1" x14ac:dyDescent="0.45">
      <c r="A85" s="63"/>
    </row>
    <row r="86" spans="1:1" x14ac:dyDescent="0.45">
      <c r="A86" s="63"/>
    </row>
    <row r="87" spans="1:1" x14ac:dyDescent="0.45">
      <c r="A87" s="63"/>
    </row>
    <row r="88" spans="1:1" x14ac:dyDescent="0.45">
      <c r="A88" s="63"/>
    </row>
    <row r="89" spans="1:1" x14ac:dyDescent="0.45">
      <c r="A89" s="63"/>
    </row>
    <row r="90" spans="1:1" x14ac:dyDescent="0.45">
      <c r="A90" s="63"/>
    </row>
    <row r="91" spans="1:1" x14ac:dyDescent="0.45">
      <c r="A91" s="63"/>
    </row>
    <row r="92" spans="1:1" x14ac:dyDescent="0.45">
      <c r="A92" s="63"/>
    </row>
    <row r="93" spans="1:1" x14ac:dyDescent="0.45">
      <c r="A93" s="63"/>
    </row>
    <row r="94" spans="1:1" x14ac:dyDescent="0.45">
      <c r="A94" s="63"/>
    </row>
    <row r="95" spans="1:1" x14ac:dyDescent="0.45">
      <c r="A95" s="63"/>
    </row>
    <row r="96" spans="1:1" x14ac:dyDescent="0.45">
      <c r="A96" s="63"/>
    </row>
    <row r="97" spans="1:1" x14ac:dyDescent="0.45">
      <c r="A97" s="63"/>
    </row>
    <row r="98" spans="1:1" x14ac:dyDescent="0.45">
      <c r="A98" s="63"/>
    </row>
    <row r="99" spans="1:1" x14ac:dyDescent="0.45">
      <c r="A99" s="63"/>
    </row>
    <row r="100" spans="1:1" x14ac:dyDescent="0.45">
      <c r="A100" s="63"/>
    </row>
    <row r="101" spans="1:1" x14ac:dyDescent="0.45">
      <c r="A101" s="63"/>
    </row>
    <row r="102" spans="1:1" x14ac:dyDescent="0.45">
      <c r="A102" s="63"/>
    </row>
    <row r="103" spans="1:1" x14ac:dyDescent="0.45">
      <c r="A103" s="63"/>
    </row>
    <row r="104" spans="1:1" x14ac:dyDescent="0.45">
      <c r="A104" s="63"/>
    </row>
    <row r="105" spans="1:1" x14ac:dyDescent="0.45">
      <c r="A105" s="63"/>
    </row>
    <row r="106" spans="1:1" x14ac:dyDescent="0.45">
      <c r="A106" s="63"/>
    </row>
    <row r="107" spans="1:1" x14ac:dyDescent="0.45">
      <c r="A107" s="63"/>
    </row>
    <row r="108" spans="1:1" x14ac:dyDescent="0.45">
      <c r="A108" s="63"/>
    </row>
    <row r="109" spans="1:1" x14ac:dyDescent="0.45">
      <c r="A109" s="63"/>
    </row>
    <row r="110" spans="1:1" x14ac:dyDescent="0.45">
      <c r="A110" s="63"/>
    </row>
    <row r="111" spans="1:1" x14ac:dyDescent="0.45">
      <c r="A111" s="63"/>
    </row>
    <row r="112" spans="1:1" x14ac:dyDescent="0.45">
      <c r="A112" s="63"/>
    </row>
    <row r="113" spans="1:1" x14ac:dyDescent="0.45">
      <c r="A113" s="63"/>
    </row>
    <row r="114" spans="1:1" x14ac:dyDescent="0.45">
      <c r="A114" s="63"/>
    </row>
    <row r="115" spans="1:1" x14ac:dyDescent="0.45">
      <c r="A115" s="63"/>
    </row>
    <row r="116" spans="1:1" x14ac:dyDescent="0.45">
      <c r="A116" s="63"/>
    </row>
    <row r="117" spans="1:1" x14ac:dyDescent="0.45">
      <c r="A117" s="63"/>
    </row>
    <row r="118" spans="1:1" x14ac:dyDescent="0.45">
      <c r="A118" s="63"/>
    </row>
    <row r="119" spans="1:1" x14ac:dyDescent="0.45">
      <c r="A119" s="63"/>
    </row>
    <row r="120" spans="1:1" x14ac:dyDescent="0.45">
      <c r="A120" s="63"/>
    </row>
    <row r="121" spans="1:1" x14ac:dyDescent="0.45">
      <c r="A121" s="63"/>
    </row>
    <row r="122" spans="1:1" x14ac:dyDescent="0.45">
      <c r="A122" s="63"/>
    </row>
    <row r="123" spans="1:1" x14ac:dyDescent="0.45">
      <c r="A123" s="63"/>
    </row>
    <row r="124" spans="1:1" x14ac:dyDescent="0.45">
      <c r="A124" s="63"/>
    </row>
    <row r="125" spans="1:1" x14ac:dyDescent="0.45">
      <c r="A125" s="63"/>
    </row>
    <row r="126" spans="1:1" x14ac:dyDescent="0.45">
      <c r="A126" s="63"/>
    </row>
    <row r="127" spans="1:1" x14ac:dyDescent="0.45">
      <c r="A127" s="63"/>
    </row>
    <row r="128" spans="1:1" x14ac:dyDescent="0.45">
      <c r="A128" s="63"/>
    </row>
    <row r="129" spans="1:1" x14ac:dyDescent="0.45">
      <c r="A129" s="63"/>
    </row>
    <row r="130" spans="1:1" x14ac:dyDescent="0.45">
      <c r="A130" s="63"/>
    </row>
    <row r="131" spans="1:1" x14ac:dyDescent="0.45">
      <c r="A131" s="63"/>
    </row>
    <row r="132" spans="1:1" x14ac:dyDescent="0.45">
      <c r="A132" s="63"/>
    </row>
    <row r="133" spans="1:1" x14ac:dyDescent="0.45">
      <c r="A133" s="63"/>
    </row>
    <row r="134" spans="1:1" x14ac:dyDescent="0.45">
      <c r="A134" s="63"/>
    </row>
    <row r="135" spans="1:1" x14ac:dyDescent="0.45">
      <c r="A135" s="63"/>
    </row>
    <row r="136" spans="1:1" x14ac:dyDescent="0.45">
      <c r="A136" s="63"/>
    </row>
    <row r="137" spans="1:1" x14ac:dyDescent="0.45">
      <c r="A137" s="63"/>
    </row>
    <row r="138" spans="1:1" x14ac:dyDescent="0.45">
      <c r="A138" s="63"/>
    </row>
    <row r="139" spans="1:1" x14ac:dyDescent="0.45">
      <c r="A139" s="63"/>
    </row>
    <row r="140" spans="1:1" x14ac:dyDescent="0.45">
      <c r="A140" s="63"/>
    </row>
    <row r="141" spans="1:1" x14ac:dyDescent="0.45">
      <c r="A141" s="63"/>
    </row>
    <row r="142" spans="1:1" x14ac:dyDescent="0.45">
      <c r="A142" s="63"/>
    </row>
    <row r="143" spans="1:1" x14ac:dyDescent="0.45">
      <c r="A143" s="63"/>
    </row>
    <row r="144" spans="1:1" x14ac:dyDescent="0.45">
      <c r="A144" s="63"/>
    </row>
    <row r="145" spans="1:1" x14ac:dyDescent="0.45">
      <c r="A145" s="63"/>
    </row>
    <row r="146" spans="1:1" x14ac:dyDescent="0.45">
      <c r="A146" s="63"/>
    </row>
    <row r="147" spans="1:1" x14ac:dyDescent="0.45">
      <c r="A147" s="63"/>
    </row>
    <row r="148" spans="1:1" x14ac:dyDescent="0.45">
      <c r="A148" s="63"/>
    </row>
    <row r="149" spans="1:1" x14ac:dyDescent="0.45">
      <c r="A149" s="63"/>
    </row>
    <row r="150" spans="1:1" x14ac:dyDescent="0.45">
      <c r="A150" s="63"/>
    </row>
    <row r="151" spans="1:1" x14ac:dyDescent="0.45">
      <c r="A151" s="63"/>
    </row>
    <row r="152" spans="1:1" x14ac:dyDescent="0.45">
      <c r="A152" s="63"/>
    </row>
    <row r="153" spans="1:1" x14ac:dyDescent="0.45">
      <c r="A153" s="63"/>
    </row>
    <row r="154" spans="1:1" x14ac:dyDescent="0.45">
      <c r="A154" s="63"/>
    </row>
    <row r="155" spans="1:1" x14ac:dyDescent="0.45">
      <c r="A155" s="63"/>
    </row>
    <row r="156" spans="1:1" x14ac:dyDescent="0.45">
      <c r="A156" s="63"/>
    </row>
    <row r="157" spans="1:1" x14ac:dyDescent="0.45">
      <c r="A157" s="63"/>
    </row>
    <row r="158" spans="1:1" x14ac:dyDescent="0.45">
      <c r="A158" s="63"/>
    </row>
    <row r="159" spans="1:1" x14ac:dyDescent="0.45">
      <c r="A159" s="63"/>
    </row>
    <row r="160" spans="1:1" x14ac:dyDescent="0.45">
      <c r="A160" s="63"/>
    </row>
    <row r="161" spans="1:1" x14ac:dyDescent="0.45">
      <c r="A161" s="63"/>
    </row>
    <row r="162" spans="1:1" x14ac:dyDescent="0.45">
      <c r="A162" s="63"/>
    </row>
    <row r="163" spans="1:1" x14ac:dyDescent="0.45">
      <c r="A163" s="63"/>
    </row>
    <row r="164" spans="1:1" x14ac:dyDescent="0.45">
      <c r="A164" s="63"/>
    </row>
    <row r="165" spans="1:1" x14ac:dyDescent="0.45">
      <c r="A165" s="63"/>
    </row>
    <row r="166" spans="1:1" x14ac:dyDescent="0.45">
      <c r="A166" s="63"/>
    </row>
    <row r="167" spans="1:1" x14ac:dyDescent="0.45">
      <c r="A167" s="63"/>
    </row>
    <row r="168" spans="1:1" x14ac:dyDescent="0.45">
      <c r="A168" s="63"/>
    </row>
    <row r="169" spans="1:1" x14ac:dyDescent="0.45">
      <c r="A169" s="63"/>
    </row>
    <row r="170" spans="1:1" x14ac:dyDescent="0.45">
      <c r="A170" s="63"/>
    </row>
    <row r="171" spans="1:1" x14ac:dyDescent="0.45">
      <c r="A171" s="63"/>
    </row>
    <row r="172" spans="1:1" x14ac:dyDescent="0.45">
      <c r="A172" s="63"/>
    </row>
    <row r="173" spans="1:1" x14ac:dyDescent="0.45">
      <c r="A173" s="63"/>
    </row>
    <row r="174" spans="1:1" x14ac:dyDescent="0.45">
      <c r="A174" s="63"/>
    </row>
    <row r="175" spans="1:1" x14ac:dyDescent="0.45">
      <c r="A175" s="63"/>
    </row>
    <row r="176" spans="1:1" x14ac:dyDescent="0.45">
      <c r="A176" s="63"/>
    </row>
    <row r="177" spans="1:1" x14ac:dyDescent="0.45">
      <c r="A177" s="63"/>
    </row>
    <row r="178" spans="1:1" x14ac:dyDescent="0.45">
      <c r="A178" s="63"/>
    </row>
    <row r="179" spans="1:1" x14ac:dyDescent="0.45">
      <c r="A179" s="63"/>
    </row>
    <row r="180" spans="1:1" x14ac:dyDescent="0.45">
      <c r="A180" s="63"/>
    </row>
    <row r="181" spans="1:1" x14ac:dyDescent="0.45">
      <c r="A181" s="63"/>
    </row>
    <row r="182" spans="1:1" x14ac:dyDescent="0.45">
      <c r="A182" s="63"/>
    </row>
    <row r="183" spans="1:1" x14ac:dyDescent="0.45">
      <c r="A183" s="63"/>
    </row>
    <row r="184" spans="1:1" x14ac:dyDescent="0.45">
      <c r="A184" s="63"/>
    </row>
    <row r="185" spans="1:1" x14ac:dyDescent="0.45">
      <c r="A185" s="63"/>
    </row>
    <row r="186" spans="1:1" x14ac:dyDescent="0.45">
      <c r="A186" s="63"/>
    </row>
    <row r="187" spans="1:1" x14ac:dyDescent="0.45">
      <c r="A187" s="63"/>
    </row>
    <row r="188" spans="1:1" x14ac:dyDescent="0.45">
      <c r="A188" s="63"/>
    </row>
    <row r="189" spans="1:1" x14ac:dyDescent="0.45">
      <c r="A189" s="63"/>
    </row>
    <row r="190" spans="1:1" x14ac:dyDescent="0.45">
      <c r="A190" s="63"/>
    </row>
    <row r="191" spans="1:1" x14ac:dyDescent="0.45">
      <c r="A191" s="63"/>
    </row>
    <row r="192" spans="1:1" x14ac:dyDescent="0.45">
      <c r="A192" s="63"/>
    </row>
    <row r="193" spans="1:1" x14ac:dyDescent="0.45">
      <c r="A193" s="63"/>
    </row>
    <row r="194" spans="1:1" x14ac:dyDescent="0.45">
      <c r="A194" s="63"/>
    </row>
    <row r="195" spans="1:1" x14ac:dyDescent="0.45">
      <c r="A195" s="63"/>
    </row>
    <row r="196" spans="1:1" x14ac:dyDescent="0.45">
      <c r="A196" s="63"/>
    </row>
    <row r="197" spans="1:1" x14ac:dyDescent="0.45">
      <c r="A197" s="63"/>
    </row>
    <row r="198" spans="1:1" x14ac:dyDescent="0.45">
      <c r="A198" s="63"/>
    </row>
    <row r="199" spans="1:1" x14ac:dyDescent="0.45">
      <c r="A199" s="63"/>
    </row>
    <row r="200" spans="1:1" x14ac:dyDescent="0.45">
      <c r="A200" s="63"/>
    </row>
    <row r="201" spans="1:1" x14ac:dyDescent="0.45">
      <c r="A201" s="63"/>
    </row>
    <row r="202" spans="1:1" x14ac:dyDescent="0.45">
      <c r="A202" s="63"/>
    </row>
    <row r="203" spans="1:1" x14ac:dyDescent="0.45">
      <c r="A203" s="63"/>
    </row>
    <row r="204" spans="1:1" x14ac:dyDescent="0.45">
      <c r="A204" s="63"/>
    </row>
    <row r="205" spans="1:1" x14ac:dyDescent="0.45">
      <c r="A205" s="63"/>
    </row>
    <row r="206" spans="1:1" x14ac:dyDescent="0.45">
      <c r="A206" s="63"/>
    </row>
    <row r="207" spans="1:1" x14ac:dyDescent="0.45">
      <c r="A207" s="63"/>
    </row>
    <row r="208" spans="1:1" x14ac:dyDescent="0.45">
      <c r="A208" s="63"/>
    </row>
    <row r="209" spans="1:1" x14ac:dyDescent="0.45">
      <c r="A209" s="63"/>
    </row>
    <row r="210" spans="1:1" x14ac:dyDescent="0.45">
      <c r="A210" s="63"/>
    </row>
    <row r="211" spans="1:1" x14ac:dyDescent="0.45">
      <c r="A211" s="63"/>
    </row>
    <row r="212" spans="1:1" x14ac:dyDescent="0.45">
      <c r="A212" s="63"/>
    </row>
    <row r="213" spans="1:1" x14ac:dyDescent="0.45">
      <c r="A213" s="63"/>
    </row>
    <row r="214" spans="1:1" x14ac:dyDescent="0.45">
      <c r="A214" s="63"/>
    </row>
    <row r="215" spans="1:1" x14ac:dyDescent="0.45">
      <c r="A215" s="63"/>
    </row>
    <row r="216" spans="1:1" x14ac:dyDescent="0.45">
      <c r="A216" s="63"/>
    </row>
    <row r="217" spans="1:1" x14ac:dyDescent="0.45">
      <c r="A217" s="63"/>
    </row>
    <row r="218" spans="1:1" x14ac:dyDescent="0.45">
      <c r="A218" s="63"/>
    </row>
    <row r="219" spans="1:1" x14ac:dyDescent="0.45">
      <c r="A219" s="63"/>
    </row>
    <row r="220" spans="1:1" x14ac:dyDescent="0.45">
      <c r="A220" s="63"/>
    </row>
    <row r="221" spans="1:1" x14ac:dyDescent="0.45">
      <c r="A221" s="63"/>
    </row>
    <row r="222" spans="1:1" x14ac:dyDescent="0.45">
      <c r="A222" s="63"/>
    </row>
    <row r="223" spans="1:1" x14ac:dyDescent="0.45">
      <c r="A223" s="63"/>
    </row>
    <row r="224" spans="1:1" x14ac:dyDescent="0.45">
      <c r="A224" s="63"/>
    </row>
    <row r="225" spans="1:1" x14ac:dyDescent="0.45">
      <c r="A225" s="63"/>
    </row>
    <row r="226" spans="1:1" x14ac:dyDescent="0.45">
      <c r="A226" s="63"/>
    </row>
    <row r="227" spans="1:1" x14ac:dyDescent="0.45">
      <c r="A227" s="63"/>
    </row>
    <row r="228" spans="1:1" x14ac:dyDescent="0.45">
      <c r="A228" s="63"/>
    </row>
    <row r="229" spans="1:1" x14ac:dyDescent="0.45">
      <c r="A229" s="63"/>
    </row>
    <row r="230" spans="1:1" x14ac:dyDescent="0.45">
      <c r="A230" s="63"/>
    </row>
    <row r="231" spans="1:1" x14ac:dyDescent="0.45">
      <c r="A231" s="63"/>
    </row>
    <row r="232" spans="1:1" x14ac:dyDescent="0.45">
      <c r="A232" s="63"/>
    </row>
    <row r="233" spans="1:1" x14ac:dyDescent="0.45">
      <c r="A233" s="63"/>
    </row>
    <row r="234" spans="1:1" x14ac:dyDescent="0.45">
      <c r="A234" s="63"/>
    </row>
    <row r="235" spans="1:1" x14ac:dyDescent="0.45">
      <c r="A235" s="63"/>
    </row>
    <row r="236" spans="1:1" x14ac:dyDescent="0.45">
      <c r="A236" s="63"/>
    </row>
    <row r="237" spans="1:1" x14ac:dyDescent="0.45">
      <c r="A237" s="63"/>
    </row>
    <row r="238" spans="1:1" x14ac:dyDescent="0.45">
      <c r="A238" s="63"/>
    </row>
    <row r="239" spans="1:1" x14ac:dyDescent="0.45">
      <c r="A239" s="63"/>
    </row>
    <row r="240" spans="1:1" x14ac:dyDescent="0.45">
      <c r="A240" s="63"/>
    </row>
    <row r="241" spans="1:1" x14ac:dyDescent="0.45">
      <c r="A241" s="63"/>
    </row>
    <row r="242" spans="1:1" x14ac:dyDescent="0.45">
      <c r="A242" s="63"/>
    </row>
    <row r="243" spans="1:1" x14ac:dyDescent="0.45">
      <c r="A243" s="63"/>
    </row>
    <row r="244" spans="1:1" x14ac:dyDescent="0.45">
      <c r="A244" s="63"/>
    </row>
    <row r="245" spans="1:1" x14ac:dyDescent="0.45">
      <c r="A245" s="63"/>
    </row>
    <row r="246" spans="1:1" x14ac:dyDescent="0.45">
      <c r="A246" s="63"/>
    </row>
    <row r="247" spans="1:1" x14ac:dyDescent="0.45">
      <c r="A247" s="63"/>
    </row>
    <row r="248" spans="1:1" x14ac:dyDescent="0.45">
      <c r="A248" s="63"/>
    </row>
    <row r="249" spans="1:1" x14ac:dyDescent="0.45">
      <c r="A249" s="63"/>
    </row>
    <row r="250" spans="1:1" x14ac:dyDescent="0.45">
      <c r="A250" s="63"/>
    </row>
    <row r="251" spans="1:1" x14ac:dyDescent="0.45">
      <c r="A251" s="63"/>
    </row>
    <row r="252" spans="1:1" x14ac:dyDescent="0.45">
      <c r="A252" s="63"/>
    </row>
    <row r="253" spans="1:1" x14ac:dyDescent="0.45">
      <c r="A253" s="63"/>
    </row>
    <row r="254" spans="1:1" x14ac:dyDescent="0.45">
      <c r="A254" s="63"/>
    </row>
    <row r="255" spans="1:1" x14ac:dyDescent="0.45">
      <c r="A255" s="63"/>
    </row>
    <row r="256" spans="1:1" x14ac:dyDescent="0.45">
      <c r="A256" s="63"/>
    </row>
    <row r="257" spans="1:1" x14ac:dyDescent="0.45">
      <c r="A257" s="63"/>
    </row>
    <row r="258" spans="1:1" x14ac:dyDescent="0.45">
      <c r="A258" s="63"/>
    </row>
    <row r="259" spans="1:1" x14ac:dyDescent="0.45">
      <c r="A259" s="63"/>
    </row>
    <row r="260" spans="1:1" x14ac:dyDescent="0.45">
      <c r="A260" s="63"/>
    </row>
    <row r="261" spans="1:1" x14ac:dyDescent="0.45">
      <c r="A261" s="63"/>
    </row>
    <row r="262" spans="1:1" x14ac:dyDescent="0.45">
      <c r="A262" s="63"/>
    </row>
    <row r="263" spans="1:1" x14ac:dyDescent="0.45">
      <c r="A263" s="63"/>
    </row>
    <row r="264" spans="1:1" x14ac:dyDescent="0.45">
      <c r="A264" s="63"/>
    </row>
    <row r="265" spans="1:1" x14ac:dyDescent="0.45">
      <c r="A265" s="63"/>
    </row>
    <row r="266" spans="1:1" x14ac:dyDescent="0.45">
      <c r="A266" s="63"/>
    </row>
    <row r="267" spans="1:1" x14ac:dyDescent="0.45">
      <c r="A267" s="63"/>
    </row>
    <row r="268" spans="1:1" x14ac:dyDescent="0.45">
      <c r="A268" s="63"/>
    </row>
    <row r="269" spans="1:1" x14ac:dyDescent="0.45">
      <c r="A269" s="63"/>
    </row>
    <row r="270" spans="1:1" x14ac:dyDescent="0.45">
      <c r="A270" s="63"/>
    </row>
    <row r="271" spans="1:1" x14ac:dyDescent="0.45">
      <c r="A271" s="63"/>
    </row>
    <row r="272" spans="1:1" x14ac:dyDescent="0.45">
      <c r="A272" s="63"/>
    </row>
    <row r="273" spans="1:1" x14ac:dyDescent="0.45">
      <c r="A273" s="63"/>
    </row>
    <row r="274" spans="1:1" x14ac:dyDescent="0.45">
      <c r="A274" s="63"/>
    </row>
    <row r="275" spans="1:1" x14ac:dyDescent="0.45">
      <c r="A275" s="63"/>
    </row>
    <row r="276" spans="1:1" x14ac:dyDescent="0.45">
      <c r="A276" s="63"/>
    </row>
    <row r="277" spans="1:1" x14ac:dyDescent="0.45">
      <c r="A277" s="63"/>
    </row>
    <row r="278" spans="1:1" x14ac:dyDescent="0.45">
      <c r="A278" s="63"/>
    </row>
    <row r="279" spans="1:1" x14ac:dyDescent="0.45">
      <c r="A279" s="63"/>
    </row>
    <row r="280" spans="1:1" x14ac:dyDescent="0.45">
      <c r="A280" s="63"/>
    </row>
    <row r="281" spans="1:1" x14ac:dyDescent="0.45">
      <c r="A281" s="63"/>
    </row>
    <row r="282" spans="1:1" x14ac:dyDescent="0.45">
      <c r="A282" s="63"/>
    </row>
    <row r="283" spans="1:1" x14ac:dyDescent="0.45">
      <c r="A283" s="63"/>
    </row>
    <row r="284" spans="1:1" x14ac:dyDescent="0.45">
      <c r="A284" s="63"/>
    </row>
    <row r="285" spans="1:1" x14ac:dyDescent="0.45">
      <c r="A285" s="63"/>
    </row>
    <row r="286" spans="1:1" x14ac:dyDescent="0.45">
      <c r="A286" s="63"/>
    </row>
    <row r="287" spans="1:1" x14ac:dyDescent="0.45">
      <c r="A287" s="63"/>
    </row>
    <row r="288" spans="1:1" x14ac:dyDescent="0.45">
      <c r="A288" s="63"/>
    </row>
    <row r="289" spans="1:1" x14ac:dyDescent="0.45">
      <c r="A289" s="63"/>
    </row>
    <row r="290" spans="1:1" x14ac:dyDescent="0.45">
      <c r="A290" s="63"/>
    </row>
    <row r="291" spans="1:1" x14ac:dyDescent="0.45">
      <c r="A291" s="63"/>
    </row>
    <row r="292" spans="1:1" x14ac:dyDescent="0.45">
      <c r="A292" s="63"/>
    </row>
    <row r="293" spans="1:1" x14ac:dyDescent="0.45">
      <c r="A293" s="63"/>
    </row>
    <row r="294" spans="1:1" x14ac:dyDescent="0.45">
      <c r="A294" s="63"/>
    </row>
    <row r="295" spans="1:1" x14ac:dyDescent="0.45">
      <c r="A295" s="63"/>
    </row>
    <row r="296" spans="1:1" x14ac:dyDescent="0.45">
      <c r="A296" s="63"/>
    </row>
    <row r="297" spans="1:1" x14ac:dyDescent="0.45">
      <c r="A297" s="63"/>
    </row>
    <row r="298" spans="1:1" x14ac:dyDescent="0.45">
      <c r="A298" s="63"/>
    </row>
    <row r="299" spans="1:1" x14ac:dyDescent="0.45">
      <c r="A299" s="63"/>
    </row>
    <row r="300" spans="1:1" x14ac:dyDescent="0.45">
      <c r="A300" s="63"/>
    </row>
    <row r="301" spans="1:1" x14ac:dyDescent="0.45">
      <c r="A301" s="63"/>
    </row>
    <row r="302" spans="1:1" x14ac:dyDescent="0.45">
      <c r="A302" s="63"/>
    </row>
    <row r="303" spans="1:1" x14ac:dyDescent="0.45">
      <c r="A303" s="63"/>
    </row>
    <row r="304" spans="1:1" x14ac:dyDescent="0.45">
      <c r="A304" s="63"/>
    </row>
    <row r="305" spans="1:1" x14ac:dyDescent="0.45">
      <c r="A305" s="63"/>
    </row>
    <row r="306" spans="1:1" x14ac:dyDescent="0.45">
      <c r="A306" s="63"/>
    </row>
    <row r="307" spans="1:1" x14ac:dyDescent="0.45">
      <c r="A307" s="63"/>
    </row>
    <row r="308" spans="1:1" x14ac:dyDescent="0.45">
      <c r="A308" s="63"/>
    </row>
    <row r="309" spans="1:1" x14ac:dyDescent="0.45">
      <c r="A309" s="63"/>
    </row>
    <row r="310" spans="1:1" x14ac:dyDescent="0.45">
      <c r="A310" s="63"/>
    </row>
    <row r="311" spans="1:1" x14ac:dyDescent="0.45">
      <c r="A311" s="63"/>
    </row>
    <row r="312" spans="1:1" x14ac:dyDescent="0.45">
      <c r="A312" s="63"/>
    </row>
    <row r="313" spans="1:1" x14ac:dyDescent="0.45">
      <c r="A313" s="63"/>
    </row>
    <row r="314" spans="1:1" x14ac:dyDescent="0.45">
      <c r="A314" s="63"/>
    </row>
    <row r="315" spans="1:1" x14ac:dyDescent="0.45">
      <c r="A315" s="63"/>
    </row>
    <row r="316" spans="1:1" x14ac:dyDescent="0.45">
      <c r="A316" s="63"/>
    </row>
    <row r="317" spans="1:1" x14ac:dyDescent="0.45">
      <c r="A317" s="63"/>
    </row>
    <row r="318" spans="1:1" x14ac:dyDescent="0.45">
      <c r="A318" s="63"/>
    </row>
    <row r="319" spans="1:1" x14ac:dyDescent="0.45">
      <c r="A319" s="63"/>
    </row>
    <row r="320" spans="1:1" x14ac:dyDescent="0.45">
      <c r="A320" s="63"/>
    </row>
    <row r="321" spans="1:1" x14ac:dyDescent="0.45">
      <c r="A321" s="63"/>
    </row>
    <row r="322" spans="1:1" x14ac:dyDescent="0.45">
      <c r="A322" s="63"/>
    </row>
    <row r="323" spans="1:1" x14ac:dyDescent="0.45">
      <c r="A323" s="63"/>
    </row>
    <row r="324" spans="1:1" x14ac:dyDescent="0.45">
      <c r="A324" s="63"/>
    </row>
    <row r="325" spans="1:1" x14ac:dyDescent="0.45">
      <c r="A325" s="63"/>
    </row>
    <row r="326" spans="1:1" x14ac:dyDescent="0.45">
      <c r="A326" s="63"/>
    </row>
    <row r="327" spans="1:1" x14ac:dyDescent="0.45">
      <c r="A327" s="63"/>
    </row>
    <row r="328" spans="1:1" x14ac:dyDescent="0.45">
      <c r="A328" s="63"/>
    </row>
    <row r="329" spans="1:1" x14ac:dyDescent="0.45">
      <c r="A329" s="63"/>
    </row>
    <row r="330" spans="1:1" x14ac:dyDescent="0.45">
      <c r="A330" s="63"/>
    </row>
    <row r="331" spans="1:1" x14ac:dyDescent="0.45">
      <c r="A331" s="63"/>
    </row>
    <row r="332" spans="1:1" x14ac:dyDescent="0.45">
      <c r="A332" s="63"/>
    </row>
    <row r="333" spans="1:1" x14ac:dyDescent="0.45">
      <c r="A333" s="63"/>
    </row>
    <row r="334" spans="1:1" x14ac:dyDescent="0.45">
      <c r="A334" s="63"/>
    </row>
    <row r="335" spans="1:1" x14ac:dyDescent="0.45">
      <c r="A335" s="63"/>
    </row>
    <row r="336" spans="1:1" x14ac:dyDescent="0.45">
      <c r="A336" s="63"/>
    </row>
    <row r="337" spans="1:1" x14ac:dyDescent="0.45">
      <c r="A337" s="63"/>
    </row>
    <row r="338" spans="1:1" x14ac:dyDescent="0.45">
      <c r="A338" s="63"/>
    </row>
    <row r="339" spans="1:1" x14ac:dyDescent="0.45">
      <c r="A339" s="63"/>
    </row>
    <row r="340" spans="1:1" x14ac:dyDescent="0.45">
      <c r="A340" s="63"/>
    </row>
    <row r="341" spans="1:1" x14ac:dyDescent="0.45">
      <c r="A341" s="63"/>
    </row>
    <row r="342" spans="1:1" x14ac:dyDescent="0.45">
      <c r="A342" s="63"/>
    </row>
    <row r="343" spans="1:1" x14ac:dyDescent="0.45">
      <c r="A343" s="63"/>
    </row>
    <row r="344" spans="1:1" x14ac:dyDescent="0.45">
      <c r="A344" s="63"/>
    </row>
    <row r="345" spans="1:1" x14ac:dyDescent="0.45">
      <c r="A345" s="63"/>
    </row>
    <row r="346" spans="1:1" x14ac:dyDescent="0.45">
      <c r="A346" s="63"/>
    </row>
    <row r="347" spans="1:1" x14ac:dyDescent="0.45">
      <c r="A347" s="63"/>
    </row>
    <row r="348" spans="1:1" x14ac:dyDescent="0.45">
      <c r="A348" s="63"/>
    </row>
    <row r="349" spans="1:1" x14ac:dyDescent="0.45">
      <c r="A349" s="63"/>
    </row>
    <row r="350" spans="1:1" x14ac:dyDescent="0.45">
      <c r="A350" s="63"/>
    </row>
    <row r="351" spans="1:1" x14ac:dyDescent="0.45">
      <c r="A351" s="63"/>
    </row>
    <row r="352" spans="1:1" x14ac:dyDescent="0.45">
      <c r="A352" s="63"/>
    </row>
    <row r="353" spans="1:1" x14ac:dyDescent="0.45">
      <c r="A353" s="63"/>
    </row>
    <row r="354" spans="1:1" x14ac:dyDescent="0.45">
      <c r="A354" s="63"/>
    </row>
    <row r="355" spans="1:1" x14ac:dyDescent="0.45">
      <c r="A355" s="63"/>
    </row>
    <row r="356" spans="1:1" x14ac:dyDescent="0.45">
      <c r="A356" s="63"/>
    </row>
    <row r="357" spans="1:1" x14ac:dyDescent="0.45">
      <c r="A357" s="63"/>
    </row>
    <row r="358" spans="1:1" x14ac:dyDescent="0.45">
      <c r="A358" s="63"/>
    </row>
    <row r="359" spans="1:1" x14ac:dyDescent="0.45">
      <c r="A359" s="63"/>
    </row>
    <row r="360" spans="1:1" x14ac:dyDescent="0.45">
      <c r="A360" s="63"/>
    </row>
    <row r="361" spans="1:1" x14ac:dyDescent="0.45">
      <c r="A361" s="63"/>
    </row>
    <row r="362" spans="1:1" x14ac:dyDescent="0.45">
      <c r="A362" s="63"/>
    </row>
    <row r="363" spans="1:1" x14ac:dyDescent="0.45">
      <c r="A363" s="63"/>
    </row>
    <row r="364" spans="1:1" x14ac:dyDescent="0.45">
      <c r="A364" s="63"/>
    </row>
    <row r="365" spans="1:1" x14ac:dyDescent="0.45">
      <c r="A365" s="63"/>
    </row>
    <row r="366" spans="1:1" x14ac:dyDescent="0.45">
      <c r="A366" s="63"/>
    </row>
    <row r="367" spans="1:1" x14ac:dyDescent="0.45">
      <c r="A367" s="63"/>
    </row>
    <row r="368" spans="1:1" x14ac:dyDescent="0.45">
      <c r="A368" s="63"/>
    </row>
    <row r="369" spans="1:1" x14ac:dyDescent="0.45">
      <c r="A369" s="63"/>
    </row>
    <row r="370" spans="1:1" x14ac:dyDescent="0.45">
      <c r="A370" s="63"/>
    </row>
    <row r="371" spans="1:1" x14ac:dyDescent="0.45">
      <c r="A371" s="63"/>
    </row>
    <row r="372" spans="1:1" x14ac:dyDescent="0.45">
      <c r="A372" s="63"/>
    </row>
    <row r="373" spans="1:1" x14ac:dyDescent="0.45">
      <c r="A373" s="63"/>
    </row>
    <row r="374" spans="1:1" x14ac:dyDescent="0.45">
      <c r="A374" s="63"/>
    </row>
    <row r="375" spans="1:1" x14ac:dyDescent="0.45">
      <c r="A375" s="63"/>
    </row>
    <row r="376" spans="1:1" x14ac:dyDescent="0.45">
      <c r="A376" s="63"/>
    </row>
    <row r="377" spans="1:1" x14ac:dyDescent="0.45">
      <c r="A377" s="63"/>
    </row>
    <row r="378" spans="1:1" x14ac:dyDescent="0.45">
      <c r="A378" s="63"/>
    </row>
    <row r="379" spans="1:1" x14ac:dyDescent="0.45">
      <c r="A379" s="63"/>
    </row>
    <row r="380" spans="1:1" x14ac:dyDescent="0.45">
      <c r="A380" s="63"/>
    </row>
    <row r="381" spans="1:1" x14ac:dyDescent="0.45">
      <c r="A381" s="63"/>
    </row>
    <row r="382" spans="1:1" x14ac:dyDescent="0.45">
      <c r="A382" s="63"/>
    </row>
    <row r="383" spans="1:1" x14ac:dyDescent="0.45">
      <c r="A383" s="63"/>
    </row>
    <row r="384" spans="1:1" x14ac:dyDescent="0.45">
      <c r="A384" s="63"/>
    </row>
    <row r="385" spans="1:1" x14ac:dyDescent="0.45">
      <c r="A385" s="63"/>
    </row>
    <row r="386" spans="1:1" x14ac:dyDescent="0.45">
      <c r="A386" s="63"/>
    </row>
    <row r="387" spans="1:1" x14ac:dyDescent="0.45">
      <c r="A387" s="63"/>
    </row>
    <row r="388" spans="1:1" x14ac:dyDescent="0.45">
      <c r="A388" s="63"/>
    </row>
    <row r="389" spans="1:1" x14ac:dyDescent="0.45">
      <c r="A389" s="63"/>
    </row>
    <row r="390" spans="1:1" x14ac:dyDescent="0.45">
      <c r="A390" s="63"/>
    </row>
    <row r="391" spans="1:1" x14ac:dyDescent="0.45">
      <c r="A391" s="63"/>
    </row>
    <row r="392" spans="1:1" x14ac:dyDescent="0.45">
      <c r="A392" s="63"/>
    </row>
    <row r="393" spans="1:1" x14ac:dyDescent="0.45">
      <c r="A393" s="63"/>
    </row>
    <row r="394" spans="1:1" x14ac:dyDescent="0.45">
      <c r="A394" s="63"/>
    </row>
    <row r="395" spans="1:1" x14ac:dyDescent="0.45">
      <c r="A395" s="63"/>
    </row>
    <row r="396" spans="1:1" x14ac:dyDescent="0.45">
      <c r="A396" s="63"/>
    </row>
    <row r="397" spans="1:1" x14ac:dyDescent="0.45">
      <c r="A397" s="63"/>
    </row>
    <row r="398" spans="1:1" x14ac:dyDescent="0.45">
      <c r="A398" s="63"/>
    </row>
    <row r="399" spans="1:1" x14ac:dyDescent="0.45">
      <c r="A399" s="63"/>
    </row>
    <row r="400" spans="1:1" x14ac:dyDescent="0.45">
      <c r="A400" s="63"/>
    </row>
    <row r="401" spans="1:1" x14ac:dyDescent="0.45">
      <c r="A401" s="63"/>
    </row>
    <row r="402" spans="1:1" x14ac:dyDescent="0.45">
      <c r="A402" s="63"/>
    </row>
    <row r="403" spans="1:1" x14ac:dyDescent="0.45">
      <c r="A403" s="63"/>
    </row>
    <row r="404" spans="1:1" x14ac:dyDescent="0.45">
      <c r="A404" s="63"/>
    </row>
    <row r="405" spans="1:1" x14ac:dyDescent="0.45">
      <c r="A405" s="63"/>
    </row>
    <row r="406" spans="1:1" x14ac:dyDescent="0.45">
      <c r="A406" s="63"/>
    </row>
    <row r="407" spans="1:1" x14ac:dyDescent="0.45">
      <c r="A407" s="63"/>
    </row>
    <row r="408" spans="1:1" x14ac:dyDescent="0.45">
      <c r="A408" s="63"/>
    </row>
    <row r="409" spans="1:1" x14ac:dyDescent="0.45">
      <c r="A409" s="63"/>
    </row>
    <row r="410" spans="1:1" x14ac:dyDescent="0.45">
      <c r="A410" s="63"/>
    </row>
    <row r="411" spans="1:1" x14ac:dyDescent="0.45">
      <c r="A411" s="63"/>
    </row>
    <row r="412" spans="1:1" x14ac:dyDescent="0.45">
      <c r="A412" s="63"/>
    </row>
    <row r="413" spans="1:1" x14ac:dyDescent="0.45">
      <c r="A413" s="63"/>
    </row>
    <row r="414" spans="1:1" x14ac:dyDescent="0.45">
      <c r="A414" s="63"/>
    </row>
    <row r="415" spans="1:1" x14ac:dyDescent="0.45">
      <c r="A415" s="63"/>
    </row>
    <row r="416" spans="1:1" x14ac:dyDescent="0.45">
      <c r="A416" s="63"/>
    </row>
    <row r="417" spans="1:1" x14ac:dyDescent="0.45">
      <c r="A417" s="63"/>
    </row>
    <row r="418" spans="1:1" x14ac:dyDescent="0.45">
      <c r="A418" s="63"/>
    </row>
    <row r="419" spans="1:1" x14ac:dyDescent="0.45">
      <c r="A419" s="63"/>
    </row>
    <row r="420" spans="1:1" x14ac:dyDescent="0.45">
      <c r="A420" s="63"/>
    </row>
    <row r="421" spans="1:1" x14ac:dyDescent="0.45">
      <c r="A421" s="63"/>
    </row>
    <row r="422" spans="1:1" x14ac:dyDescent="0.45">
      <c r="A422" s="63"/>
    </row>
    <row r="423" spans="1:1" x14ac:dyDescent="0.45">
      <c r="A423" s="63"/>
    </row>
    <row r="424" spans="1:1" x14ac:dyDescent="0.45">
      <c r="A424" s="63"/>
    </row>
    <row r="425" spans="1:1" x14ac:dyDescent="0.45">
      <c r="A425" s="63"/>
    </row>
    <row r="426" spans="1:1" x14ac:dyDescent="0.45">
      <c r="A426" s="63"/>
    </row>
    <row r="427" spans="1:1" x14ac:dyDescent="0.45">
      <c r="A427" s="63"/>
    </row>
    <row r="428" spans="1:1" x14ac:dyDescent="0.45">
      <c r="A428" s="63"/>
    </row>
    <row r="429" spans="1:1" x14ac:dyDescent="0.45">
      <c r="A429" s="63"/>
    </row>
    <row r="430" spans="1:1" x14ac:dyDescent="0.45">
      <c r="A430" s="63"/>
    </row>
    <row r="431" spans="1:1" x14ac:dyDescent="0.45">
      <c r="A431" s="63"/>
    </row>
    <row r="432" spans="1:1" x14ac:dyDescent="0.45">
      <c r="A432" s="63"/>
    </row>
    <row r="433" spans="1:1" x14ac:dyDescent="0.45">
      <c r="A433" s="63"/>
    </row>
    <row r="434" spans="1:1" x14ac:dyDescent="0.45">
      <c r="A434" s="63"/>
    </row>
    <row r="435" spans="1:1" x14ac:dyDescent="0.45">
      <c r="A435" s="63"/>
    </row>
    <row r="436" spans="1:1" x14ac:dyDescent="0.45">
      <c r="A436" s="63"/>
    </row>
    <row r="437" spans="1:1" x14ac:dyDescent="0.45">
      <c r="A437" s="63"/>
    </row>
    <row r="438" spans="1:1" x14ac:dyDescent="0.45">
      <c r="A438" s="63"/>
    </row>
    <row r="439" spans="1:1" x14ac:dyDescent="0.45">
      <c r="A439" s="63"/>
    </row>
    <row r="440" spans="1:1" x14ac:dyDescent="0.45">
      <c r="A440" s="63"/>
    </row>
    <row r="441" spans="1:1" x14ac:dyDescent="0.45">
      <c r="A441" s="63"/>
    </row>
    <row r="442" spans="1:1" x14ac:dyDescent="0.45">
      <c r="A442" s="63"/>
    </row>
    <row r="443" spans="1:1" x14ac:dyDescent="0.45">
      <c r="A443" s="63"/>
    </row>
    <row r="444" spans="1:1" x14ac:dyDescent="0.45">
      <c r="A444" s="63"/>
    </row>
    <row r="445" spans="1:1" x14ac:dyDescent="0.45">
      <c r="A445" s="63"/>
    </row>
    <row r="446" spans="1:1" x14ac:dyDescent="0.45">
      <c r="A446" s="63"/>
    </row>
    <row r="447" spans="1:1" x14ac:dyDescent="0.45">
      <c r="A447" s="63"/>
    </row>
    <row r="448" spans="1:1" x14ac:dyDescent="0.45">
      <c r="A448" s="63"/>
    </row>
    <row r="449" spans="1:1" x14ac:dyDescent="0.45">
      <c r="A449" s="63"/>
    </row>
    <row r="450" spans="1:1" x14ac:dyDescent="0.45">
      <c r="A450" s="63"/>
    </row>
    <row r="451" spans="1:1" x14ac:dyDescent="0.45">
      <c r="A451" s="63"/>
    </row>
    <row r="452" spans="1:1" x14ac:dyDescent="0.45">
      <c r="A452" s="63"/>
    </row>
    <row r="453" spans="1:1" x14ac:dyDescent="0.45">
      <c r="A453" s="63"/>
    </row>
    <row r="454" spans="1:1" x14ac:dyDescent="0.45">
      <c r="A454" s="63"/>
    </row>
    <row r="455" spans="1:1" x14ac:dyDescent="0.45">
      <c r="A455" s="63"/>
    </row>
    <row r="456" spans="1:1" x14ac:dyDescent="0.45">
      <c r="A456" s="63"/>
    </row>
    <row r="457" spans="1:1" x14ac:dyDescent="0.45">
      <c r="A457" s="63"/>
    </row>
    <row r="458" spans="1:1" x14ac:dyDescent="0.45">
      <c r="A458" s="63"/>
    </row>
    <row r="459" spans="1:1" x14ac:dyDescent="0.45">
      <c r="A459" s="63"/>
    </row>
    <row r="460" spans="1:1" x14ac:dyDescent="0.45">
      <c r="A460" s="63"/>
    </row>
    <row r="461" spans="1:1" x14ac:dyDescent="0.45">
      <c r="A461" s="63"/>
    </row>
    <row r="462" spans="1:1" x14ac:dyDescent="0.45">
      <c r="A462" s="63"/>
    </row>
    <row r="463" spans="1:1" x14ac:dyDescent="0.45">
      <c r="A463" s="63"/>
    </row>
    <row r="464" spans="1:1" x14ac:dyDescent="0.45">
      <c r="A464" s="63"/>
    </row>
    <row r="465" spans="1:1" x14ac:dyDescent="0.45">
      <c r="A465" s="63"/>
    </row>
    <row r="466" spans="1:1" x14ac:dyDescent="0.45">
      <c r="A466" s="63"/>
    </row>
    <row r="467" spans="1:1" x14ac:dyDescent="0.45">
      <c r="A467" s="63"/>
    </row>
    <row r="468" spans="1:1" x14ac:dyDescent="0.45">
      <c r="A468" s="63"/>
    </row>
    <row r="469" spans="1:1" x14ac:dyDescent="0.45">
      <c r="A469" s="63"/>
    </row>
    <row r="470" spans="1:1" x14ac:dyDescent="0.45">
      <c r="A470" s="63"/>
    </row>
    <row r="471" spans="1:1" x14ac:dyDescent="0.45">
      <c r="A471" s="63"/>
    </row>
    <row r="472" spans="1:1" x14ac:dyDescent="0.45">
      <c r="A472" s="63"/>
    </row>
    <row r="473" spans="1:1" x14ac:dyDescent="0.45">
      <c r="A473" s="63"/>
    </row>
    <row r="474" spans="1:1" x14ac:dyDescent="0.45">
      <c r="A474" s="63"/>
    </row>
    <row r="475" spans="1:1" x14ac:dyDescent="0.45">
      <c r="A475" s="63"/>
    </row>
    <row r="476" spans="1:1" x14ac:dyDescent="0.45">
      <c r="A476" s="63"/>
    </row>
    <row r="477" spans="1:1" x14ac:dyDescent="0.45">
      <c r="A477" s="63"/>
    </row>
    <row r="478" spans="1:1" x14ac:dyDescent="0.45">
      <c r="A478" s="63"/>
    </row>
    <row r="479" spans="1:1" x14ac:dyDescent="0.45">
      <c r="A479" s="63"/>
    </row>
    <row r="480" spans="1:1" x14ac:dyDescent="0.45">
      <c r="A480" s="63"/>
    </row>
    <row r="481" spans="1:1" x14ac:dyDescent="0.45">
      <c r="A481" s="63"/>
    </row>
    <row r="482" spans="1:1" x14ac:dyDescent="0.45">
      <c r="A482" s="63"/>
    </row>
    <row r="483" spans="1:1" x14ac:dyDescent="0.45">
      <c r="A483" s="63"/>
    </row>
    <row r="484" spans="1:1" x14ac:dyDescent="0.45">
      <c r="A484" s="63"/>
    </row>
    <row r="485" spans="1:1" x14ac:dyDescent="0.45">
      <c r="A485" s="63"/>
    </row>
    <row r="486" spans="1:1" x14ac:dyDescent="0.45">
      <c r="A486" s="63"/>
    </row>
    <row r="487" spans="1:1" x14ac:dyDescent="0.45">
      <c r="A487" s="63"/>
    </row>
    <row r="488" spans="1:1" x14ac:dyDescent="0.45">
      <c r="A488" s="63"/>
    </row>
    <row r="489" spans="1:1" x14ac:dyDescent="0.45">
      <c r="A489" s="63"/>
    </row>
    <row r="490" spans="1:1" x14ac:dyDescent="0.45">
      <c r="A490" s="63"/>
    </row>
    <row r="491" spans="1:1" x14ac:dyDescent="0.45">
      <c r="A491" s="63"/>
    </row>
    <row r="492" spans="1:1" x14ac:dyDescent="0.45">
      <c r="A492" s="63"/>
    </row>
    <row r="493" spans="1:1" x14ac:dyDescent="0.45">
      <c r="A493" s="63"/>
    </row>
    <row r="494" spans="1:1" x14ac:dyDescent="0.45">
      <c r="A494" s="63"/>
    </row>
    <row r="495" spans="1:1" x14ac:dyDescent="0.45">
      <c r="A495" s="63"/>
    </row>
    <row r="496" spans="1:1" x14ac:dyDescent="0.45">
      <c r="A496" s="63"/>
    </row>
    <row r="497" spans="1:1" x14ac:dyDescent="0.45">
      <c r="A497" s="63"/>
    </row>
    <row r="498" spans="1:1" x14ac:dyDescent="0.45">
      <c r="A498" s="63"/>
    </row>
    <row r="499" spans="1:1" x14ac:dyDescent="0.45">
      <c r="A499" s="63"/>
    </row>
    <row r="500" spans="1:1" x14ac:dyDescent="0.45">
      <c r="A500" s="63"/>
    </row>
    <row r="501" spans="1:1" x14ac:dyDescent="0.45">
      <c r="A501" s="63"/>
    </row>
    <row r="502" spans="1:1" x14ac:dyDescent="0.45">
      <c r="A502" s="63"/>
    </row>
    <row r="503" spans="1:1" x14ac:dyDescent="0.45">
      <c r="A503" s="63"/>
    </row>
    <row r="504" spans="1:1" x14ac:dyDescent="0.45">
      <c r="A504" s="63"/>
    </row>
    <row r="505" spans="1:1" x14ac:dyDescent="0.45">
      <c r="A505" s="63"/>
    </row>
    <row r="506" spans="1:1" x14ac:dyDescent="0.45">
      <c r="A506" s="63"/>
    </row>
    <row r="507" spans="1:1" x14ac:dyDescent="0.45">
      <c r="A507" s="63"/>
    </row>
    <row r="508" spans="1:1" x14ac:dyDescent="0.45">
      <c r="A508" s="63"/>
    </row>
    <row r="509" spans="1:1" x14ac:dyDescent="0.45">
      <c r="A509" s="63"/>
    </row>
    <row r="510" spans="1:1" x14ac:dyDescent="0.45">
      <c r="A510" s="63"/>
    </row>
    <row r="511" spans="1:1" x14ac:dyDescent="0.45">
      <c r="A511" s="63"/>
    </row>
    <row r="512" spans="1:1" x14ac:dyDescent="0.45">
      <c r="A512" s="63"/>
    </row>
    <row r="513" spans="1:1" x14ac:dyDescent="0.45">
      <c r="A513" s="63"/>
    </row>
    <row r="514" spans="1:1" x14ac:dyDescent="0.45">
      <c r="A514" s="63"/>
    </row>
    <row r="515" spans="1:1" x14ac:dyDescent="0.45">
      <c r="A515" s="63"/>
    </row>
    <row r="516" spans="1:1" x14ac:dyDescent="0.45">
      <c r="A516" s="63"/>
    </row>
    <row r="517" spans="1:1" x14ac:dyDescent="0.45">
      <c r="A517" s="63"/>
    </row>
    <row r="518" spans="1:1" x14ac:dyDescent="0.45">
      <c r="A518" s="63"/>
    </row>
    <row r="519" spans="1:1" x14ac:dyDescent="0.45">
      <c r="A519" s="63"/>
    </row>
    <row r="520" spans="1:1" x14ac:dyDescent="0.45">
      <c r="A520" s="63"/>
    </row>
    <row r="521" spans="1:1" x14ac:dyDescent="0.45">
      <c r="A521" s="63"/>
    </row>
    <row r="522" spans="1:1" x14ac:dyDescent="0.45">
      <c r="A522" s="63"/>
    </row>
    <row r="523" spans="1:1" x14ac:dyDescent="0.45">
      <c r="A523" s="63"/>
    </row>
    <row r="524" spans="1:1" x14ac:dyDescent="0.45">
      <c r="A524" s="63"/>
    </row>
    <row r="525" spans="1:1" x14ac:dyDescent="0.45">
      <c r="A525" s="63"/>
    </row>
    <row r="526" spans="1:1" x14ac:dyDescent="0.45">
      <c r="A526" s="63"/>
    </row>
    <row r="527" spans="1:1" x14ac:dyDescent="0.45">
      <c r="A527" s="63"/>
    </row>
    <row r="528" spans="1:1" x14ac:dyDescent="0.45">
      <c r="A528" s="63"/>
    </row>
    <row r="529" spans="1:1" x14ac:dyDescent="0.45">
      <c r="A529" s="63"/>
    </row>
    <row r="530" spans="1:1" x14ac:dyDescent="0.45">
      <c r="A530" s="63"/>
    </row>
    <row r="531" spans="1:1" x14ac:dyDescent="0.45">
      <c r="A531" s="63"/>
    </row>
    <row r="532" spans="1:1" x14ac:dyDescent="0.45">
      <c r="A532" s="63"/>
    </row>
    <row r="533" spans="1:1" x14ac:dyDescent="0.45">
      <c r="A533" s="63"/>
    </row>
    <row r="534" spans="1:1" x14ac:dyDescent="0.45">
      <c r="A534" s="63"/>
    </row>
    <row r="535" spans="1:1" x14ac:dyDescent="0.45">
      <c r="A535" s="63"/>
    </row>
    <row r="536" spans="1:1" x14ac:dyDescent="0.45">
      <c r="A536" s="63"/>
    </row>
    <row r="537" spans="1:1" x14ac:dyDescent="0.45">
      <c r="A537" s="63"/>
    </row>
    <row r="538" spans="1:1" x14ac:dyDescent="0.45">
      <c r="A538" s="63"/>
    </row>
    <row r="539" spans="1:1" x14ac:dyDescent="0.45">
      <c r="A539" s="63"/>
    </row>
    <row r="540" spans="1:1" x14ac:dyDescent="0.45">
      <c r="A540" s="63"/>
    </row>
    <row r="541" spans="1:1" x14ac:dyDescent="0.45">
      <c r="A541" s="63"/>
    </row>
    <row r="542" spans="1:1" x14ac:dyDescent="0.45">
      <c r="A542" s="63"/>
    </row>
    <row r="543" spans="1:1" x14ac:dyDescent="0.45">
      <c r="A543" s="63"/>
    </row>
    <row r="544" spans="1:1" x14ac:dyDescent="0.45">
      <c r="A544" s="63"/>
    </row>
    <row r="545" spans="1:1" x14ac:dyDescent="0.45">
      <c r="A545" s="63"/>
    </row>
    <row r="546" spans="1:1" x14ac:dyDescent="0.45">
      <c r="A546" s="63"/>
    </row>
    <row r="547" spans="1:1" x14ac:dyDescent="0.45">
      <c r="A547" s="63"/>
    </row>
    <row r="548" spans="1:1" x14ac:dyDescent="0.45">
      <c r="A548" s="63"/>
    </row>
    <row r="549" spans="1:1" x14ac:dyDescent="0.45">
      <c r="A549" s="63"/>
    </row>
    <row r="550" spans="1:1" x14ac:dyDescent="0.45">
      <c r="A550" s="63"/>
    </row>
    <row r="551" spans="1:1" x14ac:dyDescent="0.45">
      <c r="A551" s="63"/>
    </row>
    <row r="552" spans="1:1" x14ac:dyDescent="0.45">
      <c r="A552" s="63"/>
    </row>
    <row r="553" spans="1:1" x14ac:dyDescent="0.45">
      <c r="A553" s="63"/>
    </row>
    <row r="554" spans="1:1" x14ac:dyDescent="0.45">
      <c r="A554" s="63"/>
    </row>
    <row r="555" spans="1:1" x14ac:dyDescent="0.45">
      <c r="A555" s="63"/>
    </row>
    <row r="556" spans="1:1" x14ac:dyDescent="0.45">
      <c r="A556" s="63"/>
    </row>
    <row r="557" spans="1:1" x14ac:dyDescent="0.45">
      <c r="A557" s="63"/>
    </row>
    <row r="558" spans="1:1" x14ac:dyDescent="0.45">
      <c r="A558" s="63"/>
    </row>
    <row r="559" spans="1:1" x14ac:dyDescent="0.45">
      <c r="A559" s="63"/>
    </row>
    <row r="560" spans="1:1" x14ac:dyDescent="0.45">
      <c r="A560" s="63"/>
    </row>
    <row r="561" spans="1:1" x14ac:dyDescent="0.45">
      <c r="A561" s="63"/>
    </row>
    <row r="562" spans="1:1" x14ac:dyDescent="0.45">
      <c r="A562" s="63"/>
    </row>
    <row r="563" spans="1:1" x14ac:dyDescent="0.45">
      <c r="A563" s="63"/>
    </row>
    <row r="564" spans="1:1" x14ac:dyDescent="0.45">
      <c r="A564" s="63"/>
    </row>
    <row r="565" spans="1:1" x14ac:dyDescent="0.45">
      <c r="A565" s="63"/>
    </row>
    <row r="566" spans="1:1" x14ac:dyDescent="0.45">
      <c r="A566" s="63"/>
    </row>
    <row r="567" spans="1:1" x14ac:dyDescent="0.45">
      <c r="A567" s="63"/>
    </row>
    <row r="568" spans="1:1" x14ac:dyDescent="0.45">
      <c r="A568" s="63"/>
    </row>
    <row r="569" spans="1:1" x14ac:dyDescent="0.45">
      <c r="A569" s="63"/>
    </row>
    <row r="570" spans="1:1" x14ac:dyDescent="0.45">
      <c r="A570" s="63"/>
    </row>
    <row r="571" spans="1:1" x14ac:dyDescent="0.45">
      <c r="A571" s="63"/>
    </row>
    <row r="572" spans="1:1" x14ac:dyDescent="0.45">
      <c r="A572" s="63"/>
    </row>
    <row r="573" spans="1:1" x14ac:dyDescent="0.45">
      <c r="A573" s="63"/>
    </row>
    <row r="574" spans="1:1" x14ac:dyDescent="0.45">
      <c r="A574" s="63"/>
    </row>
    <row r="575" spans="1:1" x14ac:dyDescent="0.45">
      <c r="A575" s="63"/>
    </row>
    <row r="576" spans="1:1" x14ac:dyDescent="0.45">
      <c r="A576" s="63"/>
    </row>
    <row r="577" spans="1:1" x14ac:dyDescent="0.45">
      <c r="A577" s="63"/>
    </row>
    <row r="578" spans="1:1" x14ac:dyDescent="0.45">
      <c r="A578" s="63"/>
    </row>
    <row r="579" spans="1:1" x14ac:dyDescent="0.45">
      <c r="A579" s="63"/>
    </row>
    <row r="580" spans="1:1" x14ac:dyDescent="0.45">
      <c r="A580" s="63"/>
    </row>
    <row r="581" spans="1:1" x14ac:dyDescent="0.45">
      <c r="A581" s="63"/>
    </row>
    <row r="582" spans="1:1" x14ac:dyDescent="0.45">
      <c r="A582" s="63"/>
    </row>
    <row r="583" spans="1:1" x14ac:dyDescent="0.45">
      <c r="A583" s="63"/>
    </row>
    <row r="584" spans="1:1" x14ac:dyDescent="0.45">
      <c r="A584" s="63"/>
    </row>
    <row r="585" spans="1:1" x14ac:dyDescent="0.45">
      <c r="A585" s="63"/>
    </row>
    <row r="586" spans="1:1" x14ac:dyDescent="0.45">
      <c r="A586" s="63"/>
    </row>
    <row r="587" spans="1:1" x14ac:dyDescent="0.45">
      <c r="A587" s="63"/>
    </row>
    <row r="588" spans="1:1" x14ac:dyDescent="0.45">
      <c r="A588" s="63"/>
    </row>
    <row r="589" spans="1:1" x14ac:dyDescent="0.45">
      <c r="A589" s="63"/>
    </row>
    <row r="590" spans="1:1" x14ac:dyDescent="0.45">
      <c r="A590" s="63"/>
    </row>
    <row r="591" spans="1:1" x14ac:dyDescent="0.45">
      <c r="A591" s="63"/>
    </row>
    <row r="592" spans="1:1" x14ac:dyDescent="0.45">
      <c r="A592" s="63"/>
    </row>
    <row r="593" spans="1:1" x14ac:dyDescent="0.45">
      <c r="A593" s="63"/>
    </row>
    <row r="594" spans="1:1" x14ac:dyDescent="0.45">
      <c r="A594" s="63"/>
    </row>
    <row r="595" spans="1:1" x14ac:dyDescent="0.45">
      <c r="A595" s="63"/>
    </row>
    <row r="596" spans="1:1" x14ac:dyDescent="0.45">
      <c r="A596" s="63"/>
    </row>
    <row r="597" spans="1:1" x14ac:dyDescent="0.45">
      <c r="A597" s="63"/>
    </row>
    <row r="598" spans="1:1" x14ac:dyDescent="0.45">
      <c r="A598" s="63"/>
    </row>
    <row r="599" spans="1:1" x14ac:dyDescent="0.45">
      <c r="A599" s="63"/>
    </row>
    <row r="600" spans="1:1" x14ac:dyDescent="0.45">
      <c r="A600" s="63"/>
    </row>
    <row r="601" spans="1:1" x14ac:dyDescent="0.45">
      <c r="A601" s="63"/>
    </row>
    <row r="602" spans="1:1" x14ac:dyDescent="0.45">
      <c r="A602" s="63"/>
    </row>
    <row r="603" spans="1:1" x14ac:dyDescent="0.45">
      <c r="A603" s="63"/>
    </row>
    <row r="604" spans="1:1" x14ac:dyDescent="0.45">
      <c r="A604" s="63"/>
    </row>
    <row r="605" spans="1:1" x14ac:dyDescent="0.45">
      <c r="A605" s="63"/>
    </row>
    <row r="606" spans="1:1" x14ac:dyDescent="0.45">
      <c r="A606" s="63"/>
    </row>
    <row r="607" spans="1:1" x14ac:dyDescent="0.45">
      <c r="A607" s="63"/>
    </row>
    <row r="608" spans="1:1" x14ac:dyDescent="0.45">
      <c r="A608" s="63"/>
    </row>
    <row r="609" spans="1:1" x14ac:dyDescent="0.45">
      <c r="A609" s="63"/>
    </row>
    <row r="610" spans="1:1" x14ac:dyDescent="0.45">
      <c r="A610" s="63"/>
    </row>
    <row r="611" spans="1:1" x14ac:dyDescent="0.45">
      <c r="A611" s="63"/>
    </row>
    <row r="612" spans="1:1" x14ac:dyDescent="0.45">
      <c r="A612" s="63"/>
    </row>
    <row r="613" spans="1:1" x14ac:dyDescent="0.45">
      <c r="A613" s="63"/>
    </row>
    <row r="614" spans="1:1" x14ac:dyDescent="0.45">
      <c r="A614" s="63"/>
    </row>
    <row r="615" spans="1:1" x14ac:dyDescent="0.45">
      <c r="A615" s="63"/>
    </row>
    <row r="616" spans="1:1" x14ac:dyDescent="0.45">
      <c r="A616" s="63"/>
    </row>
    <row r="617" spans="1:1" x14ac:dyDescent="0.45">
      <c r="A617" s="63"/>
    </row>
    <row r="618" spans="1:1" x14ac:dyDescent="0.45">
      <c r="A618" s="63"/>
    </row>
    <row r="619" spans="1:1" x14ac:dyDescent="0.45">
      <c r="A619" s="63"/>
    </row>
    <row r="620" spans="1:1" x14ac:dyDescent="0.45">
      <c r="A620" s="63"/>
    </row>
    <row r="621" spans="1:1" x14ac:dyDescent="0.45">
      <c r="A621" s="63"/>
    </row>
    <row r="622" spans="1:1" x14ac:dyDescent="0.45">
      <c r="A622" s="63"/>
    </row>
    <row r="623" spans="1:1" x14ac:dyDescent="0.45">
      <c r="A623" s="63"/>
    </row>
    <row r="624" spans="1:1" x14ac:dyDescent="0.45">
      <c r="A624" s="63"/>
    </row>
    <row r="625" spans="1:1" x14ac:dyDescent="0.45">
      <c r="A625" s="63"/>
    </row>
    <row r="626" spans="1:1" x14ac:dyDescent="0.45">
      <c r="A626" s="63"/>
    </row>
    <row r="627" spans="1:1" x14ac:dyDescent="0.45">
      <c r="A627" s="63"/>
    </row>
    <row r="628" spans="1:1" x14ac:dyDescent="0.45">
      <c r="A628" s="63"/>
    </row>
    <row r="629" spans="1:1" x14ac:dyDescent="0.45">
      <c r="A629" s="63"/>
    </row>
    <row r="630" spans="1:1" x14ac:dyDescent="0.45">
      <c r="A630" s="63"/>
    </row>
    <row r="631" spans="1:1" x14ac:dyDescent="0.45">
      <c r="A631" s="63"/>
    </row>
    <row r="632" spans="1:1" x14ac:dyDescent="0.45">
      <c r="A632" s="63"/>
    </row>
    <row r="633" spans="1:1" x14ac:dyDescent="0.45">
      <c r="A633" s="63"/>
    </row>
    <row r="634" spans="1:1" x14ac:dyDescent="0.45">
      <c r="A634" s="63"/>
    </row>
    <row r="635" spans="1:1" x14ac:dyDescent="0.45">
      <c r="A635" s="63"/>
    </row>
    <row r="636" spans="1:1" x14ac:dyDescent="0.45">
      <c r="A636" s="63"/>
    </row>
    <row r="637" spans="1:1" x14ac:dyDescent="0.45">
      <c r="A637" s="63"/>
    </row>
    <row r="638" spans="1:1" x14ac:dyDescent="0.45">
      <c r="A638" s="63"/>
    </row>
    <row r="639" spans="1:1" x14ac:dyDescent="0.45">
      <c r="A639" s="63"/>
    </row>
    <row r="640" spans="1:1" x14ac:dyDescent="0.45">
      <c r="A640" s="63"/>
    </row>
    <row r="641" spans="1:1" x14ac:dyDescent="0.45">
      <c r="A641" s="63"/>
    </row>
    <row r="642" spans="1:1" x14ac:dyDescent="0.45">
      <c r="A642" s="63"/>
    </row>
    <row r="643" spans="1:1" x14ac:dyDescent="0.45">
      <c r="A643" s="63"/>
    </row>
    <row r="644" spans="1:1" x14ac:dyDescent="0.45">
      <c r="A644" s="63"/>
    </row>
    <row r="645" spans="1:1" x14ac:dyDescent="0.45">
      <c r="A645" s="63"/>
    </row>
    <row r="646" spans="1:1" x14ac:dyDescent="0.45">
      <c r="A646" s="63"/>
    </row>
    <row r="647" spans="1:1" x14ac:dyDescent="0.45">
      <c r="A647" s="63"/>
    </row>
    <row r="648" spans="1:1" x14ac:dyDescent="0.45">
      <c r="A648" s="63"/>
    </row>
    <row r="649" spans="1:1" x14ac:dyDescent="0.45">
      <c r="A649" s="63"/>
    </row>
    <row r="650" spans="1:1" x14ac:dyDescent="0.45">
      <c r="A650" s="63"/>
    </row>
    <row r="651" spans="1:1" x14ac:dyDescent="0.45">
      <c r="A651" s="63"/>
    </row>
    <row r="652" spans="1:1" x14ac:dyDescent="0.45">
      <c r="A652" s="63"/>
    </row>
    <row r="653" spans="1:1" x14ac:dyDescent="0.45">
      <c r="A653" s="63"/>
    </row>
    <row r="654" spans="1:1" x14ac:dyDescent="0.45">
      <c r="A654" s="63"/>
    </row>
    <row r="655" spans="1:1" x14ac:dyDescent="0.45">
      <c r="A655" s="63"/>
    </row>
    <row r="656" spans="1:1" x14ac:dyDescent="0.45">
      <c r="A656" s="63"/>
    </row>
    <row r="657" spans="1:1" x14ac:dyDescent="0.45">
      <c r="A657" s="63"/>
    </row>
    <row r="658" spans="1:1" x14ac:dyDescent="0.45">
      <c r="A658" s="63"/>
    </row>
    <row r="659" spans="1:1" x14ac:dyDescent="0.45">
      <c r="A659" s="63"/>
    </row>
    <row r="660" spans="1:1" x14ac:dyDescent="0.45">
      <c r="A660" s="63"/>
    </row>
    <row r="661" spans="1:1" x14ac:dyDescent="0.45">
      <c r="A661" s="63"/>
    </row>
    <row r="662" spans="1:1" x14ac:dyDescent="0.45">
      <c r="A662" s="63"/>
    </row>
    <row r="663" spans="1:1" x14ac:dyDescent="0.45">
      <c r="A663" s="63"/>
    </row>
    <row r="664" spans="1:1" x14ac:dyDescent="0.45">
      <c r="A664" s="63"/>
    </row>
    <row r="665" spans="1:1" x14ac:dyDescent="0.45">
      <c r="A665" s="63"/>
    </row>
    <row r="666" spans="1:1" x14ac:dyDescent="0.45">
      <c r="A666" s="63"/>
    </row>
    <row r="667" spans="1:1" x14ac:dyDescent="0.45">
      <c r="A667" s="63"/>
    </row>
    <row r="668" spans="1:1" x14ac:dyDescent="0.45">
      <c r="A668" s="63"/>
    </row>
    <row r="669" spans="1:1" x14ac:dyDescent="0.45">
      <c r="A669" s="63"/>
    </row>
    <row r="670" spans="1:1" x14ac:dyDescent="0.45">
      <c r="A670" s="63"/>
    </row>
    <row r="671" spans="1:1" x14ac:dyDescent="0.45">
      <c r="A671" s="63"/>
    </row>
    <row r="672" spans="1:1" x14ac:dyDescent="0.45">
      <c r="A672" s="63"/>
    </row>
    <row r="673" spans="1:1" x14ac:dyDescent="0.45">
      <c r="A673" s="63"/>
    </row>
    <row r="674" spans="1:1" x14ac:dyDescent="0.45">
      <c r="A674" s="63"/>
    </row>
    <row r="675" spans="1:1" x14ac:dyDescent="0.45">
      <c r="A675" s="63"/>
    </row>
    <row r="676" spans="1:1" x14ac:dyDescent="0.45">
      <c r="A676" s="63"/>
    </row>
    <row r="677" spans="1:1" x14ac:dyDescent="0.45">
      <c r="A677" s="63"/>
    </row>
    <row r="678" spans="1:1" x14ac:dyDescent="0.45">
      <c r="A678" s="63"/>
    </row>
    <row r="679" spans="1:1" x14ac:dyDescent="0.45">
      <c r="A679" s="63"/>
    </row>
    <row r="680" spans="1:1" x14ac:dyDescent="0.45">
      <c r="A680" s="63"/>
    </row>
    <row r="681" spans="1:1" x14ac:dyDescent="0.45">
      <c r="A681" s="63"/>
    </row>
    <row r="682" spans="1:1" x14ac:dyDescent="0.45">
      <c r="A682" s="63"/>
    </row>
    <row r="683" spans="1:1" x14ac:dyDescent="0.45">
      <c r="A683" s="63"/>
    </row>
    <row r="684" spans="1:1" x14ac:dyDescent="0.45">
      <c r="A684" s="63"/>
    </row>
    <row r="685" spans="1:1" x14ac:dyDescent="0.45">
      <c r="A685" s="63"/>
    </row>
    <row r="686" spans="1:1" x14ac:dyDescent="0.45">
      <c r="A686" s="63"/>
    </row>
    <row r="687" spans="1:1" x14ac:dyDescent="0.45">
      <c r="A687" s="63"/>
    </row>
    <row r="688" spans="1:1" x14ac:dyDescent="0.45">
      <c r="A688" s="63"/>
    </row>
    <row r="689" spans="1:1" x14ac:dyDescent="0.45">
      <c r="A689" s="63"/>
    </row>
    <row r="690" spans="1:1" x14ac:dyDescent="0.45">
      <c r="A690" s="63"/>
    </row>
    <row r="691" spans="1:1" x14ac:dyDescent="0.45">
      <c r="A691" s="63"/>
    </row>
    <row r="692" spans="1:1" x14ac:dyDescent="0.45">
      <c r="A692" s="63"/>
    </row>
    <row r="693" spans="1:1" x14ac:dyDescent="0.45">
      <c r="A693" s="63"/>
    </row>
    <row r="694" spans="1:1" x14ac:dyDescent="0.45">
      <c r="A694" s="63"/>
    </row>
    <row r="695" spans="1:1" x14ac:dyDescent="0.45">
      <c r="A695" s="63"/>
    </row>
    <row r="696" spans="1:1" x14ac:dyDescent="0.45">
      <c r="A696" s="63"/>
    </row>
    <row r="697" spans="1:1" x14ac:dyDescent="0.45">
      <c r="A697" s="63"/>
    </row>
    <row r="698" spans="1:1" x14ac:dyDescent="0.45">
      <c r="A698" s="63"/>
    </row>
    <row r="699" spans="1:1" x14ac:dyDescent="0.45">
      <c r="A699" s="63"/>
    </row>
    <row r="700" spans="1:1" x14ac:dyDescent="0.45">
      <c r="A700" s="63"/>
    </row>
    <row r="701" spans="1:1" x14ac:dyDescent="0.45">
      <c r="A701" s="63"/>
    </row>
    <row r="702" spans="1:1" x14ac:dyDescent="0.45">
      <c r="A702" s="63"/>
    </row>
    <row r="703" spans="1:1" x14ac:dyDescent="0.45">
      <c r="A703" s="63"/>
    </row>
    <row r="704" spans="1:1" x14ac:dyDescent="0.45">
      <c r="A704" s="63"/>
    </row>
    <row r="705" spans="1:1" x14ac:dyDescent="0.45">
      <c r="A705" s="63"/>
    </row>
    <row r="706" spans="1:1" x14ac:dyDescent="0.45">
      <c r="A706" s="63"/>
    </row>
    <row r="707" spans="1:1" x14ac:dyDescent="0.45">
      <c r="A707" s="63"/>
    </row>
    <row r="708" spans="1:1" x14ac:dyDescent="0.45">
      <c r="A708" s="63"/>
    </row>
    <row r="709" spans="1:1" x14ac:dyDescent="0.45">
      <c r="A709" s="63"/>
    </row>
    <row r="710" spans="1:1" x14ac:dyDescent="0.45">
      <c r="A710" s="63"/>
    </row>
    <row r="711" spans="1:1" x14ac:dyDescent="0.45">
      <c r="A711" s="63"/>
    </row>
    <row r="712" spans="1:1" x14ac:dyDescent="0.45">
      <c r="A712" s="63"/>
    </row>
    <row r="713" spans="1:1" x14ac:dyDescent="0.45">
      <c r="A713" s="63"/>
    </row>
    <row r="714" spans="1:1" x14ac:dyDescent="0.45">
      <c r="A714" s="63"/>
    </row>
    <row r="715" spans="1:1" x14ac:dyDescent="0.45">
      <c r="A715" s="63"/>
    </row>
    <row r="716" spans="1:1" x14ac:dyDescent="0.45">
      <c r="A716" s="63"/>
    </row>
    <row r="717" spans="1:1" x14ac:dyDescent="0.45">
      <c r="A717" s="63"/>
    </row>
    <row r="718" spans="1:1" x14ac:dyDescent="0.45">
      <c r="A718" s="63"/>
    </row>
    <row r="719" spans="1:1" x14ac:dyDescent="0.45">
      <c r="A719" s="63"/>
    </row>
    <row r="720" spans="1:1" x14ac:dyDescent="0.45">
      <c r="A720" s="63"/>
    </row>
    <row r="721" spans="1:1" x14ac:dyDescent="0.45">
      <c r="A721" s="63"/>
    </row>
    <row r="722" spans="1:1" x14ac:dyDescent="0.45">
      <c r="A722" s="63"/>
    </row>
    <row r="723" spans="1:1" x14ac:dyDescent="0.45">
      <c r="A723" s="63"/>
    </row>
    <row r="724" spans="1:1" x14ac:dyDescent="0.45">
      <c r="A724" s="63"/>
    </row>
    <row r="725" spans="1:1" x14ac:dyDescent="0.45">
      <c r="A725" s="63"/>
    </row>
    <row r="726" spans="1:1" x14ac:dyDescent="0.45">
      <c r="A726" s="63"/>
    </row>
    <row r="727" spans="1:1" x14ac:dyDescent="0.45">
      <c r="A727" s="63"/>
    </row>
    <row r="728" spans="1:1" x14ac:dyDescent="0.45">
      <c r="A728" s="63"/>
    </row>
    <row r="729" spans="1:1" x14ac:dyDescent="0.45">
      <c r="A729" s="63"/>
    </row>
    <row r="730" spans="1:1" x14ac:dyDescent="0.45">
      <c r="A730" s="63"/>
    </row>
    <row r="731" spans="1:1" x14ac:dyDescent="0.45">
      <c r="A731" s="63"/>
    </row>
    <row r="732" spans="1:1" x14ac:dyDescent="0.45">
      <c r="A732" s="63"/>
    </row>
    <row r="733" spans="1:1" x14ac:dyDescent="0.45">
      <c r="A733" s="63"/>
    </row>
    <row r="734" spans="1:1" x14ac:dyDescent="0.45">
      <c r="A734" s="63"/>
    </row>
    <row r="735" spans="1:1" x14ac:dyDescent="0.45">
      <c r="A735" s="63"/>
    </row>
    <row r="736" spans="1:1" x14ac:dyDescent="0.45">
      <c r="A736" s="63"/>
    </row>
    <row r="737" spans="1:1" x14ac:dyDescent="0.45">
      <c r="A737" s="63"/>
    </row>
    <row r="738" spans="1:1" x14ac:dyDescent="0.45">
      <c r="A738" s="63"/>
    </row>
    <row r="739" spans="1:1" x14ac:dyDescent="0.45">
      <c r="A739" s="63"/>
    </row>
    <row r="740" spans="1:1" x14ac:dyDescent="0.45">
      <c r="A740" s="63"/>
    </row>
    <row r="741" spans="1:1" x14ac:dyDescent="0.45">
      <c r="A741" s="63"/>
    </row>
    <row r="742" spans="1:1" x14ac:dyDescent="0.45">
      <c r="A742" s="63"/>
    </row>
    <row r="743" spans="1:1" x14ac:dyDescent="0.45">
      <c r="A743" s="63"/>
    </row>
    <row r="744" spans="1:1" x14ac:dyDescent="0.45">
      <c r="A744" s="63"/>
    </row>
    <row r="745" spans="1:1" x14ac:dyDescent="0.45">
      <c r="A745" s="63"/>
    </row>
    <row r="746" spans="1:1" x14ac:dyDescent="0.45">
      <c r="A746" s="63"/>
    </row>
    <row r="747" spans="1:1" x14ac:dyDescent="0.45">
      <c r="A747" s="63"/>
    </row>
    <row r="748" spans="1:1" x14ac:dyDescent="0.45">
      <c r="A748" s="63"/>
    </row>
    <row r="749" spans="1:1" x14ac:dyDescent="0.45">
      <c r="A749" s="63"/>
    </row>
    <row r="750" spans="1:1" x14ac:dyDescent="0.45">
      <c r="A750" s="63"/>
    </row>
    <row r="751" spans="1:1" x14ac:dyDescent="0.45">
      <c r="A751" s="63"/>
    </row>
    <row r="752" spans="1:1" x14ac:dyDescent="0.45">
      <c r="A752" s="63"/>
    </row>
    <row r="753" spans="1:1" x14ac:dyDescent="0.45">
      <c r="A753" s="63"/>
    </row>
    <row r="754" spans="1:1" x14ac:dyDescent="0.45">
      <c r="A754" s="63"/>
    </row>
    <row r="755" spans="1:1" x14ac:dyDescent="0.45">
      <c r="A755" s="63"/>
    </row>
    <row r="756" spans="1:1" x14ac:dyDescent="0.45">
      <c r="A756" s="63"/>
    </row>
    <row r="757" spans="1:1" x14ac:dyDescent="0.45">
      <c r="A757" s="63"/>
    </row>
    <row r="758" spans="1:1" x14ac:dyDescent="0.45">
      <c r="A758" s="63"/>
    </row>
    <row r="759" spans="1:1" x14ac:dyDescent="0.45">
      <c r="A759" s="63"/>
    </row>
    <row r="760" spans="1:1" x14ac:dyDescent="0.45">
      <c r="A760" s="63"/>
    </row>
    <row r="761" spans="1:1" x14ac:dyDescent="0.45">
      <c r="A761" s="63"/>
    </row>
    <row r="762" spans="1:1" x14ac:dyDescent="0.45">
      <c r="A762" s="63"/>
    </row>
    <row r="763" spans="1:1" x14ac:dyDescent="0.45">
      <c r="A763" s="63"/>
    </row>
    <row r="764" spans="1:1" x14ac:dyDescent="0.45">
      <c r="A764" s="63"/>
    </row>
    <row r="765" spans="1:1" x14ac:dyDescent="0.45">
      <c r="A765" s="63"/>
    </row>
    <row r="766" spans="1:1" x14ac:dyDescent="0.45">
      <c r="A766" s="63"/>
    </row>
    <row r="767" spans="1:1" x14ac:dyDescent="0.45">
      <c r="A767" s="63"/>
    </row>
    <row r="768" spans="1:1" x14ac:dyDescent="0.45">
      <c r="A768" s="63"/>
    </row>
    <row r="769" spans="1:1" x14ac:dyDescent="0.45">
      <c r="A769" s="63"/>
    </row>
    <row r="770" spans="1:1" x14ac:dyDescent="0.45">
      <c r="A770" s="63"/>
    </row>
    <row r="771" spans="1:1" x14ac:dyDescent="0.45">
      <c r="A771" s="63"/>
    </row>
    <row r="772" spans="1:1" x14ac:dyDescent="0.45">
      <c r="A772" s="63"/>
    </row>
    <row r="773" spans="1:1" x14ac:dyDescent="0.45">
      <c r="A773" s="63"/>
    </row>
    <row r="774" spans="1:1" x14ac:dyDescent="0.45">
      <c r="A774" s="63"/>
    </row>
    <row r="775" spans="1:1" x14ac:dyDescent="0.45">
      <c r="A775" s="63"/>
    </row>
    <row r="776" spans="1:1" x14ac:dyDescent="0.45">
      <c r="A776" s="63"/>
    </row>
    <row r="777" spans="1:1" x14ac:dyDescent="0.45">
      <c r="A777" s="63"/>
    </row>
    <row r="778" spans="1:1" x14ac:dyDescent="0.45">
      <c r="A778" s="63"/>
    </row>
    <row r="779" spans="1:1" x14ac:dyDescent="0.45">
      <c r="A779" s="63"/>
    </row>
    <row r="780" spans="1:1" x14ac:dyDescent="0.45">
      <c r="A780" s="63"/>
    </row>
    <row r="781" spans="1:1" x14ac:dyDescent="0.45">
      <c r="A781" s="63"/>
    </row>
    <row r="782" spans="1:1" x14ac:dyDescent="0.45">
      <c r="A782" s="63"/>
    </row>
    <row r="783" spans="1:1" x14ac:dyDescent="0.45">
      <c r="A783" s="63"/>
    </row>
    <row r="784" spans="1:1" x14ac:dyDescent="0.45">
      <c r="A784" s="63"/>
    </row>
    <row r="785" spans="1:1" x14ac:dyDescent="0.45">
      <c r="A785" s="63"/>
    </row>
    <row r="786" spans="1:1" x14ac:dyDescent="0.45">
      <c r="A786" s="63"/>
    </row>
    <row r="787" spans="1:1" x14ac:dyDescent="0.45">
      <c r="A787" s="63"/>
    </row>
    <row r="788" spans="1:1" x14ac:dyDescent="0.45">
      <c r="A788" s="63"/>
    </row>
    <row r="789" spans="1:1" x14ac:dyDescent="0.45">
      <c r="A789" s="63"/>
    </row>
    <row r="790" spans="1:1" x14ac:dyDescent="0.45">
      <c r="A790" s="63"/>
    </row>
    <row r="791" spans="1:1" x14ac:dyDescent="0.45">
      <c r="A791" s="63"/>
    </row>
    <row r="792" spans="1:1" x14ac:dyDescent="0.45">
      <c r="A792" s="63"/>
    </row>
    <row r="793" spans="1:1" x14ac:dyDescent="0.45">
      <c r="A793" s="63"/>
    </row>
    <row r="794" spans="1:1" x14ac:dyDescent="0.45">
      <c r="A794" s="63"/>
    </row>
    <row r="795" spans="1:1" x14ac:dyDescent="0.45">
      <c r="A795" s="63"/>
    </row>
    <row r="796" spans="1:1" x14ac:dyDescent="0.45">
      <c r="A796" s="63"/>
    </row>
    <row r="797" spans="1:1" x14ac:dyDescent="0.45">
      <c r="A797" s="63"/>
    </row>
    <row r="798" spans="1:1" x14ac:dyDescent="0.45">
      <c r="A798" s="63"/>
    </row>
    <row r="799" spans="1:1" x14ac:dyDescent="0.45">
      <c r="A799" s="63"/>
    </row>
    <row r="800" spans="1:1" x14ac:dyDescent="0.45">
      <c r="A800" s="63"/>
    </row>
    <row r="801" spans="1:1" x14ac:dyDescent="0.45">
      <c r="A801" s="63"/>
    </row>
    <row r="802" spans="1:1" x14ac:dyDescent="0.45">
      <c r="A802" s="63"/>
    </row>
    <row r="803" spans="1:1" x14ac:dyDescent="0.45">
      <c r="A803" s="63"/>
    </row>
    <row r="804" spans="1:1" x14ac:dyDescent="0.45">
      <c r="A804" s="63"/>
    </row>
    <row r="805" spans="1:1" x14ac:dyDescent="0.45">
      <c r="A805" s="63"/>
    </row>
    <row r="806" spans="1:1" x14ac:dyDescent="0.45">
      <c r="A806" s="63"/>
    </row>
    <row r="807" spans="1:1" x14ac:dyDescent="0.45">
      <c r="A807" s="63"/>
    </row>
    <row r="808" spans="1:1" x14ac:dyDescent="0.45">
      <c r="A808" s="63"/>
    </row>
    <row r="809" spans="1:1" x14ac:dyDescent="0.45">
      <c r="A809" s="63"/>
    </row>
    <row r="810" spans="1:1" x14ac:dyDescent="0.45">
      <c r="A810" s="63"/>
    </row>
    <row r="811" spans="1:1" x14ac:dyDescent="0.45">
      <c r="A811" s="63"/>
    </row>
    <row r="812" spans="1:1" x14ac:dyDescent="0.45">
      <c r="A812" s="63"/>
    </row>
    <row r="813" spans="1:1" x14ac:dyDescent="0.45">
      <c r="A813" s="63"/>
    </row>
    <row r="814" spans="1:1" x14ac:dyDescent="0.45">
      <c r="A814" s="63"/>
    </row>
    <row r="815" spans="1:1" x14ac:dyDescent="0.45">
      <c r="A815" s="63"/>
    </row>
    <row r="816" spans="1:1" x14ac:dyDescent="0.45">
      <c r="A816" s="63"/>
    </row>
    <row r="817" spans="1:1" x14ac:dyDescent="0.45">
      <c r="A817" s="63"/>
    </row>
    <row r="818" spans="1:1" x14ac:dyDescent="0.45">
      <c r="A818" s="63"/>
    </row>
    <row r="819" spans="1:1" x14ac:dyDescent="0.45">
      <c r="A819" s="63"/>
    </row>
    <row r="820" spans="1:1" x14ac:dyDescent="0.45">
      <c r="A820" s="63"/>
    </row>
    <row r="821" spans="1:1" x14ac:dyDescent="0.45">
      <c r="A821" s="63"/>
    </row>
    <row r="822" spans="1:1" x14ac:dyDescent="0.45">
      <c r="A822" s="63"/>
    </row>
    <row r="823" spans="1:1" x14ac:dyDescent="0.45">
      <c r="A823" s="63"/>
    </row>
    <row r="824" spans="1:1" x14ac:dyDescent="0.45">
      <c r="A824" s="63"/>
    </row>
    <row r="825" spans="1:1" x14ac:dyDescent="0.45">
      <c r="A825" s="63"/>
    </row>
    <row r="826" spans="1:1" x14ac:dyDescent="0.45">
      <c r="A826" s="63"/>
    </row>
    <row r="827" spans="1:1" x14ac:dyDescent="0.45">
      <c r="A827" s="63"/>
    </row>
    <row r="828" spans="1:1" x14ac:dyDescent="0.45">
      <c r="A828" s="63"/>
    </row>
    <row r="829" spans="1:1" x14ac:dyDescent="0.45">
      <c r="A829" s="63"/>
    </row>
    <row r="830" spans="1:1" x14ac:dyDescent="0.45">
      <c r="A830" s="63"/>
    </row>
    <row r="831" spans="1:1" x14ac:dyDescent="0.45">
      <c r="A831" s="63"/>
    </row>
    <row r="832" spans="1:1" x14ac:dyDescent="0.45">
      <c r="A832" s="63"/>
    </row>
    <row r="833" spans="1:1" x14ac:dyDescent="0.45">
      <c r="A833" s="63"/>
    </row>
    <row r="834" spans="1:1" x14ac:dyDescent="0.45">
      <c r="A834" s="63"/>
    </row>
    <row r="835" spans="1:1" x14ac:dyDescent="0.45">
      <c r="A835" s="63"/>
    </row>
    <row r="836" spans="1:1" x14ac:dyDescent="0.45">
      <c r="A836" s="63"/>
    </row>
    <row r="837" spans="1:1" x14ac:dyDescent="0.45">
      <c r="A837" s="63"/>
    </row>
    <row r="838" spans="1:1" x14ac:dyDescent="0.45">
      <c r="A838" s="63"/>
    </row>
    <row r="839" spans="1:1" x14ac:dyDescent="0.45">
      <c r="A839" s="63"/>
    </row>
    <row r="840" spans="1:1" x14ac:dyDescent="0.45">
      <c r="A840" s="63"/>
    </row>
    <row r="841" spans="1:1" x14ac:dyDescent="0.45">
      <c r="A841" s="63"/>
    </row>
    <row r="842" spans="1:1" x14ac:dyDescent="0.45">
      <c r="A842" s="63"/>
    </row>
    <row r="843" spans="1:1" x14ac:dyDescent="0.45">
      <c r="A843" s="63"/>
    </row>
    <row r="844" spans="1:1" x14ac:dyDescent="0.45">
      <c r="A844" s="63"/>
    </row>
    <row r="845" spans="1:1" x14ac:dyDescent="0.45">
      <c r="A845" s="63"/>
    </row>
    <row r="846" spans="1:1" x14ac:dyDescent="0.45">
      <c r="A846" s="63"/>
    </row>
    <row r="847" spans="1:1" x14ac:dyDescent="0.45">
      <c r="A847" s="63"/>
    </row>
    <row r="848" spans="1:1" x14ac:dyDescent="0.45">
      <c r="A848" s="63"/>
    </row>
    <row r="849" spans="1:1" x14ac:dyDescent="0.45">
      <c r="A849" s="63"/>
    </row>
    <row r="850" spans="1:1" x14ac:dyDescent="0.45">
      <c r="A850" s="63"/>
    </row>
    <row r="851" spans="1:1" x14ac:dyDescent="0.45">
      <c r="A851" s="63"/>
    </row>
    <row r="852" spans="1:1" x14ac:dyDescent="0.45">
      <c r="A852" s="63"/>
    </row>
    <row r="853" spans="1:1" x14ac:dyDescent="0.45">
      <c r="A853" s="63"/>
    </row>
    <row r="854" spans="1:1" x14ac:dyDescent="0.45">
      <c r="A854" s="63"/>
    </row>
    <row r="855" spans="1:1" x14ac:dyDescent="0.45">
      <c r="A855" s="63"/>
    </row>
    <row r="856" spans="1:1" x14ac:dyDescent="0.45">
      <c r="A856" s="63"/>
    </row>
    <row r="857" spans="1:1" x14ac:dyDescent="0.45">
      <c r="A857" s="63"/>
    </row>
    <row r="858" spans="1:1" x14ac:dyDescent="0.45">
      <c r="A858" s="63"/>
    </row>
    <row r="859" spans="1:1" x14ac:dyDescent="0.45">
      <c r="A859" s="63"/>
    </row>
    <row r="860" spans="1:1" x14ac:dyDescent="0.45">
      <c r="A860" s="63"/>
    </row>
    <row r="861" spans="1:1" x14ac:dyDescent="0.45">
      <c r="A861" s="63"/>
    </row>
    <row r="862" spans="1:1" x14ac:dyDescent="0.45">
      <c r="A862" s="63"/>
    </row>
    <row r="863" spans="1:1" x14ac:dyDescent="0.45">
      <c r="A863" s="63"/>
    </row>
    <row r="864" spans="1:1" x14ac:dyDescent="0.45">
      <c r="A864" s="63"/>
    </row>
    <row r="865" spans="1:1" x14ac:dyDescent="0.45">
      <c r="A865" s="63"/>
    </row>
    <row r="866" spans="1:1" x14ac:dyDescent="0.45">
      <c r="A866" s="63"/>
    </row>
    <row r="867" spans="1:1" x14ac:dyDescent="0.45">
      <c r="A867" s="63"/>
    </row>
    <row r="868" spans="1:1" x14ac:dyDescent="0.45">
      <c r="A868" s="63"/>
    </row>
    <row r="869" spans="1:1" x14ac:dyDescent="0.45">
      <c r="A869" s="63"/>
    </row>
    <row r="870" spans="1:1" x14ac:dyDescent="0.45">
      <c r="A870" s="63"/>
    </row>
    <row r="871" spans="1:1" x14ac:dyDescent="0.45">
      <c r="A871" s="63"/>
    </row>
    <row r="872" spans="1:1" x14ac:dyDescent="0.45">
      <c r="A872" s="63"/>
    </row>
    <row r="873" spans="1:1" x14ac:dyDescent="0.45">
      <c r="A873" s="63"/>
    </row>
    <row r="874" spans="1:1" x14ac:dyDescent="0.45">
      <c r="A874" s="63"/>
    </row>
    <row r="875" spans="1:1" x14ac:dyDescent="0.45">
      <c r="A875" s="63"/>
    </row>
    <row r="876" spans="1:1" x14ac:dyDescent="0.45">
      <c r="A876" s="63"/>
    </row>
    <row r="877" spans="1:1" x14ac:dyDescent="0.45">
      <c r="A877" s="63"/>
    </row>
    <row r="878" spans="1:1" x14ac:dyDescent="0.45">
      <c r="A878" s="63"/>
    </row>
    <row r="879" spans="1:1" x14ac:dyDescent="0.45">
      <c r="A879" s="63"/>
    </row>
    <row r="880" spans="1:1" x14ac:dyDescent="0.45">
      <c r="A880" s="63"/>
    </row>
    <row r="881" spans="1:1" x14ac:dyDescent="0.45">
      <c r="A881" s="63"/>
    </row>
    <row r="882" spans="1:1" x14ac:dyDescent="0.45">
      <c r="A882" s="63"/>
    </row>
    <row r="883" spans="1:1" x14ac:dyDescent="0.45">
      <c r="A883" s="63"/>
    </row>
    <row r="884" spans="1:1" x14ac:dyDescent="0.45">
      <c r="A884" s="63"/>
    </row>
    <row r="885" spans="1:1" x14ac:dyDescent="0.45">
      <c r="A885" s="63"/>
    </row>
    <row r="886" spans="1:1" x14ac:dyDescent="0.45">
      <c r="A886" s="63"/>
    </row>
    <row r="887" spans="1:1" x14ac:dyDescent="0.45">
      <c r="A887" s="63"/>
    </row>
    <row r="888" spans="1:1" x14ac:dyDescent="0.45">
      <c r="A888" s="63"/>
    </row>
    <row r="889" spans="1:1" x14ac:dyDescent="0.45">
      <c r="A889" s="63"/>
    </row>
    <row r="890" spans="1:1" x14ac:dyDescent="0.45">
      <c r="A890" s="63"/>
    </row>
    <row r="891" spans="1:1" x14ac:dyDescent="0.45">
      <c r="A891" s="63"/>
    </row>
    <row r="892" spans="1:1" x14ac:dyDescent="0.45">
      <c r="A892" s="63"/>
    </row>
    <row r="893" spans="1:1" x14ac:dyDescent="0.45">
      <c r="A893" s="63"/>
    </row>
    <row r="894" spans="1:1" x14ac:dyDescent="0.45">
      <c r="A894" s="63"/>
    </row>
    <row r="895" spans="1:1" x14ac:dyDescent="0.45">
      <c r="A895" s="63"/>
    </row>
    <row r="896" spans="1:1" x14ac:dyDescent="0.45">
      <c r="A896" s="63"/>
    </row>
    <row r="897" spans="1:1" x14ac:dyDescent="0.45">
      <c r="A897" s="63"/>
    </row>
    <row r="898" spans="1:1" x14ac:dyDescent="0.45">
      <c r="A898" s="63"/>
    </row>
    <row r="899" spans="1:1" x14ac:dyDescent="0.45">
      <c r="A899" s="63"/>
    </row>
    <row r="900" spans="1:1" x14ac:dyDescent="0.45">
      <c r="A900" s="63"/>
    </row>
    <row r="901" spans="1:1" x14ac:dyDescent="0.45">
      <c r="A901" s="63"/>
    </row>
    <row r="902" spans="1:1" x14ac:dyDescent="0.45">
      <c r="A902" s="63"/>
    </row>
    <row r="903" spans="1:1" x14ac:dyDescent="0.45">
      <c r="A903" s="63"/>
    </row>
    <row r="904" spans="1:1" x14ac:dyDescent="0.45">
      <c r="A904" s="63"/>
    </row>
    <row r="905" spans="1:1" x14ac:dyDescent="0.45">
      <c r="A905" s="63"/>
    </row>
    <row r="906" spans="1:1" x14ac:dyDescent="0.45">
      <c r="A906" s="63"/>
    </row>
    <row r="907" spans="1:1" x14ac:dyDescent="0.45">
      <c r="A907" s="63"/>
    </row>
    <row r="908" spans="1:1" x14ac:dyDescent="0.45">
      <c r="A908" s="63"/>
    </row>
    <row r="909" spans="1:1" x14ac:dyDescent="0.45">
      <c r="A909" s="63"/>
    </row>
    <row r="910" spans="1:1" x14ac:dyDescent="0.45">
      <c r="A910" s="63"/>
    </row>
    <row r="911" spans="1:1" x14ac:dyDescent="0.45">
      <c r="A911" s="63"/>
    </row>
    <row r="912" spans="1:1" x14ac:dyDescent="0.45">
      <c r="A912" s="63"/>
    </row>
    <row r="913" spans="1:1" x14ac:dyDescent="0.45">
      <c r="A913" s="63"/>
    </row>
    <row r="914" spans="1:1" x14ac:dyDescent="0.45">
      <c r="A914" s="63"/>
    </row>
    <row r="915" spans="1:1" x14ac:dyDescent="0.45">
      <c r="A915" s="63"/>
    </row>
    <row r="916" spans="1:1" x14ac:dyDescent="0.45">
      <c r="A916" s="63"/>
    </row>
    <row r="917" spans="1:1" x14ac:dyDescent="0.45">
      <c r="A917" s="63"/>
    </row>
    <row r="918" spans="1:1" x14ac:dyDescent="0.45">
      <c r="A918" s="63"/>
    </row>
    <row r="919" spans="1:1" x14ac:dyDescent="0.45">
      <c r="A919" s="63"/>
    </row>
    <row r="920" spans="1:1" x14ac:dyDescent="0.45">
      <c r="A920" s="63"/>
    </row>
    <row r="921" spans="1:1" x14ac:dyDescent="0.45">
      <c r="A921" s="63"/>
    </row>
    <row r="922" spans="1:1" x14ac:dyDescent="0.45">
      <c r="A922" s="63"/>
    </row>
    <row r="923" spans="1:1" x14ac:dyDescent="0.45">
      <c r="A923" s="63"/>
    </row>
    <row r="924" spans="1:1" x14ac:dyDescent="0.45">
      <c r="A924" s="63"/>
    </row>
    <row r="925" spans="1:1" x14ac:dyDescent="0.45">
      <c r="A925" s="63"/>
    </row>
    <row r="926" spans="1:1" x14ac:dyDescent="0.45">
      <c r="A926" s="63"/>
    </row>
    <row r="927" spans="1:1" x14ac:dyDescent="0.45">
      <c r="A927" s="63"/>
    </row>
    <row r="928" spans="1:1" x14ac:dyDescent="0.45">
      <c r="A928" s="63"/>
    </row>
    <row r="929" spans="1:1" x14ac:dyDescent="0.45">
      <c r="A929" s="63"/>
    </row>
    <row r="930" spans="1:1" x14ac:dyDescent="0.45">
      <c r="A930" s="63"/>
    </row>
    <row r="931" spans="1:1" x14ac:dyDescent="0.45">
      <c r="A931" s="63"/>
    </row>
    <row r="932" spans="1:1" x14ac:dyDescent="0.45">
      <c r="A932" s="63"/>
    </row>
    <row r="933" spans="1:1" x14ac:dyDescent="0.45">
      <c r="A933" s="63"/>
    </row>
    <row r="934" spans="1:1" x14ac:dyDescent="0.45">
      <c r="A934" s="63"/>
    </row>
    <row r="935" spans="1:1" x14ac:dyDescent="0.45">
      <c r="A935" s="63"/>
    </row>
    <row r="936" spans="1:1" x14ac:dyDescent="0.45">
      <c r="A936" s="63"/>
    </row>
    <row r="937" spans="1:1" x14ac:dyDescent="0.45">
      <c r="A937" s="63"/>
    </row>
    <row r="938" spans="1:1" x14ac:dyDescent="0.45">
      <c r="A938" s="63"/>
    </row>
    <row r="939" spans="1:1" x14ac:dyDescent="0.45">
      <c r="A939" s="63"/>
    </row>
    <row r="940" spans="1:1" x14ac:dyDescent="0.45">
      <c r="A940" s="63"/>
    </row>
    <row r="941" spans="1:1" x14ac:dyDescent="0.45">
      <c r="A941" s="63"/>
    </row>
    <row r="942" spans="1:1" x14ac:dyDescent="0.45">
      <c r="A942" s="63"/>
    </row>
    <row r="943" spans="1:1" x14ac:dyDescent="0.45">
      <c r="A943" s="63"/>
    </row>
    <row r="944" spans="1:1" x14ac:dyDescent="0.45">
      <c r="A944" s="63"/>
    </row>
    <row r="945" spans="1:1" x14ac:dyDescent="0.45">
      <c r="A945" s="63"/>
    </row>
    <row r="946" spans="1:1" x14ac:dyDescent="0.45">
      <c r="A946" s="63"/>
    </row>
    <row r="947" spans="1:1" x14ac:dyDescent="0.45">
      <c r="A947" s="63"/>
    </row>
    <row r="948" spans="1:1" x14ac:dyDescent="0.45">
      <c r="A948" s="63"/>
    </row>
    <row r="949" spans="1:1" x14ac:dyDescent="0.45">
      <c r="A949" s="63"/>
    </row>
    <row r="950" spans="1:1" x14ac:dyDescent="0.45">
      <c r="A950" s="63"/>
    </row>
    <row r="951" spans="1:1" x14ac:dyDescent="0.45">
      <c r="A951" s="63"/>
    </row>
    <row r="952" spans="1:1" x14ac:dyDescent="0.45">
      <c r="A952" s="63"/>
    </row>
    <row r="953" spans="1:1" x14ac:dyDescent="0.45">
      <c r="A953" s="63"/>
    </row>
    <row r="954" spans="1:1" x14ac:dyDescent="0.45">
      <c r="A954" s="63"/>
    </row>
    <row r="955" spans="1:1" x14ac:dyDescent="0.45">
      <c r="A955" s="63"/>
    </row>
    <row r="956" spans="1:1" x14ac:dyDescent="0.45">
      <c r="A956" s="63"/>
    </row>
    <row r="957" spans="1:1" x14ac:dyDescent="0.45">
      <c r="A957" s="63"/>
    </row>
    <row r="958" spans="1:1" x14ac:dyDescent="0.45">
      <c r="A958" s="63"/>
    </row>
    <row r="959" spans="1:1" x14ac:dyDescent="0.45">
      <c r="A959" s="63"/>
    </row>
    <row r="960" spans="1:1" x14ac:dyDescent="0.45">
      <c r="A960" s="63"/>
    </row>
    <row r="961" spans="1:1" x14ac:dyDescent="0.45">
      <c r="A961" s="63"/>
    </row>
    <row r="962" spans="1:1" x14ac:dyDescent="0.45">
      <c r="A962" s="63"/>
    </row>
    <row r="963" spans="1:1" x14ac:dyDescent="0.45">
      <c r="A963" s="63"/>
    </row>
    <row r="964" spans="1:1" x14ac:dyDescent="0.45">
      <c r="A964" s="63"/>
    </row>
    <row r="965" spans="1:1" x14ac:dyDescent="0.45">
      <c r="A965" s="63"/>
    </row>
    <row r="966" spans="1:1" x14ac:dyDescent="0.45">
      <c r="A966" s="63"/>
    </row>
    <row r="967" spans="1:1" x14ac:dyDescent="0.45">
      <c r="A967" s="63"/>
    </row>
    <row r="968" spans="1:1" x14ac:dyDescent="0.45">
      <c r="A968" s="63"/>
    </row>
    <row r="969" spans="1:1" x14ac:dyDescent="0.45">
      <c r="A969" s="63"/>
    </row>
    <row r="970" spans="1:1" x14ac:dyDescent="0.45">
      <c r="A970" s="63"/>
    </row>
    <row r="971" spans="1:1" x14ac:dyDescent="0.45">
      <c r="A971" s="63"/>
    </row>
    <row r="972" spans="1:1" x14ac:dyDescent="0.45">
      <c r="A972" s="63"/>
    </row>
    <row r="973" spans="1:1" x14ac:dyDescent="0.45">
      <c r="A973" s="63"/>
    </row>
    <row r="974" spans="1:1" x14ac:dyDescent="0.45">
      <c r="A974" s="63"/>
    </row>
    <row r="975" spans="1:1" x14ac:dyDescent="0.45">
      <c r="A975" s="63"/>
    </row>
    <row r="976" spans="1:1" x14ac:dyDescent="0.45">
      <c r="A976" s="63"/>
    </row>
    <row r="977" spans="1:1" x14ac:dyDescent="0.45">
      <c r="A977" s="63"/>
    </row>
    <row r="978" spans="1:1" x14ac:dyDescent="0.45">
      <c r="A978" s="63"/>
    </row>
    <row r="979" spans="1:1" x14ac:dyDescent="0.45">
      <c r="A979" s="63"/>
    </row>
    <row r="980" spans="1:1" x14ac:dyDescent="0.45">
      <c r="A980" s="63"/>
    </row>
    <row r="981" spans="1:1" x14ac:dyDescent="0.45">
      <c r="A981" s="63"/>
    </row>
    <row r="982" spans="1:1" x14ac:dyDescent="0.45">
      <c r="A982" s="63"/>
    </row>
    <row r="983" spans="1:1" x14ac:dyDescent="0.45">
      <c r="A983" s="63"/>
    </row>
    <row r="984" spans="1:1" x14ac:dyDescent="0.45">
      <c r="A984" s="63"/>
    </row>
    <row r="985" spans="1:1" x14ac:dyDescent="0.45">
      <c r="A985" s="63"/>
    </row>
    <row r="986" spans="1:1" x14ac:dyDescent="0.45">
      <c r="A986" s="63"/>
    </row>
    <row r="987" spans="1:1" x14ac:dyDescent="0.45">
      <c r="A987" s="63"/>
    </row>
    <row r="988" spans="1:1" x14ac:dyDescent="0.45">
      <c r="A988" s="63"/>
    </row>
    <row r="989" spans="1:1" x14ac:dyDescent="0.45">
      <c r="A989" s="63"/>
    </row>
    <row r="990" spans="1:1" x14ac:dyDescent="0.45">
      <c r="A990" s="63"/>
    </row>
    <row r="991" spans="1:1" x14ac:dyDescent="0.45">
      <c r="A991" s="63"/>
    </row>
    <row r="992" spans="1:1" x14ac:dyDescent="0.45">
      <c r="A992" s="63"/>
    </row>
    <row r="993" spans="1:1" x14ac:dyDescent="0.45">
      <c r="A993" s="63"/>
    </row>
    <row r="994" spans="1:1" x14ac:dyDescent="0.45">
      <c r="A994" s="63"/>
    </row>
    <row r="995" spans="1:1" x14ac:dyDescent="0.45">
      <c r="A995" s="63"/>
    </row>
    <row r="996" spans="1:1" x14ac:dyDescent="0.45">
      <c r="A996" s="63"/>
    </row>
    <row r="997" spans="1:1" x14ac:dyDescent="0.45">
      <c r="A997" s="63"/>
    </row>
    <row r="998" spans="1:1" x14ac:dyDescent="0.45">
      <c r="A998" s="63"/>
    </row>
    <row r="999" spans="1:1" x14ac:dyDescent="0.45">
      <c r="A999" s="63"/>
    </row>
    <row r="1000" spans="1:1" x14ac:dyDescent="0.45">
      <c r="A1000" s="63"/>
    </row>
    <row r="1001" spans="1:1" x14ac:dyDescent="0.45">
      <c r="A1001" s="63"/>
    </row>
    <row r="1002" spans="1:1" x14ac:dyDescent="0.45">
      <c r="A1002" s="63"/>
    </row>
    <row r="1003" spans="1:1" x14ac:dyDescent="0.45">
      <c r="A1003" s="63"/>
    </row>
    <row r="1004" spans="1:1" x14ac:dyDescent="0.45">
      <c r="A1004" s="63"/>
    </row>
    <row r="1005" spans="1:1" x14ac:dyDescent="0.45">
      <c r="A1005" s="63"/>
    </row>
    <row r="1006" spans="1:1" x14ac:dyDescent="0.45">
      <c r="A1006" s="63"/>
    </row>
    <row r="1007" spans="1:1" x14ac:dyDescent="0.45">
      <c r="A1007" s="63"/>
    </row>
    <row r="1008" spans="1:1" x14ac:dyDescent="0.45">
      <c r="A1008" s="63"/>
    </row>
    <row r="1009" spans="1:1" x14ac:dyDescent="0.45">
      <c r="A1009" s="63"/>
    </row>
    <row r="1010" spans="1:1" x14ac:dyDescent="0.45">
      <c r="A1010" s="63"/>
    </row>
    <row r="1011" spans="1:1" x14ac:dyDescent="0.45">
      <c r="A1011" s="63"/>
    </row>
    <row r="1012" spans="1:1" x14ac:dyDescent="0.45">
      <c r="A1012" s="63"/>
    </row>
    <row r="1013" spans="1:1" x14ac:dyDescent="0.45">
      <c r="A1013" s="63"/>
    </row>
    <row r="1014" spans="1:1" x14ac:dyDescent="0.45">
      <c r="A1014" s="63"/>
    </row>
    <row r="1015" spans="1:1" x14ac:dyDescent="0.45">
      <c r="A1015" s="63"/>
    </row>
    <row r="1016" spans="1:1" x14ac:dyDescent="0.45">
      <c r="A1016" s="63"/>
    </row>
    <row r="1017" spans="1:1" x14ac:dyDescent="0.45">
      <c r="A1017" s="63"/>
    </row>
    <row r="1018" spans="1:1" x14ac:dyDescent="0.45">
      <c r="A1018" s="63"/>
    </row>
    <row r="1019" spans="1:1" x14ac:dyDescent="0.45">
      <c r="A1019" s="63"/>
    </row>
    <row r="1020" spans="1:1" x14ac:dyDescent="0.45">
      <c r="A1020" s="63"/>
    </row>
    <row r="1021" spans="1:1" x14ac:dyDescent="0.45">
      <c r="A1021" s="63"/>
    </row>
    <row r="1022" spans="1:1" x14ac:dyDescent="0.45">
      <c r="A1022" s="63"/>
    </row>
    <row r="1023" spans="1:1" x14ac:dyDescent="0.45">
      <c r="A1023" s="63"/>
    </row>
    <row r="1024" spans="1:1" x14ac:dyDescent="0.45">
      <c r="A1024" s="63"/>
    </row>
    <row r="1025" spans="1:1" x14ac:dyDescent="0.45">
      <c r="A1025" s="63"/>
    </row>
    <row r="1026" spans="1:1" x14ac:dyDescent="0.45">
      <c r="A1026" s="63"/>
    </row>
    <row r="1027" spans="1:1" x14ac:dyDescent="0.45">
      <c r="A1027" s="63"/>
    </row>
    <row r="1028" spans="1:1" x14ac:dyDescent="0.45">
      <c r="A1028" s="63"/>
    </row>
    <row r="1029" spans="1:1" x14ac:dyDescent="0.45">
      <c r="A1029" s="63"/>
    </row>
    <row r="1030" spans="1:1" x14ac:dyDescent="0.45">
      <c r="A1030" s="63"/>
    </row>
    <row r="1031" spans="1:1" x14ac:dyDescent="0.45">
      <c r="A1031" s="63"/>
    </row>
    <row r="1032" spans="1:1" x14ac:dyDescent="0.45">
      <c r="A1032" s="63"/>
    </row>
    <row r="1033" spans="1:1" x14ac:dyDescent="0.45">
      <c r="A1033" s="63"/>
    </row>
    <row r="1034" spans="1:1" x14ac:dyDescent="0.45">
      <c r="A1034" s="63"/>
    </row>
    <row r="1035" spans="1:1" x14ac:dyDescent="0.45">
      <c r="A1035" s="63"/>
    </row>
    <row r="1036" spans="1:1" x14ac:dyDescent="0.45">
      <c r="A1036" s="63"/>
    </row>
    <row r="1037" spans="1:1" x14ac:dyDescent="0.45">
      <c r="A1037" s="63"/>
    </row>
    <row r="1038" spans="1:1" x14ac:dyDescent="0.45">
      <c r="A1038" s="63"/>
    </row>
    <row r="1039" spans="1:1" x14ac:dyDescent="0.45">
      <c r="A1039" s="63"/>
    </row>
    <row r="1040" spans="1:1" x14ac:dyDescent="0.45">
      <c r="A1040" s="63"/>
    </row>
    <row r="1041" spans="1:1" x14ac:dyDescent="0.45">
      <c r="A1041" s="63"/>
    </row>
    <row r="1042" spans="1:1" x14ac:dyDescent="0.45">
      <c r="A1042" s="63"/>
    </row>
    <row r="1043" spans="1:1" x14ac:dyDescent="0.45">
      <c r="A1043" s="63"/>
    </row>
    <row r="1044" spans="1:1" x14ac:dyDescent="0.45">
      <c r="A1044" s="63"/>
    </row>
    <row r="1045" spans="1:1" x14ac:dyDescent="0.45">
      <c r="A1045" s="63"/>
    </row>
    <row r="1046" spans="1:1" x14ac:dyDescent="0.45">
      <c r="A1046" s="63"/>
    </row>
    <row r="1047" spans="1:1" x14ac:dyDescent="0.45">
      <c r="A1047" s="63"/>
    </row>
    <row r="1048" spans="1:1" x14ac:dyDescent="0.45">
      <c r="A1048" s="63"/>
    </row>
    <row r="1049" spans="1:1" x14ac:dyDescent="0.45">
      <c r="A1049" s="63"/>
    </row>
    <row r="1050" spans="1:1" x14ac:dyDescent="0.45">
      <c r="A1050" s="63"/>
    </row>
    <row r="1051" spans="1:1" x14ac:dyDescent="0.45">
      <c r="A1051" s="63"/>
    </row>
    <row r="1052" spans="1:1" x14ac:dyDescent="0.45">
      <c r="A1052" s="63"/>
    </row>
    <row r="1053" spans="1:1" x14ac:dyDescent="0.45">
      <c r="A1053" s="63"/>
    </row>
    <row r="1054" spans="1:1" x14ac:dyDescent="0.45">
      <c r="A1054" s="63"/>
    </row>
    <row r="1055" spans="1:1" x14ac:dyDescent="0.45">
      <c r="A1055" s="63"/>
    </row>
    <row r="1056" spans="1:1" x14ac:dyDescent="0.45">
      <c r="A1056" s="63"/>
    </row>
    <row r="1057" spans="1:1" x14ac:dyDescent="0.45">
      <c r="A1057" s="63"/>
    </row>
    <row r="1058" spans="1:1" x14ac:dyDescent="0.45">
      <c r="A1058" s="63"/>
    </row>
    <row r="1059" spans="1:1" x14ac:dyDescent="0.45">
      <c r="A1059" s="63"/>
    </row>
    <row r="1060" spans="1:1" x14ac:dyDescent="0.45">
      <c r="A1060" s="63"/>
    </row>
    <row r="1061" spans="1:1" x14ac:dyDescent="0.45">
      <c r="A1061" s="63"/>
    </row>
    <row r="1062" spans="1:1" x14ac:dyDescent="0.45">
      <c r="A1062" s="63"/>
    </row>
    <row r="1063" spans="1:1" x14ac:dyDescent="0.45">
      <c r="A1063" s="63"/>
    </row>
    <row r="1064" spans="1:1" x14ac:dyDescent="0.45">
      <c r="A1064" s="63"/>
    </row>
    <row r="1065" spans="1:1" x14ac:dyDescent="0.45">
      <c r="A1065" s="63"/>
    </row>
    <row r="1066" spans="1:1" x14ac:dyDescent="0.45">
      <c r="A1066" s="63"/>
    </row>
    <row r="1067" spans="1:1" x14ac:dyDescent="0.45">
      <c r="A1067" s="63"/>
    </row>
    <row r="1068" spans="1:1" x14ac:dyDescent="0.45">
      <c r="A1068" s="63"/>
    </row>
    <row r="1069" spans="1:1" x14ac:dyDescent="0.45">
      <c r="A1069" s="63"/>
    </row>
    <row r="1070" spans="1:1" x14ac:dyDescent="0.45">
      <c r="A1070" s="63"/>
    </row>
    <row r="1071" spans="1:1" x14ac:dyDescent="0.45">
      <c r="A1071" s="63"/>
    </row>
    <row r="1072" spans="1:1" x14ac:dyDescent="0.45">
      <c r="A1072" s="63"/>
    </row>
    <row r="1073" spans="1:1" x14ac:dyDescent="0.45">
      <c r="A1073" s="63"/>
    </row>
    <row r="1074" spans="1:1" x14ac:dyDescent="0.45">
      <c r="A1074" s="63"/>
    </row>
    <row r="1075" spans="1:1" x14ac:dyDescent="0.45">
      <c r="A1075" s="63"/>
    </row>
    <row r="1076" spans="1:1" x14ac:dyDescent="0.45">
      <c r="A1076" s="63"/>
    </row>
    <row r="1077" spans="1:1" x14ac:dyDescent="0.45">
      <c r="A1077" s="63"/>
    </row>
    <row r="1078" spans="1:1" x14ac:dyDescent="0.45">
      <c r="A1078" s="63"/>
    </row>
    <row r="1079" spans="1:1" x14ac:dyDescent="0.45">
      <c r="A1079" s="63"/>
    </row>
    <row r="1080" spans="1:1" x14ac:dyDescent="0.45">
      <c r="A1080" s="63"/>
    </row>
    <row r="1081" spans="1:1" x14ac:dyDescent="0.45">
      <c r="A1081" s="63"/>
    </row>
    <row r="1082" spans="1:1" x14ac:dyDescent="0.45">
      <c r="A1082" s="63"/>
    </row>
    <row r="1083" spans="1:1" x14ac:dyDescent="0.45">
      <c r="A1083" s="63"/>
    </row>
    <row r="1084" spans="1:1" x14ac:dyDescent="0.45">
      <c r="A1084" s="63"/>
    </row>
    <row r="1085" spans="1:1" x14ac:dyDescent="0.45">
      <c r="A1085" s="63"/>
    </row>
    <row r="1086" spans="1:1" x14ac:dyDescent="0.45">
      <c r="A1086" s="63"/>
    </row>
    <row r="1087" spans="1:1" x14ac:dyDescent="0.45">
      <c r="A1087" s="63"/>
    </row>
    <row r="1088" spans="1:1" x14ac:dyDescent="0.45">
      <c r="A1088" s="63"/>
    </row>
    <row r="1089" spans="1:1" x14ac:dyDescent="0.45">
      <c r="A1089" s="63"/>
    </row>
    <row r="1090" spans="1:1" x14ac:dyDescent="0.45">
      <c r="A1090" s="63"/>
    </row>
    <row r="1091" spans="1:1" x14ac:dyDescent="0.45">
      <c r="A1091" s="63"/>
    </row>
    <row r="1092" spans="1:1" x14ac:dyDescent="0.45">
      <c r="A1092" s="63"/>
    </row>
    <row r="1093" spans="1:1" x14ac:dyDescent="0.45">
      <c r="A1093" s="63"/>
    </row>
    <row r="1094" spans="1:1" x14ac:dyDescent="0.45">
      <c r="A1094" s="63"/>
    </row>
    <row r="1095" spans="1:1" x14ac:dyDescent="0.45">
      <c r="A1095" s="63"/>
    </row>
    <row r="1096" spans="1:1" x14ac:dyDescent="0.45">
      <c r="A1096" s="63"/>
    </row>
    <row r="1097" spans="1:1" x14ac:dyDescent="0.45">
      <c r="A1097" s="63"/>
    </row>
    <row r="1098" spans="1:1" x14ac:dyDescent="0.45">
      <c r="A1098" s="63"/>
    </row>
    <row r="1099" spans="1:1" x14ac:dyDescent="0.45">
      <c r="A1099" s="63"/>
    </row>
    <row r="1100" spans="1:1" x14ac:dyDescent="0.45">
      <c r="A1100" s="63"/>
    </row>
    <row r="1101" spans="1:1" x14ac:dyDescent="0.45">
      <c r="A1101" s="63"/>
    </row>
    <row r="1102" spans="1:1" x14ac:dyDescent="0.45">
      <c r="A1102" s="63"/>
    </row>
    <row r="1103" spans="1:1" x14ac:dyDescent="0.45">
      <c r="A1103" s="63"/>
    </row>
    <row r="1104" spans="1:1" x14ac:dyDescent="0.45">
      <c r="A1104" s="63"/>
    </row>
    <row r="1105" spans="1:1" x14ac:dyDescent="0.45">
      <c r="A1105" s="63"/>
    </row>
    <row r="1106" spans="1:1" x14ac:dyDescent="0.45">
      <c r="A1106" s="63"/>
    </row>
    <row r="1107" spans="1:1" x14ac:dyDescent="0.45">
      <c r="A1107" s="63"/>
    </row>
    <row r="1108" spans="1:1" x14ac:dyDescent="0.45">
      <c r="A1108" s="63"/>
    </row>
    <row r="1109" spans="1:1" x14ac:dyDescent="0.45">
      <c r="A1109" s="63"/>
    </row>
    <row r="1110" spans="1:1" x14ac:dyDescent="0.45">
      <c r="A1110" s="63"/>
    </row>
    <row r="1111" spans="1:1" x14ac:dyDescent="0.45">
      <c r="A1111" s="63"/>
    </row>
    <row r="1112" spans="1:1" x14ac:dyDescent="0.45">
      <c r="A1112" s="63"/>
    </row>
    <row r="1113" spans="1:1" x14ac:dyDescent="0.45">
      <c r="A1113" s="63"/>
    </row>
    <row r="1114" spans="1:1" x14ac:dyDescent="0.45">
      <c r="A1114" s="63"/>
    </row>
    <row r="1115" spans="1:1" x14ac:dyDescent="0.45">
      <c r="A1115" s="63"/>
    </row>
    <row r="1116" spans="1:1" x14ac:dyDescent="0.45">
      <c r="A1116" s="63"/>
    </row>
    <row r="1117" spans="1:1" x14ac:dyDescent="0.45">
      <c r="A1117" s="63"/>
    </row>
    <row r="1118" spans="1:1" x14ac:dyDescent="0.45">
      <c r="A1118" s="63"/>
    </row>
    <row r="1119" spans="1:1" x14ac:dyDescent="0.45">
      <c r="A1119" s="63"/>
    </row>
    <row r="1120" spans="1:1" x14ac:dyDescent="0.45">
      <c r="A1120" s="63"/>
    </row>
    <row r="1121" spans="1:1" x14ac:dyDescent="0.45">
      <c r="A1121" s="63"/>
    </row>
    <row r="1122" spans="1:1" x14ac:dyDescent="0.45">
      <c r="A1122" s="63"/>
    </row>
    <row r="1123" spans="1:1" x14ac:dyDescent="0.45">
      <c r="A1123" s="63"/>
    </row>
    <row r="1124" spans="1:1" x14ac:dyDescent="0.45">
      <c r="A1124" s="63"/>
    </row>
    <row r="1125" spans="1:1" x14ac:dyDescent="0.45">
      <c r="A1125" s="63"/>
    </row>
    <row r="1126" spans="1:1" x14ac:dyDescent="0.45">
      <c r="A1126" s="63"/>
    </row>
    <row r="1127" spans="1:1" x14ac:dyDescent="0.45">
      <c r="A1127" s="63"/>
    </row>
    <row r="1128" spans="1:1" x14ac:dyDescent="0.45">
      <c r="A1128" s="63"/>
    </row>
    <row r="1129" spans="1:1" x14ac:dyDescent="0.45">
      <c r="A1129" s="63"/>
    </row>
    <row r="1130" spans="1:1" x14ac:dyDescent="0.45">
      <c r="A1130" s="63"/>
    </row>
    <row r="1131" spans="1:1" x14ac:dyDescent="0.45">
      <c r="A1131" s="63"/>
    </row>
    <row r="1132" spans="1:1" x14ac:dyDescent="0.45">
      <c r="A1132" s="63"/>
    </row>
    <row r="1133" spans="1:1" x14ac:dyDescent="0.45">
      <c r="A1133" s="63"/>
    </row>
    <row r="1134" spans="1:1" x14ac:dyDescent="0.45">
      <c r="A1134" s="63"/>
    </row>
    <row r="1135" spans="1:1" x14ac:dyDescent="0.45">
      <c r="A1135" s="63"/>
    </row>
    <row r="1136" spans="1:1" x14ac:dyDescent="0.45">
      <c r="A1136" s="63"/>
    </row>
    <row r="1137" spans="1:1" x14ac:dyDescent="0.45">
      <c r="A1137" s="63"/>
    </row>
    <row r="1138" spans="1:1" x14ac:dyDescent="0.45">
      <c r="A1138" s="63"/>
    </row>
    <row r="1139" spans="1:1" x14ac:dyDescent="0.45">
      <c r="A1139" s="63"/>
    </row>
    <row r="1140" spans="1:1" x14ac:dyDescent="0.45">
      <c r="A1140" s="63"/>
    </row>
    <row r="1141" spans="1:1" x14ac:dyDescent="0.45">
      <c r="A1141" s="63"/>
    </row>
    <row r="1142" spans="1:1" x14ac:dyDescent="0.45">
      <c r="A1142" s="63"/>
    </row>
    <row r="1143" spans="1:1" x14ac:dyDescent="0.45">
      <c r="A1143" s="63"/>
    </row>
    <row r="1144" spans="1:1" x14ac:dyDescent="0.45">
      <c r="A1144" s="63"/>
    </row>
    <row r="1145" spans="1:1" x14ac:dyDescent="0.45">
      <c r="A1145" s="63"/>
    </row>
    <row r="1146" spans="1:1" x14ac:dyDescent="0.45">
      <c r="A1146" s="63"/>
    </row>
    <row r="1147" spans="1:1" x14ac:dyDescent="0.45">
      <c r="A1147" s="63"/>
    </row>
    <row r="1148" spans="1:1" x14ac:dyDescent="0.45">
      <c r="A1148" s="63"/>
    </row>
    <row r="1149" spans="1:1" x14ac:dyDescent="0.45">
      <c r="A1149" s="63"/>
    </row>
    <row r="1150" spans="1:1" x14ac:dyDescent="0.45">
      <c r="A1150" s="63"/>
    </row>
    <row r="1151" spans="1:1" x14ac:dyDescent="0.45">
      <c r="A1151" s="63"/>
    </row>
    <row r="1152" spans="1:1" x14ac:dyDescent="0.45">
      <c r="A1152" s="63"/>
    </row>
    <row r="1153" spans="1:1" x14ac:dyDescent="0.45">
      <c r="A1153" s="63"/>
    </row>
    <row r="1154" spans="1:1" x14ac:dyDescent="0.45">
      <c r="A1154" s="63"/>
    </row>
    <row r="1155" spans="1:1" x14ac:dyDescent="0.45">
      <c r="A1155" s="63"/>
    </row>
    <row r="1156" spans="1:1" x14ac:dyDescent="0.45">
      <c r="A1156" s="63"/>
    </row>
    <row r="1157" spans="1:1" x14ac:dyDescent="0.45">
      <c r="A1157" s="63"/>
    </row>
    <row r="1158" spans="1:1" x14ac:dyDescent="0.45">
      <c r="A1158" s="63"/>
    </row>
    <row r="1159" spans="1:1" x14ac:dyDescent="0.45">
      <c r="A1159" s="63"/>
    </row>
    <row r="1160" spans="1:1" x14ac:dyDescent="0.45">
      <c r="A1160" s="63"/>
    </row>
    <row r="1161" spans="1:1" x14ac:dyDescent="0.45">
      <c r="A1161" s="63"/>
    </row>
    <row r="1162" spans="1:1" x14ac:dyDescent="0.45">
      <c r="A1162" s="63"/>
    </row>
    <row r="1163" spans="1:1" x14ac:dyDescent="0.45">
      <c r="A1163" s="63"/>
    </row>
    <row r="1164" spans="1:1" x14ac:dyDescent="0.45">
      <c r="A1164" s="63"/>
    </row>
    <row r="1165" spans="1:1" x14ac:dyDescent="0.45">
      <c r="A1165" s="63"/>
    </row>
    <row r="1166" spans="1:1" x14ac:dyDescent="0.45">
      <c r="A1166" s="63"/>
    </row>
    <row r="1167" spans="1:1" x14ac:dyDescent="0.45">
      <c r="A1167" s="63"/>
    </row>
    <row r="1168" spans="1:1" x14ac:dyDescent="0.45">
      <c r="A1168" s="63"/>
    </row>
    <row r="1169" spans="1:1" x14ac:dyDescent="0.45">
      <c r="A1169" s="63"/>
    </row>
    <row r="1170" spans="1:1" x14ac:dyDescent="0.45">
      <c r="A1170" s="63"/>
    </row>
    <row r="1171" spans="1:1" x14ac:dyDescent="0.45">
      <c r="A1171" s="63"/>
    </row>
    <row r="1172" spans="1:1" x14ac:dyDescent="0.45">
      <c r="A1172" s="63"/>
    </row>
    <row r="1173" spans="1:1" x14ac:dyDescent="0.45">
      <c r="A1173" s="63"/>
    </row>
    <row r="1174" spans="1:1" x14ac:dyDescent="0.45">
      <c r="A1174" s="63"/>
    </row>
    <row r="1175" spans="1:1" x14ac:dyDescent="0.45">
      <c r="A1175" s="63"/>
    </row>
    <row r="1176" spans="1:1" x14ac:dyDescent="0.45">
      <c r="A1176" s="63"/>
    </row>
    <row r="1177" spans="1:1" x14ac:dyDescent="0.45">
      <c r="A1177" s="63"/>
    </row>
    <row r="1178" spans="1:1" x14ac:dyDescent="0.45">
      <c r="A1178" s="63"/>
    </row>
    <row r="1179" spans="1:1" x14ac:dyDescent="0.45">
      <c r="A1179" s="63"/>
    </row>
    <row r="1180" spans="1:1" x14ac:dyDescent="0.45">
      <c r="A1180" s="63"/>
    </row>
    <row r="1181" spans="1:1" x14ac:dyDescent="0.45">
      <c r="A1181" s="63"/>
    </row>
    <row r="1182" spans="1:1" x14ac:dyDescent="0.45">
      <c r="A1182" s="63"/>
    </row>
    <row r="1183" spans="1:1" x14ac:dyDescent="0.45">
      <c r="A1183" s="63"/>
    </row>
    <row r="1184" spans="1:1" x14ac:dyDescent="0.45">
      <c r="A1184" s="63"/>
    </row>
    <row r="1185" spans="1:1" x14ac:dyDescent="0.45">
      <c r="A1185" s="63"/>
    </row>
    <row r="1186" spans="1:1" x14ac:dyDescent="0.45">
      <c r="A1186" s="63"/>
    </row>
    <row r="1187" spans="1:1" x14ac:dyDescent="0.45">
      <c r="A1187" s="63"/>
    </row>
    <row r="1188" spans="1:1" x14ac:dyDescent="0.45">
      <c r="A1188" s="63"/>
    </row>
    <row r="1189" spans="1:1" x14ac:dyDescent="0.45">
      <c r="A1189" s="63"/>
    </row>
    <row r="1190" spans="1:1" x14ac:dyDescent="0.45">
      <c r="A1190" s="63"/>
    </row>
    <row r="1191" spans="1:1" x14ac:dyDescent="0.45">
      <c r="A1191" s="63"/>
    </row>
    <row r="1192" spans="1:1" x14ac:dyDescent="0.45">
      <c r="A1192" s="63"/>
    </row>
    <row r="1193" spans="1:1" x14ac:dyDescent="0.45">
      <c r="A1193" s="63"/>
    </row>
    <row r="1194" spans="1:1" x14ac:dyDescent="0.45">
      <c r="A1194" s="63"/>
    </row>
    <row r="1195" spans="1:1" x14ac:dyDescent="0.45">
      <c r="A1195" s="63"/>
    </row>
    <row r="1196" spans="1:1" x14ac:dyDescent="0.45">
      <c r="A1196" s="63"/>
    </row>
    <row r="1197" spans="1:1" x14ac:dyDescent="0.45">
      <c r="A1197" s="63"/>
    </row>
    <row r="1198" spans="1:1" x14ac:dyDescent="0.45">
      <c r="A1198" s="63"/>
    </row>
    <row r="1199" spans="1:1" x14ac:dyDescent="0.45">
      <c r="A1199" s="63"/>
    </row>
    <row r="1200" spans="1:1" x14ac:dyDescent="0.45">
      <c r="A1200" s="63"/>
    </row>
    <row r="1201" spans="1:1" x14ac:dyDescent="0.45">
      <c r="A1201" s="63"/>
    </row>
    <row r="1202" spans="1:1" x14ac:dyDescent="0.45">
      <c r="A1202" s="63"/>
    </row>
    <row r="1203" spans="1:1" x14ac:dyDescent="0.45">
      <c r="A1203" s="63"/>
    </row>
    <row r="1204" spans="1:1" x14ac:dyDescent="0.45">
      <c r="A1204" s="63"/>
    </row>
    <row r="1205" spans="1:1" x14ac:dyDescent="0.45">
      <c r="A1205" s="63"/>
    </row>
    <row r="1206" spans="1:1" x14ac:dyDescent="0.45">
      <c r="A1206" s="63"/>
    </row>
    <row r="1207" spans="1:1" x14ac:dyDescent="0.45">
      <c r="A1207" s="63"/>
    </row>
    <row r="1208" spans="1:1" x14ac:dyDescent="0.45">
      <c r="A1208" s="63"/>
    </row>
    <row r="1209" spans="1:1" x14ac:dyDescent="0.45">
      <c r="A1209" s="63"/>
    </row>
    <row r="1210" spans="1:1" x14ac:dyDescent="0.45">
      <c r="A1210" s="63"/>
    </row>
    <row r="1211" spans="1:1" x14ac:dyDescent="0.45">
      <c r="A1211" s="63"/>
    </row>
    <row r="1212" spans="1:1" x14ac:dyDescent="0.45">
      <c r="A1212" s="63"/>
    </row>
    <row r="1213" spans="1:1" x14ac:dyDescent="0.45">
      <c r="A1213" s="63"/>
    </row>
    <row r="1214" spans="1:1" x14ac:dyDescent="0.45">
      <c r="A1214" s="63"/>
    </row>
    <row r="1215" spans="1:1" x14ac:dyDescent="0.45">
      <c r="A1215" s="63"/>
    </row>
    <row r="1216" spans="1:1" x14ac:dyDescent="0.45">
      <c r="A1216" s="63"/>
    </row>
    <row r="1217" spans="1:1" x14ac:dyDescent="0.45">
      <c r="A1217" s="63"/>
    </row>
    <row r="1218" spans="1:1" x14ac:dyDescent="0.45">
      <c r="A1218" s="63"/>
    </row>
    <row r="1219" spans="1:1" x14ac:dyDescent="0.45">
      <c r="A1219" s="63"/>
    </row>
    <row r="1220" spans="1:1" x14ac:dyDescent="0.45">
      <c r="A1220" s="63"/>
    </row>
    <row r="1221" spans="1:1" x14ac:dyDescent="0.45">
      <c r="A1221" s="63"/>
    </row>
    <row r="1222" spans="1:1" x14ac:dyDescent="0.45">
      <c r="A1222" s="63"/>
    </row>
    <row r="1223" spans="1:1" x14ac:dyDescent="0.45">
      <c r="A1223" s="63"/>
    </row>
    <row r="1224" spans="1:1" x14ac:dyDescent="0.45">
      <c r="A1224" s="63"/>
    </row>
    <row r="1225" spans="1:1" x14ac:dyDescent="0.45">
      <c r="A1225" s="63"/>
    </row>
    <row r="1226" spans="1:1" x14ac:dyDescent="0.45">
      <c r="A1226" s="63"/>
    </row>
    <row r="1227" spans="1:1" x14ac:dyDescent="0.45">
      <c r="A1227" s="63"/>
    </row>
    <row r="1228" spans="1:1" x14ac:dyDescent="0.45">
      <c r="A1228" s="63"/>
    </row>
    <row r="1229" spans="1:1" x14ac:dyDescent="0.45">
      <c r="A1229" s="63"/>
    </row>
    <row r="1230" spans="1:1" x14ac:dyDescent="0.45">
      <c r="A1230" s="63"/>
    </row>
    <row r="1231" spans="1:1" x14ac:dyDescent="0.45">
      <c r="A1231" s="63"/>
    </row>
    <row r="1232" spans="1:1" x14ac:dyDescent="0.45">
      <c r="A1232" s="63"/>
    </row>
    <row r="1233" spans="1:1" x14ac:dyDescent="0.45">
      <c r="A1233" s="63"/>
    </row>
    <row r="1234" spans="1:1" x14ac:dyDescent="0.45">
      <c r="A1234" s="63"/>
    </row>
    <row r="1235" spans="1:1" x14ac:dyDescent="0.45">
      <c r="A1235" s="63"/>
    </row>
    <row r="1236" spans="1:1" x14ac:dyDescent="0.45">
      <c r="A1236" s="63"/>
    </row>
    <row r="1237" spans="1:1" x14ac:dyDescent="0.45">
      <c r="A1237" s="63"/>
    </row>
    <row r="1238" spans="1:1" x14ac:dyDescent="0.45">
      <c r="A1238" s="63"/>
    </row>
    <row r="1239" spans="1:1" x14ac:dyDescent="0.45">
      <c r="A1239" s="63"/>
    </row>
    <row r="1240" spans="1:1" x14ac:dyDescent="0.45">
      <c r="A1240" s="63"/>
    </row>
    <row r="1241" spans="1:1" x14ac:dyDescent="0.45">
      <c r="A1241" s="63"/>
    </row>
    <row r="1242" spans="1:1" x14ac:dyDescent="0.45">
      <c r="A1242" s="63"/>
    </row>
    <row r="1243" spans="1:1" x14ac:dyDescent="0.45">
      <c r="A1243" s="63"/>
    </row>
    <row r="1244" spans="1:1" x14ac:dyDescent="0.45">
      <c r="A1244" s="63"/>
    </row>
    <row r="1245" spans="1:1" x14ac:dyDescent="0.45">
      <c r="A1245" s="63"/>
    </row>
    <row r="1246" spans="1:1" x14ac:dyDescent="0.45">
      <c r="A1246" s="63"/>
    </row>
    <row r="1247" spans="1:1" x14ac:dyDescent="0.45">
      <c r="A1247" s="63"/>
    </row>
    <row r="1248" spans="1:1" x14ac:dyDescent="0.45">
      <c r="A1248" s="63"/>
    </row>
    <row r="1249" spans="1:1" x14ac:dyDescent="0.45">
      <c r="A1249" s="63"/>
    </row>
    <row r="1250" spans="1:1" x14ac:dyDescent="0.45">
      <c r="A1250" s="63"/>
    </row>
    <row r="1251" spans="1:1" x14ac:dyDescent="0.45">
      <c r="A1251" s="63"/>
    </row>
    <row r="1252" spans="1:1" x14ac:dyDescent="0.45">
      <c r="A1252" s="63"/>
    </row>
    <row r="1253" spans="1:1" x14ac:dyDescent="0.45">
      <c r="A1253" s="63"/>
    </row>
    <row r="1254" spans="1:1" x14ac:dyDescent="0.45">
      <c r="A1254" s="63"/>
    </row>
    <row r="1255" spans="1:1" x14ac:dyDescent="0.45">
      <c r="A1255" s="63"/>
    </row>
    <row r="1256" spans="1:1" x14ac:dyDescent="0.45">
      <c r="A1256" s="63"/>
    </row>
    <row r="1257" spans="1:1" x14ac:dyDescent="0.45">
      <c r="A1257" s="63"/>
    </row>
    <row r="1258" spans="1:1" x14ac:dyDescent="0.45">
      <c r="A1258" s="63"/>
    </row>
    <row r="1259" spans="1:1" x14ac:dyDescent="0.45">
      <c r="A1259" s="63"/>
    </row>
    <row r="1260" spans="1:1" x14ac:dyDescent="0.45">
      <c r="A1260" s="63"/>
    </row>
    <row r="1261" spans="1:1" x14ac:dyDescent="0.45">
      <c r="A1261" s="63"/>
    </row>
    <row r="1262" spans="1:1" x14ac:dyDescent="0.45">
      <c r="A1262" s="63"/>
    </row>
    <row r="1263" spans="1:1" x14ac:dyDescent="0.45">
      <c r="A1263" s="63"/>
    </row>
    <row r="1264" spans="1:1" x14ac:dyDescent="0.45">
      <c r="A1264" s="63"/>
    </row>
    <row r="1265" spans="1:1" x14ac:dyDescent="0.45">
      <c r="A1265" s="63"/>
    </row>
    <row r="1266" spans="1:1" x14ac:dyDescent="0.45">
      <c r="A1266" s="63"/>
    </row>
    <row r="1267" spans="1:1" x14ac:dyDescent="0.45">
      <c r="A1267" s="63"/>
    </row>
    <row r="1268" spans="1:1" x14ac:dyDescent="0.45">
      <c r="A1268" s="63"/>
    </row>
    <row r="1269" spans="1:1" x14ac:dyDescent="0.45">
      <c r="A1269" s="63"/>
    </row>
    <row r="1270" spans="1:1" x14ac:dyDescent="0.45">
      <c r="A1270" s="63"/>
    </row>
    <row r="1271" spans="1:1" x14ac:dyDescent="0.45">
      <c r="A1271" s="63"/>
    </row>
    <row r="1272" spans="1:1" x14ac:dyDescent="0.45">
      <c r="A1272" s="63"/>
    </row>
    <row r="1273" spans="1:1" x14ac:dyDescent="0.45">
      <c r="A1273" s="63"/>
    </row>
    <row r="1274" spans="1:1" x14ac:dyDescent="0.45">
      <c r="A1274" s="63"/>
    </row>
    <row r="1275" spans="1:1" x14ac:dyDescent="0.45">
      <c r="A1275" s="63"/>
    </row>
    <row r="1276" spans="1:1" x14ac:dyDescent="0.45">
      <c r="A1276" s="63"/>
    </row>
    <row r="1277" spans="1:1" x14ac:dyDescent="0.45">
      <c r="A1277" s="63"/>
    </row>
    <row r="1278" spans="1:1" x14ac:dyDescent="0.45">
      <c r="A1278" s="63"/>
    </row>
    <row r="1279" spans="1:1" x14ac:dyDescent="0.45">
      <c r="A1279" s="63"/>
    </row>
    <row r="1280" spans="1:1" x14ac:dyDescent="0.45">
      <c r="A1280" s="63"/>
    </row>
    <row r="1281" spans="1:1" x14ac:dyDescent="0.45">
      <c r="A1281" s="63"/>
    </row>
    <row r="1282" spans="1:1" x14ac:dyDescent="0.45">
      <c r="A1282" s="63"/>
    </row>
    <row r="1283" spans="1:1" x14ac:dyDescent="0.45">
      <c r="A1283" s="63"/>
    </row>
    <row r="1284" spans="1:1" x14ac:dyDescent="0.45">
      <c r="A1284" s="63"/>
    </row>
    <row r="1285" spans="1:1" x14ac:dyDescent="0.45">
      <c r="A1285" s="63"/>
    </row>
    <row r="1286" spans="1:1" x14ac:dyDescent="0.45">
      <c r="A1286" s="63"/>
    </row>
    <row r="1287" spans="1:1" x14ac:dyDescent="0.45">
      <c r="A1287" s="63"/>
    </row>
    <row r="1288" spans="1:1" x14ac:dyDescent="0.45">
      <c r="A1288" s="63"/>
    </row>
    <row r="1289" spans="1:1" x14ac:dyDescent="0.45">
      <c r="A1289" s="63"/>
    </row>
    <row r="1290" spans="1:1" x14ac:dyDescent="0.45">
      <c r="A1290" s="63"/>
    </row>
    <row r="1291" spans="1:1" x14ac:dyDescent="0.45">
      <c r="A1291" s="63"/>
    </row>
    <row r="1292" spans="1:1" x14ac:dyDescent="0.45">
      <c r="A1292" s="63"/>
    </row>
    <row r="1293" spans="1:1" x14ac:dyDescent="0.45">
      <c r="A1293" s="63"/>
    </row>
    <row r="1294" spans="1:1" x14ac:dyDescent="0.45">
      <c r="A1294" s="63"/>
    </row>
    <row r="1295" spans="1:1" x14ac:dyDescent="0.45">
      <c r="A1295" s="63"/>
    </row>
    <row r="1296" spans="1:1" x14ac:dyDescent="0.45">
      <c r="A1296" s="63"/>
    </row>
    <row r="1297" spans="1:1" x14ac:dyDescent="0.45">
      <c r="A1297" s="63"/>
    </row>
    <row r="1298" spans="1:1" x14ac:dyDescent="0.45">
      <c r="A1298" s="63"/>
    </row>
    <row r="1299" spans="1:1" x14ac:dyDescent="0.45">
      <c r="A1299" s="63"/>
    </row>
    <row r="1300" spans="1:1" x14ac:dyDescent="0.45">
      <c r="A1300" s="63"/>
    </row>
    <row r="1301" spans="1:1" x14ac:dyDescent="0.45">
      <c r="A1301" s="63"/>
    </row>
    <row r="1302" spans="1:1" x14ac:dyDescent="0.45">
      <c r="A1302" s="63"/>
    </row>
    <row r="1303" spans="1:1" x14ac:dyDescent="0.45">
      <c r="A1303" s="63"/>
    </row>
    <row r="1304" spans="1:1" x14ac:dyDescent="0.45">
      <c r="A1304" s="63"/>
    </row>
    <row r="1305" spans="1:1" x14ac:dyDescent="0.45">
      <c r="A1305" s="63"/>
    </row>
    <row r="1306" spans="1:1" x14ac:dyDescent="0.45">
      <c r="A1306" s="63"/>
    </row>
    <row r="1307" spans="1:1" x14ac:dyDescent="0.45">
      <c r="A1307" s="63"/>
    </row>
    <row r="1308" spans="1:1" x14ac:dyDescent="0.45">
      <c r="A1308" s="63"/>
    </row>
    <row r="1309" spans="1:1" x14ac:dyDescent="0.45">
      <c r="A1309" s="63"/>
    </row>
    <row r="1310" spans="1:1" x14ac:dyDescent="0.45">
      <c r="A1310" s="63"/>
    </row>
    <row r="1311" spans="1:1" x14ac:dyDescent="0.45">
      <c r="A1311" s="63"/>
    </row>
    <row r="1312" spans="1:1" x14ac:dyDescent="0.45">
      <c r="A1312" s="63"/>
    </row>
    <row r="1313" spans="1:1" x14ac:dyDescent="0.45">
      <c r="A1313" s="63"/>
    </row>
    <row r="1314" spans="1:1" x14ac:dyDescent="0.45">
      <c r="A1314" s="63"/>
    </row>
    <row r="1315" spans="1:1" x14ac:dyDescent="0.45">
      <c r="A1315" s="63"/>
    </row>
    <row r="1316" spans="1:1" x14ac:dyDescent="0.45">
      <c r="A1316" s="63"/>
    </row>
    <row r="1317" spans="1:1" x14ac:dyDescent="0.45">
      <c r="A1317" s="63"/>
    </row>
    <row r="1318" spans="1:1" x14ac:dyDescent="0.45">
      <c r="A1318" s="63"/>
    </row>
    <row r="1319" spans="1:1" x14ac:dyDescent="0.45">
      <c r="A1319" s="63"/>
    </row>
    <row r="1320" spans="1:1" x14ac:dyDescent="0.45">
      <c r="A1320" s="63"/>
    </row>
    <row r="1321" spans="1:1" x14ac:dyDescent="0.45">
      <c r="A1321" s="63"/>
    </row>
    <row r="1322" spans="1:1" x14ac:dyDescent="0.45">
      <c r="A1322" s="63"/>
    </row>
    <row r="1323" spans="1:1" x14ac:dyDescent="0.45">
      <c r="A1323" s="63"/>
    </row>
    <row r="1324" spans="1:1" x14ac:dyDescent="0.45">
      <c r="A1324" s="63"/>
    </row>
    <row r="1325" spans="1:1" x14ac:dyDescent="0.45">
      <c r="A1325" s="63"/>
    </row>
    <row r="1326" spans="1:1" x14ac:dyDescent="0.45">
      <c r="A1326" s="63"/>
    </row>
    <row r="1327" spans="1:1" x14ac:dyDescent="0.45">
      <c r="A1327" s="63"/>
    </row>
    <row r="1328" spans="1:1" x14ac:dyDescent="0.45">
      <c r="A1328" s="63"/>
    </row>
    <row r="1329" spans="1:1" x14ac:dyDescent="0.45">
      <c r="A1329" s="63"/>
    </row>
    <row r="1330" spans="1:1" x14ac:dyDescent="0.45">
      <c r="A1330" s="63"/>
    </row>
    <row r="1331" spans="1:1" x14ac:dyDescent="0.45">
      <c r="A1331" s="63"/>
    </row>
    <row r="1332" spans="1:1" x14ac:dyDescent="0.45">
      <c r="A1332" s="63"/>
    </row>
    <row r="1333" spans="1:1" x14ac:dyDescent="0.45">
      <c r="A1333" s="63"/>
    </row>
    <row r="1334" spans="1:1" x14ac:dyDescent="0.45">
      <c r="A1334" s="63"/>
    </row>
    <row r="1335" spans="1:1" x14ac:dyDescent="0.45">
      <c r="A1335" s="63"/>
    </row>
    <row r="1336" spans="1:1" x14ac:dyDescent="0.45">
      <c r="A1336" s="63"/>
    </row>
    <row r="1337" spans="1:1" x14ac:dyDescent="0.45">
      <c r="A1337" s="63"/>
    </row>
    <row r="1338" spans="1:1" x14ac:dyDescent="0.45">
      <c r="A1338" s="63"/>
    </row>
    <row r="1339" spans="1:1" x14ac:dyDescent="0.45">
      <c r="A1339" s="63"/>
    </row>
    <row r="1340" spans="1:1" x14ac:dyDescent="0.45">
      <c r="A1340" s="63"/>
    </row>
    <row r="1341" spans="1:1" x14ac:dyDescent="0.45">
      <c r="A1341" s="63"/>
    </row>
    <row r="1342" spans="1:1" x14ac:dyDescent="0.45">
      <c r="A1342" s="63"/>
    </row>
    <row r="1343" spans="1:1" x14ac:dyDescent="0.45">
      <c r="A1343" s="63"/>
    </row>
    <row r="1344" spans="1:1" x14ac:dyDescent="0.45">
      <c r="A1344" s="63"/>
    </row>
    <row r="1345" spans="1:1" x14ac:dyDescent="0.45">
      <c r="A1345" s="63"/>
    </row>
    <row r="1346" spans="1:1" x14ac:dyDescent="0.45">
      <c r="A1346" s="63"/>
    </row>
    <row r="1347" spans="1:1" x14ac:dyDescent="0.45">
      <c r="A1347" s="63"/>
    </row>
    <row r="1348" spans="1:1" x14ac:dyDescent="0.45">
      <c r="A1348" s="63"/>
    </row>
    <row r="1349" spans="1:1" x14ac:dyDescent="0.45">
      <c r="A1349" s="63"/>
    </row>
    <row r="1350" spans="1:1" x14ac:dyDescent="0.45">
      <c r="A1350" s="63"/>
    </row>
    <row r="1351" spans="1:1" x14ac:dyDescent="0.45">
      <c r="A1351" s="63"/>
    </row>
    <row r="1352" spans="1:1" x14ac:dyDescent="0.45">
      <c r="A1352" s="63"/>
    </row>
    <row r="1353" spans="1:1" x14ac:dyDescent="0.45">
      <c r="A1353" s="63"/>
    </row>
    <row r="1354" spans="1:1" x14ac:dyDescent="0.45">
      <c r="A1354" s="63"/>
    </row>
    <row r="1355" spans="1:1" x14ac:dyDescent="0.45">
      <c r="A1355" s="63"/>
    </row>
    <row r="1356" spans="1:1" x14ac:dyDescent="0.45">
      <c r="A1356" s="63"/>
    </row>
    <row r="1357" spans="1:1" x14ac:dyDescent="0.45">
      <c r="A1357" s="63"/>
    </row>
    <row r="1358" spans="1:1" x14ac:dyDescent="0.45">
      <c r="A1358" s="63"/>
    </row>
    <row r="1359" spans="1:1" x14ac:dyDescent="0.45">
      <c r="A1359" s="63"/>
    </row>
    <row r="1360" spans="1:1" x14ac:dyDescent="0.45">
      <c r="A1360" s="63"/>
    </row>
    <row r="1361" spans="1:1" x14ac:dyDescent="0.45">
      <c r="A1361" s="63"/>
    </row>
    <row r="1362" spans="1:1" x14ac:dyDescent="0.45">
      <c r="A1362" s="63"/>
    </row>
    <row r="1363" spans="1:1" x14ac:dyDescent="0.45">
      <c r="A1363" s="63"/>
    </row>
    <row r="1364" spans="1:1" x14ac:dyDescent="0.45">
      <c r="A1364" s="63"/>
    </row>
    <row r="1365" spans="1:1" x14ac:dyDescent="0.45">
      <c r="A1365" s="63"/>
    </row>
    <row r="1366" spans="1:1" x14ac:dyDescent="0.45">
      <c r="A1366" s="63"/>
    </row>
    <row r="1367" spans="1:1" x14ac:dyDescent="0.45">
      <c r="A1367" s="63"/>
    </row>
    <row r="1368" spans="1:1" x14ac:dyDescent="0.45">
      <c r="A1368" s="63"/>
    </row>
    <row r="1369" spans="1:1" x14ac:dyDescent="0.45">
      <c r="A1369" s="63"/>
    </row>
    <row r="1370" spans="1:1" x14ac:dyDescent="0.45">
      <c r="A1370" s="63"/>
    </row>
    <row r="1371" spans="1:1" x14ac:dyDescent="0.45">
      <c r="A1371" s="63"/>
    </row>
    <row r="1372" spans="1:1" x14ac:dyDescent="0.45">
      <c r="A1372" s="63"/>
    </row>
    <row r="1373" spans="1:1" x14ac:dyDescent="0.45">
      <c r="A1373" s="63"/>
    </row>
    <row r="1374" spans="1:1" x14ac:dyDescent="0.45">
      <c r="A1374" s="63"/>
    </row>
    <row r="1375" spans="1:1" x14ac:dyDescent="0.45">
      <c r="A1375" s="63"/>
    </row>
    <row r="1376" spans="1:1" x14ac:dyDescent="0.45">
      <c r="A1376" s="63"/>
    </row>
    <row r="1377" spans="1:1" x14ac:dyDescent="0.45">
      <c r="A1377" s="63"/>
    </row>
    <row r="1378" spans="1:1" x14ac:dyDescent="0.45">
      <c r="A1378" s="63"/>
    </row>
    <row r="1379" spans="1:1" x14ac:dyDescent="0.45">
      <c r="A1379" s="63"/>
    </row>
    <row r="1380" spans="1:1" x14ac:dyDescent="0.45">
      <c r="A1380" s="63"/>
    </row>
    <row r="1381" spans="1:1" x14ac:dyDescent="0.45">
      <c r="A1381" s="63"/>
    </row>
    <row r="1382" spans="1:1" x14ac:dyDescent="0.45">
      <c r="A1382" s="63"/>
    </row>
    <row r="1383" spans="1:1" x14ac:dyDescent="0.45">
      <c r="A1383" s="63"/>
    </row>
    <row r="1384" spans="1:1" x14ac:dyDescent="0.45">
      <c r="A1384" s="63"/>
    </row>
    <row r="1385" spans="1:1" x14ac:dyDescent="0.45">
      <c r="A1385" s="63"/>
    </row>
    <row r="1386" spans="1:1" x14ac:dyDescent="0.45">
      <c r="A1386" s="63"/>
    </row>
    <row r="1387" spans="1:1" x14ac:dyDescent="0.45">
      <c r="A1387" s="63"/>
    </row>
    <row r="1388" spans="1:1" x14ac:dyDescent="0.45">
      <c r="A1388" s="63"/>
    </row>
    <row r="1389" spans="1:1" x14ac:dyDescent="0.45">
      <c r="A1389" s="63"/>
    </row>
    <row r="1390" spans="1:1" x14ac:dyDescent="0.45">
      <c r="A1390" s="63"/>
    </row>
    <row r="1391" spans="1:1" x14ac:dyDescent="0.45">
      <c r="A1391" s="63"/>
    </row>
    <row r="1392" spans="1:1" x14ac:dyDescent="0.45">
      <c r="A1392" s="63"/>
    </row>
    <row r="1393" spans="1:1" x14ac:dyDescent="0.45">
      <c r="A1393" s="63"/>
    </row>
    <row r="1394" spans="1:1" x14ac:dyDescent="0.45">
      <c r="A1394" s="63"/>
    </row>
    <row r="1395" spans="1:1" x14ac:dyDescent="0.45">
      <c r="A1395" s="63"/>
    </row>
    <row r="1396" spans="1:1" x14ac:dyDescent="0.45">
      <c r="A1396" s="63"/>
    </row>
    <row r="1397" spans="1:1" x14ac:dyDescent="0.45">
      <c r="A1397" s="63"/>
    </row>
    <row r="1398" spans="1:1" x14ac:dyDescent="0.45">
      <c r="A1398" s="63"/>
    </row>
    <row r="1399" spans="1:1" x14ac:dyDescent="0.45">
      <c r="A1399" s="63"/>
    </row>
    <row r="1400" spans="1:1" x14ac:dyDescent="0.45">
      <c r="A1400" s="63"/>
    </row>
    <row r="1401" spans="1:1" x14ac:dyDescent="0.45">
      <c r="A1401" s="63"/>
    </row>
    <row r="1402" spans="1:1" x14ac:dyDescent="0.45">
      <c r="A1402" s="63"/>
    </row>
    <row r="1403" spans="1:1" x14ac:dyDescent="0.45">
      <c r="A1403" s="63"/>
    </row>
    <row r="1404" spans="1:1" x14ac:dyDescent="0.45">
      <c r="A1404" s="63"/>
    </row>
    <row r="1405" spans="1:1" x14ac:dyDescent="0.45">
      <c r="A1405" s="63"/>
    </row>
    <row r="1406" spans="1:1" x14ac:dyDescent="0.45">
      <c r="A1406" s="63"/>
    </row>
    <row r="1407" spans="1:1" x14ac:dyDescent="0.45">
      <c r="A1407" s="63"/>
    </row>
    <row r="1408" spans="1:1" x14ac:dyDescent="0.45">
      <c r="A1408" s="63"/>
    </row>
    <row r="1409" spans="1:1" x14ac:dyDescent="0.45">
      <c r="A1409" s="63"/>
    </row>
    <row r="1410" spans="1:1" x14ac:dyDescent="0.45">
      <c r="A1410" s="63"/>
    </row>
    <row r="1411" spans="1:1" x14ac:dyDescent="0.45">
      <c r="A1411" s="63"/>
    </row>
    <row r="1412" spans="1:1" x14ac:dyDescent="0.45">
      <c r="A1412" s="63"/>
    </row>
    <row r="1413" spans="1:1" x14ac:dyDescent="0.45">
      <c r="A1413" s="63"/>
    </row>
    <row r="1414" spans="1:1" x14ac:dyDescent="0.45">
      <c r="A1414" s="63"/>
    </row>
    <row r="1415" spans="1:1" x14ac:dyDescent="0.45">
      <c r="A1415" s="63"/>
    </row>
    <row r="1416" spans="1:1" x14ac:dyDescent="0.45">
      <c r="A1416" s="63"/>
    </row>
    <row r="1417" spans="1:1" x14ac:dyDescent="0.45">
      <c r="A1417" s="63"/>
    </row>
    <row r="1418" spans="1:1" x14ac:dyDescent="0.45">
      <c r="A1418" s="63"/>
    </row>
    <row r="1419" spans="1:1" x14ac:dyDescent="0.45">
      <c r="A1419" s="63"/>
    </row>
    <row r="1420" spans="1:1" x14ac:dyDescent="0.45">
      <c r="A1420" s="63"/>
    </row>
    <row r="1421" spans="1:1" x14ac:dyDescent="0.45">
      <c r="A1421" s="63"/>
    </row>
    <row r="1422" spans="1:1" x14ac:dyDescent="0.45">
      <c r="A1422" s="63"/>
    </row>
    <row r="1423" spans="1:1" x14ac:dyDescent="0.45">
      <c r="A1423" s="63"/>
    </row>
    <row r="1424" spans="1:1" x14ac:dyDescent="0.45">
      <c r="A1424" s="63"/>
    </row>
    <row r="1425" spans="1:1" x14ac:dyDescent="0.45">
      <c r="A1425" s="63"/>
    </row>
    <row r="1426" spans="1:1" x14ac:dyDescent="0.45">
      <c r="A1426" s="63"/>
    </row>
    <row r="1427" spans="1:1" x14ac:dyDescent="0.45">
      <c r="A1427" s="63"/>
    </row>
    <row r="1428" spans="1:1" x14ac:dyDescent="0.45">
      <c r="A1428" s="63"/>
    </row>
    <row r="1429" spans="1:1" x14ac:dyDescent="0.45">
      <c r="A1429" s="63"/>
    </row>
    <row r="1430" spans="1:1" x14ac:dyDescent="0.45">
      <c r="A1430" s="63"/>
    </row>
    <row r="1431" spans="1:1" x14ac:dyDescent="0.45">
      <c r="A1431" s="63"/>
    </row>
    <row r="1432" spans="1:1" x14ac:dyDescent="0.45">
      <c r="A1432" s="63"/>
    </row>
    <row r="1433" spans="1:1" x14ac:dyDescent="0.45">
      <c r="A1433" s="63"/>
    </row>
    <row r="1434" spans="1:1" x14ac:dyDescent="0.45">
      <c r="A1434" s="63"/>
    </row>
    <row r="1435" spans="1:1" x14ac:dyDescent="0.45">
      <c r="A1435" s="63"/>
    </row>
    <row r="1436" spans="1:1" x14ac:dyDescent="0.45">
      <c r="A1436" s="63"/>
    </row>
    <row r="1437" spans="1:1" x14ac:dyDescent="0.45">
      <c r="A1437" s="63"/>
    </row>
    <row r="1438" spans="1:1" x14ac:dyDescent="0.45">
      <c r="A1438" s="63"/>
    </row>
    <row r="1439" spans="1:1" x14ac:dyDescent="0.45">
      <c r="A1439" s="63"/>
    </row>
    <row r="1440" spans="1:1" x14ac:dyDescent="0.45">
      <c r="A1440" s="63"/>
    </row>
    <row r="1441" spans="1:1" x14ac:dyDescent="0.45">
      <c r="A1441" s="63"/>
    </row>
    <row r="1442" spans="1:1" x14ac:dyDescent="0.45">
      <c r="A1442" s="63"/>
    </row>
    <row r="1443" spans="1:1" x14ac:dyDescent="0.45">
      <c r="A1443" s="63"/>
    </row>
    <row r="1444" spans="1:1" x14ac:dyDescent="0.45">
      <c r="A1444" s="63"/>
    </row>
    <row r="1445" spans="1:1" x14ac:dyDescent="0.45">
      <c r="A1445" s="63"/>
    </row>
    <row r="1446" spans="1:1" x14ac:dyDescent="0.45">
      <c r="A1446" s="63"/>
    </row>
    <row r="1447" spans="1:1" x14ac:dyDescent="0.45">
      <c r="A1447" s="63"/>
    </row>
    <row r="1448" spans="1:1" x14ac:dyDescent="0.45">
      <c r="A1448" s="63"/>
    </row>
    <row r="1449" spans="1:1" x14ac:dyDescent="0.45">
      <c r="A1449" s="63"/>
    </row>
    <row r="1450" spans="1:1" x14ac:dyDescent="0.45">
      <c r="A1450" s="63"/>
    </row>
    <row r="1451" spans="1:1" x14ac:dyDescent="0.45">
      <c r="A1451" s="63"/>
    </row>
    <row r="1452" spans="1:1" x14ac:dyDescent="0.45">
      <c r="A1452" s="63"/>
    </row>
    <row r="1453" spans="1:1" x14ac:dyDescent="0.45">
      <c r="A1453" s="63"/>
    </row>
    <row r="1454" spans="1:1" x14ac:dyDescent="0.45">
      <c r="A1454" s="63"/>
    </row>
    <row r="1455" spans="1:1" x14ac:dyDescent="0.45">
      <c r="A1455" s="63"/>
    </row>
    <row r="1456" spans="1:1" x14ac:dyDescent="0.45">
      <c r="A1456" s="63"/>
    </row>
    <row r="1457" spans="1:1" x14ac:dyDescent="0.45">
      <c r="A1457" s="63"/>
    </row>
    <row r="1458" spans="1:1" x14ac:dyDescent="0.45">
      <c r="A1458" s="63"/>
    </row>
    <row r="1459" spans="1:1" x14ac:dyDescent="0.45">
      <c r="A1459" s="63"/>
    </row>
    <row r="1460" spans="1:1" x14ac:dyDescent="0.45">
      <c r="A1460" s="63"/>
    </row>
    <row r="1461" spans="1:1" x14ac:dyDescent="0.45">
      <c r="A1461" s="63"/>
    </row>
    <row r="1462" spans="1:1" x14ac:dyDescent="0.45">
      <c r="A1462" s="63"/>
    </row>
    <row r="1463" spans="1:1" x14ac:dyDescent="0.45">
      <c r="A1463" s="63"/>
    </row>
    <row r="1464" spans="1:1" x14ac:dyDescent="0.45">
      <c r="A1464" s="63"/>
    </row>
    <row r="1465" spans="1:1" x14ac:dyDescent="0.45">
      <c r="A1465" s="63"/>
    </row>
    <row r="1466" spans="1:1" x14ac:dyDescent="0.45">
      <c r="A1466" s="63"/>
    </row>
    <row r="1467" spans="1:1" x14ac:dyDescent="0.45">
      <c r="A1467" s="63"/>
    </row>
    <row r="1468" spans="1:1" x14ac:dyDescent="0.45">
      <c r="A1468" s="63"/>
    </row>
    <row r="1469" spans="1:1" x14ac:dyDescent="0.45">
      <c r="A1469" s="63"/>
    </row>
    <row r="1470" spans="1:1" x14ac:dyDescent="0.45">
      <c r="A1470" s="63"/>
    </row>
    <row r="1471" spans="1:1" x14ac:dyDescent="0.45">
      <c r="A1471" s="63"/>
    </row>
    <row r="1472" spans="1:1" x14ac:dyDescent="0.45">
      <c r="A1472" s="63"/>
    </row>
    <row r="1473" spans="1:1" x14ac:dyDescent="0.45">
      <c r="A1473" s="63"/>
    </row>
    <row r="1474" spans="1:1" x14ac:dyDescent="0.45">
      <c r="A1474" s="63"/>
    </row>
    <row r="1475" spans="1:1" x14ac:dyDescent="0.45">
      <c r="A1475" s="63"/>
    </row>
    <row r="1476" spans="1:1" x14ac:dyDescent="0.45">
      <c r="A1476" s="63"/>
    </row>
    <row r="1477" spans="1:1" x14ac:dyDescent="0.45">
      <c r="A1477" s="63"/>
    </row>
    <row r="1478" spans="1:1" x14ac:dyDescent="0.45">
      <c r="A1478" s="63"/>
    </row>
    <row r="1479" spans="1:1" x14ac:dyDescent="0.45">
      <c r="A1479" s="63"/>
    </row>
    <row r="1480" spans="1:1" x14ac:dyDescent="0.45">
      <c r="A1480" s="63"/>
    </row>
    <row r="1481" spans="1:1" x14ac:dyDescent="0.45">
      <c r="A1481" s="63"/>
    </row>
    <row r="1482" spans="1:1" x14ac:dyDescent="0.45">
      <c r="A1482" s="63"/>
    </row>
    <row r="1483" spans="1:1" x14ac:dyDescent="0.45">
      <c r="A1483" s="63"/>
    </row>
    <row r="1484" spans="1:1" x14ac:dyDescent="0.45">
      <c r="A1484" s="63"/>
    </row>
    <row r="1485" spans="1:1" x14ac:dyDescent="0.45">
      <c r="A1485" s="63"/>
    </row>
    <row r="1486" spans="1:1" x14ac:dyDescent="0.45">
      <c r="A1486" s="63"/>
    </row>
    <row r="1487" spans="1:1" x14ac:dyDescent="0.45">
      <c r="A1487" s="63"/>
    </row>
    <row r="1488" spans="1:1" x14ac:dyDescent="0.45">
      <c r="A1488" s="63"/>
    </row>
    <row r="1489" spans="1:1" x14ac:dyDescent="0.45">
      <c r="A1489" s="63"/>
    </row>
    <row r="1490" spans="1:1" x14ac:dyDescent="0.45">
      <c r="A1490" s="63"/>
    </row>
    <row r="1491" spans="1:1" x14ac:dyDescent="0.45">
      <c r="A1491" s="63"/>
    </row>
    <row r="1492" spans="1:1" x14ac:dyDescent="0.45">
      <c r="A1492" s="63"/>
    </row>
    <row r="1493" spans="1:1" x14ac:dyDescent="0.45">
      <c r="A1493" s="63"/>
    </row>
    <row r="1494" spans="1:1" x14ac:dyDescent="0.45">
      <c r="A1494" s="63"/>
    </row>
    <row r="1495" spans="1:1" x14ac:dyDescent="0.45">
      <c r="A1495" s="63"/>
    </row>
    <row r="1496" spans="1:1" x14ac:dyDescent="0.45">
      <c r="A1496" s="63"/>
    </row>
    <row r="1497" spans="1:1" x14ac:dyDescent="0.45">
      <c r="A1497" s="63"/>
    </row>
    <row r="1498" spans="1:1" x14ac:dyDescent="0.45">
      <c r="A1498" s="63"/>
    </row>
    <row r="1499" spans="1:1" x14ac:dyDescent="0.45">
      <c r="A1499" s="63"/>
    </row>
    <row r="1500" spans="1:1" x14ac:dyDescent="0.45">
      <c r="A1500" s="63"/>
    </row>
    <row r="1501" spans="1:1" x14ac:dyDescent="0.45">
      <c r="A1501" s="63"/>
    </row>
    <row r="1502" spans="1:1" x14ac:dyDescent="0.45">
      <c r="A1502" s="63"/>
    </row>
    <row r="1503" spans="1:1" x14ac:dyDescent="0.45">
      <c r="A1503" s="63"/>
    </row>
    <row r="1504" spans="1:1" x14ac:dyDescent="0.45">
      <c r="A1504" s="63"/>
    </row>
    <row r="1505" spans="1:1" x14ac:dyDescent="0.45">
      <c r="A1505" s="63"/>
    </row>
    <row r="1506" spans="1:1" x14ac:dyDescent="0.45">
      <c r="A1506" s="63"/>
    </row>
    <row r="1507" spans="1:1" x14ac:dyDescent="0.45">
      <c r="A1507" s="63"/>
    </row>
    <row r="1508" spans="1:1" x14ac:dyDescent="0.45">
      <c r="A1508" s="63"/>
    </row>
    <row r="1509" spans="1:1" x14ac:dyDescent="0.45">
      <c r="A1509" s="63"/>
    </row>
    <row r="1510" spans="1:1" x14ac:dyDescent="0.45">
      <c r="A1510" s="63"/>
    </row>
    <row r="1511" spans="1:1" x14ac:dyDescent="0.45">
      <c r="A1511" s="63"/>
    </row>
    <row r="1512" spans="1:1" x14ac:dyDescent="0.45">
      <c r="A1512" s="63"/>
    </row>
    <row r="1513" spans="1:1" x14ac:dyDescent="0.45">
      <c r="A1513" s="63"/>
    </row>
    <row r="1514" spans="1:1" x14ac:dyDescent="0.45">
      <c r="A1514" s="63"/>
    </row>
    <row r="1515" spans="1:1" x14ac:dyDescent="0.45">
      <c r="A1515" s="63"/>
    </row>
    <row r="1516" spans="1:1" x14ac:dyDescent="0.45">
      <c r="A1516" s="63"/>
    </row>
    <row r="1517" spans="1:1" x14ac:dyDescent="0.45">
      <c r="A1517" s="63"/>
    </row>
    <row r="1518" spans="1:1" x14ac:dyDescent="0.45">
      <c r="A1518" s="63"/>
    </row>
    <row r="1519" spans="1:1" x14ac:dyDescent="0.45">
      <c r="A1519" s="63"/>
    </row>
    <row r="1520" spans="1:1" x14ac:dyDescent="0.45">
      <c r="A1520" s="63"/>
    </row>
    <row r="1521" spans="1:1" x14ac:dyDescent="0.45">
      <c r="A1521" s="63"/>
    </row>
    <row r="1522" spans="1:1" x14ac:dyDescent="0.45">
      <c r="A1522" s="63"/>
    </row>
    <row r="1523" spans="1:1" x14ac:dyDescent="0.45">
      <c r="A1523" s="63"/>
    </row>
    <row r="1524" spans="1:1" x14ac:dyDescent="0.45">
      <c r="A1524" s="63"/>
    </row>
    <row r="1525" spans="1:1" x14ac:dyDescent="0.45">
      <c r="A1525" s="63"/>
    </row>
    <row r="1526" spans="1:1" x14ac:dyDescent="0.45">
      <c r="A1526" s="63"/>
    </row>
    <row r="1527" spans="1:1" x14ac:dyDescent="0.45">
      <c r="A1527" s="63"/>
    </row>
    <row r="1528" spans="1:1" x14ac:dyDescent="0.45">
      <c r="A1528" s="63"/>
    </row>
    <row r="1529" spans="1:1" x14ac:dyDescent="0.45">
      <c r="A1529" s="63"/>
    </row>
    <row r="1530" spans="1:1" x14ac:dyDescent="0.45">
      <c r="A1530" s="63"/>
    </row>
    <row r="1531" spans="1:1" x14ac:dyDescent="0.45">
      <c r="A1531" s="63"/>
    </row>
    <row r="1532" spans="1:1" x14ac:dyDescent="0.45">
      <c r="A1532" s="63"/>
    </row>
    <row r="1533" spans="1:1" x14ac:dyDescent="0.45">
      <c r="A1533" s="63"/>
    </row>
    <row r="1534" spans="1:1" x14ac:dyDescent="0.45">
      <c r="A1534" s="63"/>
    </row>
    <row r="1535" spans="1:1" x14ac:dyDescent="0.45">
      <c r="A1535" s="63"/>
    </row>
    <row r="1536" spans="1:1" x14ac:dyDescent="0.45">
      <c r="A1536" s="63"/>
    </row>
    <row r="1537" spans="1:1" x14ac:dyDescent="0.45">
      <c r="A1537" s="63"/>
    </row>
    <row r="1538" spans="1:1" x14ac:dyDescent="0.45">
      <c r="A1538" s="63"/>
    </row>
    <row r="1539" spans="1:1" x14ac:dyDescent="0.45">
      <c r="A1539" s="63"/>
    </row>
    <row r="1540" spans="1:1" x14ac:dyDescent="0.45">
      <c r="A1540" s="63"/>
    </row>
    <row r="1541" spans="1:1" x14ac:dyDescent="0.45">
      <c r="A1541" s="63"/>
    </row>
    <row r="1542" spans="1:1" x14ac:dyDescent="0.45">
      <c r="A1542" s="63"/>
    </row>
    <row r="1543" spans="1:1" x14ac:dyDescent="0.45">
      <c r="A1543" s="63"/>
    </row>
    <row r="1544" spans="1:1" x14ac:dyDescent="0.45">
      <c r="A1544" s="63"/>
    </row>
    <row r="1545" spans="1:1" x14ac:dyDescent="0.45">
      <c r="A1545" s="63"/>
    </row>
    <row r="1546" spans="1:1" x14ac:dyDescent="0.45">
      <c r="A1546" s="63"/>
    </row>
    <row r="1547" spans="1:1" x14ac:dyDescent="0.45">
      <c r="A1547" s="63"/>
    </row>
    <row r="1548" spans="1:1" x14ac:dyDescent="0.45">
      <c r="A1548" s="63"/>
    </row>
    <row r="1549" spans="1:1" x14ac:dyDescent="0.45">
      <c r="A1549" s="63"/>
    </row>
    <row r="1550" spans="1:1" x14ac:dyDescent="0.45">
      <c r="A1550" s="63"/>
    </row>
    <row r="1551" spans="1:1" x14ac:dyDescent="0.45">
      <c r="A1551" s="63"/>
    </row>
    <row r="1552" spans="1:1" x14ac:dyDescent="0.45">
      <c r="A1552" s="63"/>
    </row>
    <row r="1553" spans="1:1" x14ac:dyDescent="0.45">
      <c r="A1553" s="63"/>
    </row>
    <row r="1554" spans="1:1" x14ac:dyDescent="0.45">
      <c r="A1554" s="63"/>
    </row>
    <row r="1555" spans="1:1" x14ac:dyDescent="0.45">
      <c r="A1555" s="63"/>
    </row>
    <row r="1556" spans="1:1" x14ac:dyDescent="0.45">
      <c r="A1556" s="63"/>
    </row>
    <row r="1557" spans="1:1" x14ac:dyDescent="0.45">
      <c r="A1557" s="63"/>
    </row>
    <row r="1558" spans="1:1" x14ac:dyDescent="0.45">
      <c r="A1558" s="63"/>
    </row>
    <row r="1559" spans="1:1" x14ac:dyDescent="0.45">
      <c r="A1559" s="63"/>
    </row>
    <row r="1560" spans="1:1" x14ac:dyDescent="0.45">
      <c r="A1560" s="63"/>
    </row>
    <row r="1561" spans="1:1" x14ac:dyDescent="0.45">
      <c r="A1561" s="63"/>
    </row>
    <row r="1562" spans="1:1" x14ac:dyDescent="0.45">
      <c r="A1562" s="63"/>
    </row>
    <row r="1563" spans="1:1" x14ac:dyDescent="0.45">
      <c r="A1563" s="63"/>
    </row>
    <row r="1564" spans="1:1" x14ac:dyDescent="0.45">
      <c r="A1564" s="63"/>
    </row>
    <row r="1565" spans="1:1" x14ac:dyDescent="0.45">
      <c r="A1565" s="63"/>
    </row>
    <row r="1566" spans="1:1" x14ac:dyDescent="0.45">
      <c r="A1566" s="63"/>
    </row>
    <row r="1567" spans="1:1" x14ac:dyDescent="0.45">
      <c r="A1567" s="63"/>
    </row>
    <row r="1568" spans="1:1" x14ac:dyDescent="0.45">
      <c r="A1568" s="63"/>
    </row>
    <row r="1569" spans="1:1" x14ac:dyDescent="0.45">
      <c r="A1569" s="63"/>
    </row>
    <row r="1570" spans="1:1" x14ac:dyDescent="0.45">
      <c r="A1570" s="63"/>
    </row>
    <row r="1571" spans="1:1" x14ac:dyDescent="0.45">
      <c r="A1571" s="63"/>
    </row>
    <row r="1572" spans="1:1" x14ac:dyDescent="0.45">
      <c r="A1572" s="63"/>
    </row>
    <row r="1573" spans="1:1" x14ac:dyDescent="0.45">
      <c r="A1573" s="63"/>
    </row>
    <row r="1574" spans="1:1" x14ac:dyDescent="0.45">
      <c r="A1574" s="63"/>
    </row>
    <row r="1575" spans="1:1" x14ac:dyDescent="0.45">
      <c r="A1575" s="63"/>
    </row>
    <row r="1576" spans="1:1" x14ac:dyDescent="0.45">
      <c r="A1576" s="63"/>
    </row>
    <row r="1577" spans="1:1" x14ac:dyDescent="0.45">
      <c r="A1577" s="63"/>
    </row>
    <row r="1578" spans="1:1" x14ac:dyDescent="0.45">
      <c r="A1578" s="63"/>
    </row>
    <row r="1579" spans="1:1" x14ac:dyDescent="0.45">
      <c r="A1579" s="63"/>
    </row>
    <row r="1580" spans="1:1" x14ac:dyDescent="0.45">
      <c r="A1580" s="63"/>
    </row>
    <row r="1581" spans="1:1" x14ac:dyDescent="0.45">
      <c r="A1581" s="63"/>
    </row>
    <row r="1582" spans="1:1" x14ac:dyDescent="0.45">
      <c r="A1582" s="63"/>
    </row>
    <row r="1583" spans="1:1" x14ac:dyDescent="0.45">
      <c r="A1583" s="63"/>
    </row>
    <row r="1584" spans="1:1" x14ac:dyDescent="0.45">
      <c r="A1584" s="63"/>
    </row>
    <row r="1585" spans="1:1" x14ac:dyDescent="0.45">
      <c r="A1585" s="63"/>
    </row>
    <row r="1586" spans="1:1" x14ac:dyDescent="0.45">
      <c r="A1586" s="63"/>
    </row>
    <row r="1587" spans="1:1" x14ac:dyDescent="0.45">
      <c r="A1587" s="63"/>
    </row>
    <row r="1588" spans="1:1" x14ac:dyDescent="0.45">
      <c r="A1588" s="63"/>
    </row>
    <row r="1589" spans="1:1" x14ac:dyDescent="0.45">
      <c r="A1589" s="63"/>
    </row>
    <row r="1590" spans="1:1" x14ac:dyDescent="0.45">
      <c r="A1590" s="63"/>
    </row>
    <row r="1591" spans="1:1" x14ac:dyDescent="0.45">
      <c r="A1591" s="63"/>
    </row>
    <row r="1592" spans="1:1" x14ac:dyDescent="0.45">
      <c r="A1592" s="63"/>
    </row>
    <row r="1593" spans="1:1" x14ac:dyDescent="0.45">
      <c r="A1593" s="63"/>
    </row>
    <row r="1594" spans="1:1" x14ac:dyDescent="0.45">
      <c r="A1594" s="63"/>
    </row>
    <row r="1595" spans="1:1" x14ac:dyDescent="0.45">
      <c r="A1595" s="63"/>
    </row>
    <row r="1596" spans="1:1" x14ac:dyDescent="0.45">
      <c r="A1596" s="63"/>
    </row>
    <row r="1597" spans="1:1" x14ac:dyDescent="0.45">
      <c r="A1597" s="63"/>
    </row>
    <row r="1598" spans="1:1" x14ac:dyDescent="0.45">
      <c r="A1598" s="63"/>
    </row>
    <row r="1599" spans="1:1" x14ac:dyDescent="0.45">
      <c r="A1599" s="63"/>
    </row>
    <row r="1600" spans="1:1" x14ac:dyDescent="0.45">
      <c r="A1600" s="63"/>
    </row>
    <row r="1601" spans="1:1" x14ac:dyDescent="0.45">
      <c r="A1601" s="63"/>
    </row>
    <row r="1602" spans="1:1" x14ac:dyDescent="0.45">
      <c r="A1602" s="63"/>
    </row>
    <row r="1603" spans="1:1" x14ac:dyDescent="0.45">
      <c r="A1603" s="63"/>
    </row>
    <row r="1604" spans="1:1" x14ac:dyDescent="0.45">
      <c r="A1604" s="63"/>
    </row>
    <row r="1605" spans="1:1" x14ac:dyDescent="0.45">
      <c r="A1605" s="63"/>
    </row>
    <row r="1606" spans="1:1" x14ac:dyDescent="0.45">
      <c r="A1606" s="63"/>
    </row>
    <row r="1607" spans="1:1" x14ac:dyDescent="0.45">
      <c r="A1607" s="63"/>
    </row>
    <row r="1608" spans="1:1" x14ac:dyDescent="0.45">
      <c r="A1608" s="63"/>
    </row>
    <row r="1609" spans="1:1" x14ac:dyDescent="0.45">
      <c r="A1609" s="63"/>
    </row>
    <row r="1610" spans="1:1" x14ac:dyDescent="0.45">
      <c r="A1610" s="63"/>
    </row>
    <row r="1611" spans="1:1" x14ac:dyDescent="0.45">
      <c r="A1611" s="63"/>
    </row>
    <row r="1612" spans="1:1" x14ac:dyDescent="0.45">
      <c r="A1612" s="63"/>
    </row>
    <row r="1613" spans="1:1" x14ac:dyDescent="0.45">
      <c r="A1613" s="63"/>
    </row>
    <row r="1614" spans="1:1" x14ac:dyDescent="0.45">
      <c r="A1614" s="63"/>
    </row>
    <row r="1615" spans="1:1" x14ac:dyDescent="0.45">
      <c r="A1615" s="63"/>
    </row>
    <row r="1616" spans="1:1" x14ac:dyDescent="0.45">
      <c r="A1616" s="63"/>
    </row>
    <row r="1617" spans="1:1" x14ac:dyDescent="0.45">
      <c r="A1617" s="63"/>
    </row>
    <row r="1618" spans="1:1" x14ac:dyDescent="0.45">
      <c r="A1618" s="63"/>
    </row>
    <row r="1619" spans="1:1" x14ac:dyDescent="0.45">
      <c r="A1619" s="63"/>
    </row>
    <row r="1620" spans="1:1" x14ac:dyDescent="0.45">
      <c r="A1620" s="63"/>
    </row>
    <row r="1621" spans="1:1" x14ac:dyDescent="0.45">
      <c r="A1621" s="63"/>
    </row>
    <row r="1622" spans="1:1" x14ac:dyDescent="0.45">
      <c r="A1622" s="63"/>
    </row>
    <row r="1623" spans="1:1" x14ac:dyDescent="0.45">
      <c r="A1623" s="63"/>
    </row>
    <row r="1624" spans="1:1" x14ac:dyDescent="0.45">
      <c r="A1624" s="63"/>
    </row>
    <row r="1625" spans="1:1" x14ac:dyDescent="0.45">
      <c r="A1625" s="63"/>
    </row>
    <row r="1626" spans="1:1" x14ac:dyDescent="0.45">
      <c r="A1626" s="63"/>
    </row>
    <row r="1627" spans="1:1" x14ac:dyDescent="0.45">
      <c r="A1627" s="63"/>
    </row>
    <row r="1628" spans="1:1" x14ac:dyDescent="0.45">
      <c r="A1628" s="63"/>
    </row>
    <row r="1629" spans="1:1" x14ac:dyDescent="0.45">
      <c r="A1629" s="63"/>
    </row>
    <row r="1630" spans="1:1" x14ac:dyDescent="0.45">
      <c r="A1630" s="63"/>
    </row>
    <row r="1631" spans="1:1" x14ac:dyDescent="0.45">
      <c r="A1631" s="63"/>
    </row>
    <row r="1632" spans="1:1" x14ac:dyDescent="0.45">
      <c r="A1632" s="63"/>
    </row>
    <row r="1633" spans="1:1" x14ac:dyDescent="0.45">
      <c r="A1633" s="63"/>
    </row>
    <row r="1634" spans="1:1" x14ac:dyDescent="0.45">
      <c r="A1634" s="63"/>
    </row>
    <row r="1635" spans="1:1" x14ac:dyDescent="0.45">
      <c r="A1635" s="63"/>
    </row>
    <row r="1636" spans="1:1" x14ac:dyDescent="0.45">
      <c r="A1636" s="63"/>
    </row>
    <row r="1637" spans="1:1" x14ac:dyDescent="0.45">
      <c r="A1637" s="63"/>
    </row>
    <row r="1638" spans="1:1" x14ac:dyDescent="0.45">
      <c r="A1638" s="63"/>
    </row>
    <row r="1639" spans="1:1" x14ac:dyDescent="0.45">
      <c r="A1639" s="63"/>
    </row>
    <row r="1640" spans="1:1" x14ac:dyDescent="0.45">
      <c r="A1640" s="63"/>
    </row>
    <row r="1641" spans="1:1" x14ac:dyDescent="0.45">
      <c r="A1641" s="63"/>
    </row>
    <row r="1642" spans="1:1" x14ac:dyDescent="0.45">
      <c r="A1642" s="63"/>
    </row>
    <row r="1643" spans="1:1" x14ac:dyDescent="0.45">
      <c r="A1643" s="63"/>
    </row>
    <row r="1644" spans="1:1" x14ac:dyDescent="0.45">
      <c r="A1644" s="63"/>
    </row>
    <row r="1645" spans="1:1" x14ac:dyDescent="0.45">
      <c r="A1645" s="63"/>
    </row>
    <row r="1646" spans="1:1" x14ac:dyDescent="0.45">
      <c r="A1646" s="63"/>
    </row>
    <row r="1647" spans="1:1" x14ac:dyDescent="0.45">
      <c r="A1647" s="63"/>
    </row>
    <row r="1648" spans="1:1" x14ac:dyDescent="0.45">
      <c r="A1648" s="63"/>
    </row>
    <row r="1649" spans="1:1" x14ac:dyDescent="0.45">
      <c r="A1649" s="63"/>
    </row>
    <row r="1650" spans="1:1" x14ac:dyDescent="0.45">
      <c r="A1650" s="63"/>
    </row>
    <row r="1651" spans="1:1" x14ac:dyDescent="0.45">
      <c r="A1651" s="63"/>
    </row>
    <row r="1652" spans="1:1" x14ac:dyDescent="0.45">
      <c r="A1652" s="63"/>
    </row>
    <row r="1653" spans="1:1" x14ac:dyDescent="0.45">
      <c r="A1653" s="63"/>
    </row>
    <row r="1654" spans="1:1" x14ac:dyDescent="0.45">
      <c r="A1654" s="63"/>
    </row>
    <row r="1655" spans="1:1" x14ac:dyDescent="0.45">
      <c r="A1655" s="63"/>
    </row>
    <row r="1656" spans="1:1" x14ac:dyDescent="0.45">
      <c r="A1656" s="63"/>
    </row>
    <row r="1657" spans="1:1" x14ac:dyDescent="0.45">
      <c r="A1657" s="63"/>
    </row>
    <row r="1658" spans="1:1" x14ac:dyDescent="0.45">
      <c r="A1658" s="63"/>
    </row>
    <row r="1659" spans="1:1" x14ac:dyDescent="0.45">
      <c r="A1659" s="63"/>
    </row>
    <row r="1660" spans="1:1" x14ac:dyDescent="0.45">
      <c r="A1660" s="63"/>
    </row>
    <row r="1661" spans="1:1" x14ac:dyDescent="0.45">
      <c r="A1661" s="63"/>
    </row>
    <row r="1662" spans="1:1" x14ac:dyDescent="0.45">
      <c r="A1662" s="63"/>
    </row>
    <row r="1663" spans="1:1" x14ac:dyDescent="0.45">
      <c r="A1663" s="63"/>
    </row>
    <row r="1664" spans="1:1" x14ac:dyDescent="0.45">
      <c r="A1664" s="63"/>
    </row>
    <row r="1665" spans="1:1" x14ac:dyDescent="0.45">
      <c r="A1665" s="63"/>
    </row>
    <row r="1666" spans="1:1" x14ac:dyDescent="0.45">
      <c r="A1666" s="63"/>
    </row>
    <row r="1667" spans="1:1" x14ac:dyDescent="0.45">
      <c r="A1667" s="63"/>
    </row>
    <row r="1668" spans="1:1" x14ac:dyDescent="0.45">
      <c r="A1668" s="63"/>
    </row>
    <row r="1669" spans="1:1" x14ac:dyDescent="0.45">
      <c r="A1669" s="63"/>
    </row>
    <row r="1670" spans="1:1" x14ac:dyDescent="0.45">
      <c r="A1670" s="63"/>
    </row>
    <row r="1671" spans="1:1" x14ac:dyDescent="0.45">
      <c r="A1671" s="63"/>
    </row>
    <row r="1672" spans="1:1" x14ac:dyDescent="0.45">
      <c r="A1672" s="63"/>
    </row>
    <row r="1673" spans="1:1" x14ac:dyDescent="0.45">
      <c r="A1673" s="63"/>
    </row>
    <row r="1674" spans="1:1" x14ac:dyDescent="0.45">
      <c r="A1674" s="63"/>
    </row>
    <row r="1675" spans="1:1" x14ac:dyDescent="0.45">
      <c r="A1675" s="63"/>
    </row>
    <row r="1676" spans="1:1" x14ac:dyDescent="0.45">
      <c r="A1676" s="63"/>
    </row>
    <row r="1677" spans="1:1" x14ac:dyDescent="0.45">
      <c r="A1677" s="63"/>
    </row>
    <row r="1678" spans="1:1" x14ac:dyDescent="0.45">
      <c r="A1678" s="63"/>
    </row>
    <row r="1679" spans="1:1" x14ac:dyDescent="0.45">
      <c r="A1679" s="63"/>
    </row>
    <row r="1680" spans="1:1" x14ac:dyDescent="0.45">
      <c r="A1680" s="63"/>
    </row>
    <row r="1681" spans="1:1" x14ac:dyDescent="0.45">
      <c r="A1681" s="63"/>
    </row>
    <row r="1682" spans="1:1" x14ac:dyDescent="0.45">
      <c r="A1682" s="63"/>
    </row>
    <row r="1683" spans="1:1" x14ac:dyDescent="0.45">
      <c r="A1683" s="63"/>
    </row>
    <row r="1684" spans="1:1" x14ac:dyDescent="0.45">
      <c r="A1684" s="63"/>
    </row>
    <row r="1685" spans="1:1" x14ac:dyDescent="0.45">
      <c r="A1685" s="63"/>
    </row>
    <row r="1686" spans="1:1" x14ac:dyDescent="0.45">
      <c r="A1686" s="63"/>
    </row>
    <row r="1687" spans="1:1" x14ac:dyDescent="0.45">
      <c r="A1687" s="63"/>
    </row>
    <row r="1688" spans="1:1" x14ac:dyDescent="0.45">
      <c r="A1688" s="63"/>
    </row>
    <row r="1689" spans="1:1" x14ac:dyDescent="0.45">
      <c r="A1689" s="63"/>
    </row>
    <row r="1690" spans="1:1" x14ac:dyDescent="0.45">
      <c r="A1690" s="63"/>
    </row>
    <row r="1691" spans="1:1" x14ac:dyDescent="0.45">
      <c r="A1691" s="63"/>
    </row>
    <row r="1692" spans="1:1" x14ac:dyDescent="0.45">
      <c r="A1692" s="63"/>
    </row>
    <row r="1693" spans="1:1" x14ac:dyDescent="0.45">
      <c r="A1693" s="63"/>
    </row>
    <row r="1694" spans="1:1" x14ac:dyDescent="0.45">
      <c r="A1694" s="63"/>
    </row>
    <row r="1695" spans="1:1" x14ac:dyDescent="0.45">
      <c r="A1695" s="63"/>
    </row>
    <row r="1696" spans="1:1" x14ac:dyDescent="0.45">
      <c r="A1696" s="63"/>
    </row>
    <row r="1697" spans="1:1" x14ac:dyDescent="0.45">
      <c r="A1697" s="63"/>
    </row>
    <row r="1698" spans="1:1" x14ac:dyDescent="0.45">
      <c r="A1698" s="63"/>
    </row>
    <row r="1699" spans="1:1" x14ac:dyDescent="0.45">
      <c r="A1699" s="63"/>
    </row>
    <row r="1700" spans="1:1" x14ac:dyDescent="0.45">
      <c r="A1700" s="63"/>
    </row>
    <row r="1701" spans="1:1" x14ac:dyDescent="0.45">
      <c r="A1701" s="63"/>
    </row>
    <row r="1702" spans="1:1" x14ac:dyDescent="0.45">
      <c r="A1702" s="63"/>
    </row>
    <row r="1703" spans="1:1" x14ac:dyDescent="0.45">
      <c r="A1703" s="63"/>
    </row>
    <row r="1704" spans="1:1" x14ac:dyDescent="0.45">
      <c r="A1704" s="63"/>
    </row>
    <row r="1705" spans="1:1" x14ac:dyDescent="0.45">
      <c r="A1705" s="63"/>
    </row>
    <row r="1706" spans="1:1" x14ac:dyDescent="0.45">
      <c r="A1706" s="63"/>
    </row>
    <row r="1707" spans="1:1" x14ac:dyDescent="0.45">
      <c r="A1707" s="63"/>
    </row>
    <row r="1708" spans="1:1" x14ac:dyDescent="0.45">
      <c r="A1708" s="63"/>
    </row>
    <row r="1709" spans="1:1" x14ac:dyDescent="0.45">
      <c r="A1709" s="63"/>
    </row>
    <row r="1710" spans="1:1" x14ac:dyDescent="0.45">
      <c r="A1710" s="63"/>
    </row>
    <row r="1711" spans="1:1" x14ac:dyDescent="0.45">
      <c r="A1711" s="63"/>
    </row>
    <row r="1712" spans="1:1" x14ac:dyDescent="0.45">
      <c r="A1712" s="63"/>
    </row>
    <row r="1713" spans="1:1" x14ac:dyDescent="0.45">
      <c r="A1713" s="63"/>
    </row>
    <row r="1714" spans="1:1" x14ac:dyDescent="0.45">
      <c r="A1714" s="63"/>
    </row>
    <row r="1715" spans="1:1" x14ac:dyDescent="0.45">
      <c r="A1715" s="63"/>
    </row>
    <row r="1716" spans="1:1" x14ac:dyDescent="0.45">
      <c r="A1716" s="63"/>
    </row>
    <row r="1717" spans="1:1" x14ac:dyDescent="0.45">
      <c r="A1717" s="63"/>
    </row>
    <row r="1718" spans="1:1" x14ac:dyDescent="0.45">
      <c r="A1718" s="63"/>
    </row>
    <row r="1719" spans="1:1" x14ac:dyDescent="0.45">
      <c r="A1719" s="63"/>
    </row>
    <row r="1720" spans="1:1" x14ac:dyDescent="0.45">
      <c r="A1720" s="63"/>
    </row>
    <row r="1721" spans="1:1" x14ac:dyDescent="0.45">
      <c r="A1721" s="63"/>
    </row>
    <row r="1722" spans="1:1" x14ac:dyDescent="0.45">
      <c r="A1722" s="63"/>
    </row>
    <row r="1723" spans="1:1" x14ac:dyDescent="0.45">
      <c r="A1723" s="63"/>
    </row>
    <row r="1724" spans="1:1" x14ac:dyDescent="0.45">
      <c r="A1724" s="63"/>
    </row>
    <row r="1725" spans="1:1" x14ac:dyDescent="0.45">
      <c r="A1725" s="63"/>
    </row>
    <row r="1726" spans="1:1" x14ac:dyDescent="0.45">
      <c r="A1726" s="63"/>
    </row>
    <row r="1727" spans="1:1" x14ac:dyDescent="0.45">
      <c r="A1727" s="63"/>
    </row>
    <row r="1728" spans="1:1" x14ac:dyDescent="0.45">
      <c r="A1728" s="63"/>
    </row>
    <row r="1729" spans="1:1" x14ac:dyDescent="0.45">
      <c r="A1729" s="63"/>
    </row>
    <row r="1730" spans="1:1" x14ac:dyDescent="0.45">
      <c r="A1730" s="63"/>
    </row>
    <row r="1731" spans="1:1" x14ac:dyDescent="0.45">
      <c r="A1731" s="63"/>
    </row>
    <row r="1732" spans="1:1" x14ac:dyDescent="0.45">
      <c r="A1732" s="63"/>
    </row>
    <row r="1733" spans="1:1" x14ac:dyDescent="0.45">
      <c r="A1733" s="63"/>
    </row>
    <row r="1734" spans="1:1" x14ac:dyDescent="0.45">
      <c r="A1734" s="63"/>
    </row>
    <row r="1735" spans="1:1" x14ac:dyDescent="0.45">
      <c r="A1735" s="63"/>
    </row>
    <row r="1736" spans="1:1" x14ac:dyDescent="0.45">
      <c r="A1736" s="63"/>
    </row>
    <row r="1737" spans="1:1" x14ac:dyDescent="0.45">
      <c r="A1737" s="63"/>
    </row>
    <row r="1738" spans="1:1" x14ac:dyDescent="0.45">
      <c r="A1738" s="63"/>
    </row>
    <row r="1739" spans="1:1" x14ac:dyDescent="0.45">
      <c r="A1739" s="63"/>
    </row>
    <row r="1740" spans="1:1" x14ac:dyDescent="0.45">
      <c r="A1740" s="63"/>
    </row>
    <row r="1741" spans="1:1" x14ac:dyDescent="0.45">
      <c r="A1741" s="63"/>
    </row>
    <row r="1742" spans="1:1" x14ac:dyDescent="0.45">
      <c r="A1742" s="63"/>
    </row>
    <row r="1743" spans="1:1" x14ac:dyDescent="0.45">
      <c r="A1743" s="63"/>
    </row>
    <row r="1744" spans="1:1" x14ac:dyDescent="0.45">
      <c r="A1744" s="63"/>
    </row>
    <row r="1745" spans="1:1" x14ac:dyDescent="0.45">
      <c r="A1745" s="63"/>
    </row>
    <row r="1746" spans="1:1" x14ac:dyDescent="0.45">
      <c r="A1746" s="63"/>
    </row>
    <row r="1747" spans="1:1" x14ac:dyDescent="0.45">
      <c r="A1747" s="63"/>
    </row>
    <row r="1748" spans="1:1" x14ac:dyDescent="0.45">
      <c r="A1748" s="63"/>
    </row>
    <row r="1749" spans="1:1" x14ac:dyDescent="0.45">
      <c r="A1749" s="63"/>
    </row>
    <row r="1750" spans="1:1" x14ac:dyDescent="0.45">
      <c r="A1750" s="63"/>
    </row>
    <row r="1751" spans="1:1" x14ac:dyDescent="0.45">
      <c r="A1751" s="63"/>
    </row>
    <row r="1752" spans="1:1" x14ac:dyDescent="0.45">
      <c r="A1752" s="63"/>
    </row>
    <row r="1753" spans="1:1" x14ac:dyDescent="0.45">
      <c r="A1753" s="63"/>
    </row>
    <row r="1754" spans="1:1" x14ac:dyDescent="0.45">
      <c r="A1754" s="63"/>
    </row>
    <row r="1755" spans="1:1" x14ac:dyDescent="0.45">
      <c r="A1755" s="63"/>
    </row>
    <row r="1756" spans="1:1" x14ac:dyDescent="0.45">
      <c r="A1756" s="63"/>
    </row>
    <row r="1757" spans="1:1" x14ac:dyDescent="0.45">
      <c r="A1757" s="63"/>
    </row>
    <row r="1758" spans="1:1" x14ac:dyDescent="0.45">
      <c r="A1758" s="63"/>
    </row>
    <row r="1759" spans="1:1" x14ac:dyDescent="0.45">
      <c r="A1759" s="63"/>
    </row>
    <row r="1760" spans="1:1" x14ac:dyDescent="0.45">
      <c r="A1760" s="63"/>
    </row>
    <row r="1761" spans="1:1" x14ac:dyDescent="0.45">
      <c r="A1761" s="63"/>
    </row>
    <row r="1762" spans="1:1" x14ac:dyDescent="0.45">
      <c r="A1762" s="63"/>
    </row>
    <row r="1763" spans="1:1" x14ac:dyDescent="0.45">
      <c r="A1763" s="63"/>
    </row>
    <row r="1764" spans="1:1" x14ac:dyDescent="0.45">
      <c r="A1764" s="63"/>
    </row>
    <row r="1765" spans="1:1" x14ac:dyDescent="0.45">
      <c r="A1765" s="63"/>
    </row>
    <row r="1766" spans="1:1" x14ac:dyDescent="0.45">
      <c r="A1766" s="63"/>
    </row>
    <row r="1767" spans="1:1" x14ac:dyDescent="0.45">
      <c r="A1767" s="63"/>
    </row>
    <row r="1768" spans="1:1" x14ac:dyDescent="0.45">
      <c r="A1768" s="63"/>
    </row>
    <row r="1769" spans="1:1" x14ac:dyDescent="0.45">
      <c r="A1769" s="63"/>
    </row>
    <row r="1770" spans="1:1" x14ac:dyDescent="0.45">
      <c r="A1770" s="63"/>
    </row>
    <row r="1771" spans="1:1" x14ac:dyDescent="0.45">
      <c r="A1771" s="63"/>
    </row>
    <row r="1772" spans="1:1" x14ac:dyDescent="0.45">
      <c r="A1772" s="63"/>
    </row>
    <row r="1773" spans="1:1" x14ac:dyDescent="0.45">
      <c r="A1773" s="63"/>
    </row>
    <row r="1774" spans="1:1" x14ac:dyDescent="0.45">
      <c r="A1774" s="63"/>
    </row>
    <row r="1775" spans="1:1" x14ac:dyDescent="0.45">
      <c r="A1775" s="63"/>
    </row>
    <row r="1776" spans="1:1" x14ac:dyDescent="0.45">
      <c r="A1776" s="63"/>
    </row>
    <row r="1777" spans="1:1" x14ac:dyDescent="0.45">
      <c r="A1777" s="63"/>
    </row>
    <row r="1778" spans="1:1" x14ac:dyDescent="0.45">
      <c r="A1778" s="63"/>
    </row>
    <row r="1779" spans="1:1" x14ac:dyDescent="0.45">
      <c r="A1779" s="63"/>
    </row>
    <row r="1780" spans="1:1" x14ac:dyDescent="0.45">
      <c r="A1780" s="63"/>
    </row>
    <row r="1781" spans="1:1" x14ac:dyDescent="0.45">
      <c r="A1781" s="63"/>
    </row>
    <row r="1782" spans="1:1" x14ac:dyDescent="0.45">
      <c r="A1782" s="63"/>
    </row>
    <row r="1783" spans="1:1" x14ac:dyDescent="0.45">
      <c r="A1783" s="63"/>
    </row>
    <row r="1784" spans="1:1" x14ac:dyDescent="0.45">
      <c r="A1784" s="63"/>
    </row>
    <row r="1785" spans="1:1" x14ac:dyDescent="0.45">
      <c r="A1785" s="63"/>
    </row>
    <row r="1786" spans="1:1" x14ac:dyDescent="0.45">
      <c r="A1786" s="63"/>
    </row>
    <row r="1787" spans="1:1" x14ac:dyDescent="0.45">
      <c r="A1787" s="63"/>
    </row>
    <row r="1788" spans="1:1" x14ac:dyDescent="0.45">
      <c r="A1788" s="63"/>
    </row>
    <row r="1789" spans="1:1" x14ac:dyDescent="0.45">
      <c r="A1789" s="63"/>
    </row>
    <row r="1790" spans="1:1" x14ac:dyDescent="0.45">
      <c r="A1790" s="63"/>
    </row>
    <row r="1791" spans="1:1" x14ac:dyDescent="0.45">
      <c r="A1791" s="63"/>
    </row>
    <row r="1792" spans="1:1" x14ac:dyDescent="0.45">
      <c r="A1792" s="63"/>
    </row>
    <row r="1793" spans="1:1" x14ac:dyDescent="0.45">
      <c r="A1793" s="63"/>
    </row>
    <row r="1794" spans="1:1" x14ac:dyDescent="0.45">
      <c r="A1794" s="63"/>
    </row>
    <row r="1795" spans="1:1" x14ac:dyDescent="0.45">
      <c r="A1795" s="63"/>
    </row>
    <row r="1796" spans="1:1" x14ac:dyDescent="0.45">
      <c r="A1796" s="63"/>
    </row>
    <row r="1797" spans="1:1" x14ac:dyDescent="0.45">
      <c r="A1797" s="63"/>
    </row>
    <row r="1798" spans="1:1" x14ac:dyDescent="0.45">
      <c r="A1798" s="63"/>
    </row>
    <row r="1799" spans="1:1" x14ac:dyDescent="0.45">
      <c r="A1799" s="63"/>
    </row>
    <row r="1800" spans="1:1" x14ac:dyDescent="0.45">
      <c r="A1800" s="63"/>
    </row>
    <row r="1801" spans="1:1" x14ac:dyDescent="0.45">
      <c r="A1801" s="63"/>
    </row>
    <row r="1802" spans="1:1" x14ac:dyDescent="0.45">
      <c r="A1802" s="63"/>
    </row>
    <row r="1803" spans="1:1" x14ac:dyDescent="0.45">
      <c r="A1803" s="63"/>
    </row>
    <row r="1804" spans="1:1" x14ac:dyDescent="0.45">
      <c r="A1804" s="63"/>
    </row>
    <row r="1805" spans="1:1" x14ac:dyDescent="0.45">
      <c r="A1805" s="63"/>
    </row>
    <row r="1806" spans="1:1" x14ac:dyDescent="0.45">
      <c r="A1806" s="63"/>
    </row>
    <row r="1807" spans="1:1" x14ac:dyDescent="0.45">
      <c r="A1807" s="63"/>
    </row>
    <row r="1808" spans="1:1" x14ac:dyDescent="0.45">
      <c r="A1808" s="63"/>
    </row>
    <row r="1809" spans="1:1" x14ac:dyDescent="0.45">
      <c r="A1809" s="63"/>
    </row>
    <row r="1810" spans="1:1" x14ac:dyDescent="0.45">
      <c r="A1810" s="63"/>
    </row>
    <row r="1811" spans="1:1" x14ac:dyDescent="0.45">
      <c r="A1811" s="63"/>
    </row>
    <row r="1812" spans="1:1" x14ac:dyDescent="0.45">
      <c r="A1812" s="63"/>
    </row>
    <row r="1813" spans="1:1" x14ac:dyDescent="0.45">
      <c r="A1813" s="63"/>
    </row>
    <row r="1814" spans="1:1" x14ac:dyDescent="0.45">
      <c r="A1814" s="63"/>
    </row>
    <row r="1815" spans="1:1" x14ac:dyDescent="0.45">
      <c r="A1815" s="63"/>
    </row>
    <row r="1816" spans="1:1" x14ac:dyDescent="0.45">
      <c r="A1816" s="63"/>
    </row>
    <row r="1817" spans="1:1" x14ac:dyDescent="0.45">
      <c r="A1817" s="63"/>
    </row>
    <row r="1818" spans="1:1" x14ac:dyDescent="0.45">
      <c r="A1818" s="63"/>
    </row>
    <row r="1819" spans="1:1" x14ac:dyDescent="0.45">
      <c r="A1819" s="63"/>
    </row>
    <row r="1820" spans="1:1" x14ac:dyDescent="0.45">
      <c r="A1820" s="63"/>
    </row>
    <row r="1821" spans="1:1" x14ac:dyDescent="0.45">
      <c r="A1821" s="63"/>
    </row>
    <row r="1822" spans="1:1" x14ac:dyDescent="0.45">
      <c r="A1822" s="63"/>
    </row>
    <row r="1823" spans="1:1" x14ac:dyDescent="0.45">
      <c r="A1823" s="63"/>
    </row>
    <row r="1824" spans="1:1" x14ac:dyDescent="0.45">
      <c r="A1824" s="63"/>
    </row>
    <row r="1825" spans="1:1" x14ac:dyDescent="0.45">
      <c r="A1825" s="63"/>
    </row>
    <row r="1826" spans="1:1" x14ac:dyDescent="0.45">
      <c r="A1826" s="63"/>
    </row>
    <row r="1827" spans="1:1" x14ac:dyDescent="0.45">
      <c r="A1827" s="63"/>
    </row>
    <row r="1828" spans="1:1" x14ac:dyDescent="0.45">
      <c r="A1828" s="63"/>
    </row>
    <row r="1829" spans="1:1" x14ac:dyDescent="0.45">
      <c r="A1829" s="63"/>
    </row>
    <row r="1830" spans="1:1" x14ac:dyDescent="0.45">
      <c r="A1830" s="63"/>
    </row>
    <row r="1831" spans="1:1" x14ac:dyDescent="0.45">
      <c r="A1831" s="63"/>
    </row>
    <row r="1832" spans="1:1" x14ac:dyDescent="0.45">
      <c r="A1832" s="63"/>
    </row>
    <row r="1833" spans="1:1" x14ac:dyDescent="0.45">
      <c r="A1833" s="63"/>
    </row>
    <row r="1834" spans="1:1" x14ac:dyDescent="0.45">
      <c r="A1834" s="63"/>
    </row>
    <row r="1835" spans="1:1" x14ac:dyDescent="0.45">
      <c r="A1835" s="63"/>
    </row>
    <row r="1836" spans="1:1" x14ac:dyDescent="0.45">
      <c r="A1836" s="63"/>
    </row>
    <row r="1837" spans="1:1" x14ac:dyDescent="0.45">
      <c r="A1837" s="63"/>
    </row>
    <row r="1838" spans="1:1" x14ac:dyDescent="0.45">
      <c r="A1838" s="63"/>
    </row>
    <row r="1839" spans="1:1" x14ac:dyDescent="0.45">
      <c r="A1839" s="63"/>
    </row>
    <row r="1840" spans="1:1" x14ac:dyDescent="0.45">
      <c r="A1840" s="63"/>
    </row>
    <row r="1841" spans="1:1" x14ac:dyDescent="0.45">
      <c r="A1841" s="63"/>
    </row>
    <row r="1842" spans="1:1" x14ac:dyDescent="0.45">
      <c r="A1842" s="63"/>
    </row>
    <row r="1843" spans="1:1" x14ac:dyDescent="0.45">
      <c r="A1843" s="63"/>
    </row>
    <row r="1844" spans="1:1" x14ac:dyDescent="0.45">
      <c r="A1844" s="63"/>
    </row>
    <row r="1845" spans="1:1" x14ac:dyDescent="0.45">
      <c r="A1845" s="63"/>
    </row>
    <row r="1846" spans="1:1" x14ac:dyDescent="0.45">
      <c r="A1846" s="63"/>
    </row>
    <row r="1847" spans="1:1" x14ac:dyDescent="0.45">
      <c r="A1847" s="63"/>
    </row>
    <row r="1848" spans="1:1" x14ac:dyDescent="0.45">
      <c r="A1848" s="63"/>
    </row>
    <row r="1849" spans="1:1" x14ac:dyDescent="0.45">
      <c r="A1849" s="63"/>
    </row>
    <row r="1850" spans="1:1" x14ac:dyDescent="0.45">
      <c r="A1850" s="63"/>
    </row>
    <row r="1851" spans="1:1" x14ac:dyDescent="0.45">
      <c r="A1851" s="63"/>
    </row>
    <row r="1852" spans="1:1" x14ac:dyDescent="0.45">
      <c r="A1852" s="63"/>
    </row>
    <row r="1853" spans="1:1" x14ac:dyDescent="0.45">
      <c r="A1853" s="63"/>
    </row>
    <row r="1854" spans="1:1" x14ac:dyDescent="0.45">
      <c r="A1854" s="63"/>
    </row>
    <row r="1855" spans="1:1" x14ac:dyDescent="0.45">
      <c r="A1855" s="63"/>
    </row>
    <row r="1856" spans="1:1" x14ac:dyDescent="0.45">
      <c r="A1856" s="63"/>
    </row>
    <row r="1857" spans="1:1" x14ac:dyDescent="0.45">
      <c r="A1857" s="63"/>
    </row>
    <row r="1858" spans="1:1" x14ac:dyDescent="0.45">
      <c r="A1858" s="63"/>
    </row>
    <row r="1859" spans="1:1" x14ac:dyDescent="0.45">
      <c r="A1859" s="63"/>
    </row>
    <row r="1860" spans="1:1" x14ac:dyDescent="0.45">
      <c r="A1860" s="63"/>
    </row>
    <row r="1861" spans="1:1" x14ac:dyDescent="0.45">
      <c r="A1861" s="63"/>
    </row>
    <row r="1862" spans="1:1" x14ac:dyDescent="0.45">
      <c r="A1862" s="63"/>
    </row>
    <row r="1863" spans="1:1" x14ac:dyDescent="0.45">
      <c r="A1863" s="63"/>
    </row>
    <row r="1864" spans="1:1" x14ac:dyDescent="0.45">
      <c r="A1864" s="63"/>
    </row>
    <row r="1865" spans="1:1" x14ac:dyDescent="0.45">
      <c r="A1865" s="63"/>
    </row>
    <row r="1866" spans="1:1" x14ac:dyDescent="0.45">
      <c r="A1866" s="63"/>
    </row>
    <row r="1867" spans="1:1" x14ac:dyDescent="0.45">
      <c r="A1867" s="63"/>
    </row>
    <row r="1868" spans="1:1" x14ac:dyDescent="0.45">
      <c r="A1868" s="63"/>
    </row>
    <row r="1869" spans="1:1" x14ac:dyDescent="0.45">
      <c r="A1869" s="63"/>
    </row>
    <row r="1870" spans="1:1" x14ac:dyDescent="0.45">
      <c r="A1870" s="63"/>
    </row>
    <row r="1871" spans="1:1" x14ac:dyDescent="0.45">
      <c r="A1871" s="63"/>
    </row>
    <row r="1872" spans="1:1" x14ac:dyDescent="0.45">
      <c r="A1872" s="63"/>
    </row>
    <row r="1873" spans="1:1" x14ac:dyDescent="0.45">
      <c r="A1873" s="63"/>
    </row>
    <row r="1874" spans="1:1" x14ac:dyDescent="0.45">
      <c r="A1874" s="63"/>
    </row>
    <row r="1875" spans="1:1" x14ac:dyDescent="0.45">
      <c r="A1875" s="63"/>
    </row>
    <row r="1876" spans="1:1" x14ac:dyDescent="0.45">
      <c r="A1876" s="63"/>
    </row>
    <row r="1877" spans="1:1" x14ac:dyDescent="0.45">
      <c r="A1877" s="63"/>
    </row>
    <row r="1878" spans="1:1" x14ac:dyDescent="0.45">
      <c r="A1878" s="63"/>
    </row>
    <row r="1879" spans="1:1" x14ac:dyDescent="0.45">
      <c r="A1879" s="63"/>
    </row>
    <row r="1880" spans="1:1" x14ac:dyDescent="0.45">
      <c r="A1880" s="63"/>
    </row>
    <row r="1881" spans="1:1" x14ac:dyDescent="0.45">
      <c r="A1881" s="63"/>
    </row>
    <row r="1882" spans="1:1" x14ac:dyDescent="0.45">
      <c r="A1882" s="63"/>
    </row>
    <row r="1883" spans="1:1" x14ac:dyDescent="0.45">
      <c r="A1883" s="63"/>
    </row>
    <row r="1884" spans="1:1" x14ac:dyDescent="0.45">
      <c r="A1884" s="63"/>
    </row>
    <row r="1885" spans="1:1" x14ac:dyDescent="0.45">
      <c r="A1885" s="63"/>
    </row>
    <row r="1886" spans="1:1" x14ac:dyDescent="0.45">
      <c r="A1886" s="63"/>
    </row>
    <row r="1887" spans="1:1" x14ac:dyDescent="0.45">
      <c r="A1887" s="63"/>
    </row>
    <row r="1888" spans="1:1" x14ac:dyDescent="0.45">
      <c r="A1888" s="63"/>
    </row>
    <row r="1889" spans="1:1" x14ac:dyDescent="0.45">
      <c r="A1889" s="63"/>
    </row>
    <row r="1890" spans="1:1" x14ac:dyDescent="0.45">
      <c r="A1890" s="63"/>
    </row>
    <row r="1891" spans="1:1" x14ac:dyDescent="0.45">
      <c r="A1891" s="63"/>
    </row>
    <row r="1892" spans="1:1" x14ac:dyDescent="0.45">
      <c r="A1892" s="63"/>
    </row>
    <row r="1893" spans="1:1" x14ac:dyDescent="0.45">
      <c r="A1893" s="63"/>
    </row>
    <row r="1894" spans="1:1" x14ac:dyDescent="0.45">
      <c r="A1894" s="63"/>
    </row>
    <row r="1895" spans="1:1" x14ac:dyDescent="0.45">
      <c r="A1895" s="63"/>
    </row>
    <row r="1896" spans="1:1" x14ac:dyDescent="0.45">
      <c r="A1896" s="63"/>
    </row>
    <row r="1897" spans="1:1" x14ac:dyDescent="0.45">
      <c r="A1897" s="63"/>
    </row>
    <row r="1898" spans="1:1" x14ac:dyDescent="0.45">
      <c r="A1898" s="63"/>
    </row>
    <row r="1899" spans="1:1" x14ac:dyDescent="0.45">
      <c r="A1899" s="63"/>
    </row>
    <row r="1900" spans="1:1" x14ac:dyDescent="0.45">
      <c r="A1900" s="63"/>
    </row>
    <row r="1901" spans="1:1" x14ac:dyDescent="0.45">
      <c r="A1901" s="63"/>
    </row>
    <row r="1902" spans="1:1" x14ac:dyDescent="0.45">
      <c r="A1902" s="63"/>
    </row>
    <row r="1903" spans="1:1" x14ac:dyDescent="0.45">
      <c r="A1903" s="63"/>
    </row>
    <row r="1904" spans="1:1" x14ac:dyDescent="0.45">
      <c r="A1904" s="63"/>
    </row>
    <row r="1905" spans="1:1" x14ac:dyDescent="0.45">
      <c r="A1905" s="63"/>
    </row>
    <row r="1906" spans="1:1" x14ac:dyDescent="0.45">
      <c r="A1906" s="63"/>
    </row>
    <row r="1907" spans="1:1" x14ac:dyDescent="0.45">
      <c r="A1907" s="63"/>
    </row>
    <row r="1908" spans="1:1" x14ac:dyDescent="0.45">
      <c r="A1908" s="63"/>
    </row>
    <row r="1909" spans="1:1" x14ac:dyDescent="0.45">
      <c r="A1909" s="63"/>
    </row>
    <row r="1910" spans="1:1" x14ac:dyDescent="0.45">
      <c r="A1910" s="63"/>
    </row>
    <row r="1911" spans="1:1" x14ac:dyDescent="0.45">
      <c r="A1911" s="63"/>
    </row>
    <row r="1912" spans="1:1" x14ac:dyDescent="0.45">
      <c r="A1912" s="63"/>
    </row>
    <row r="1913" spans="1:1" x14ac:dyDescent="0.45">
      <c r="A1913" s="63"/>
    </row>
    <row r="1914" spans="1:1" x14ac:dyDescent="0.45">
      <c r="A1914" s="63"/>
    </row>
    <row r="1915" spans="1:1" x14ac:dyDescent="0.45">
      <c r="A1915" s="63"/>
    </row>
    <row r="1916" spans="1:1" x14ac:dyDescent="0.45">
      <c r="A1916" s="63"/>
    </row>
    <row r="1917" spans="1:1" x14ac:dyDescent="0.45">
      <c r="A1917" s="63"/>
    </row>
    <row r="1918" spans="1:1" x14ac:dyDescent="0.45">
      <c r="A1918" s="63"/>
    </row>
    <row r="1919" spans="1:1" x14ac:dyDescent="0.45">
      <c r="A1919" s="63"/>
    </row>
    <row r="1920" spans="1:1" x14ac:dyDescent="0.45">
      <c r="A1920" s="63"/>
    </row>
    <row r="1921" spans="1:1" x14ac:dyDescent="0.45">
      <c r="A1921" s="63"/>
    </row>
    <row r="1922" spans="1:1" x14ac:dyDescent="0.45">
      <c r="A1922" s="63"/>
    </row>
    <row r="1923" spans="1:1" x14ac:dyDescent="0.45">
      <c r="A1923" s="63"/>
    </row>
    <row r="1924" spans="1:1" x14ac:dyDescent="0.45">
      <c r="A1924" s="63"/>
    </row>
    <row r="1925" spans="1:1" x14ac:dyDescent="0.45">
      <c r="A1925" s="63"/>
    </row>
    <row r="1926" spans="1:1" x14ac:dyDescent="0.45">
      <c r="A1926" s="63"/>
    </row>
    <row r="1927" spans="1:1" x14ac:dyDescent="0.45">
      <c r="A1927" s="63"/>
    </row>
    <row r="1928" spans="1:1" x14ac:dyDescent="0.45">
      <c r="A1928" s="63"/>
    </row>
    <row r="1929" spans="1:1" x14ac:dyDescent="0.45">
      <c r="A1929" s="63"/>
    </row>
    <row r="1930" spans="1:1" x14ac:dyDescent="0.45">
      <c r="A1930" s="63"/>
    </row>
    <row r="1931" spans="1:1" x14ac:dyDescent="0.45">
      <c r="A1931" s="63"/>
    </row>
    <row r="1932" spans="1:1" x14ac:dyDescent="0.45">
      <c r="A1932" s="63"/>
    </row>
    <row r="1933" spans="1:1" x14ac:dyDescent="0.45">
      <c r="A1933" s="63"/>
    </row>
    <row r="1934" spans="1:1" x14ac:dyDescent="0.45">
      <c r="A1934" s="63"/>
    </row>
    <row r="1935" spans="1:1" x14ac:dyDescent="0.45">
      <c r="A1935" s="63"/>
    </row>
    <row r="1936" spans="1:1" x14ac:dyDescent="0.45">
      <c r="A1936" s="63"/>
    </row>
    <row r="1937" spans="1:1" x14ac:dyDescent="0.45">
      <c r="A1937" s="63"/>
    </row>
    <row r="1938" spans="1:1" x14ac:dyDescent="0.45">
      <c r="A1938" s="63"/>
    </row>
    <row r="1939" spans="1:1" x14ac:dyDescent="0.45">
      <c r="A1939" s="63"/>
    </row>
    <row r="1940" spans="1:1" x14ac:dyDescent="0.45">
      <c r="A1940" s="63"/>
    </row>
    <row r="1941" spans="1:1" x14ac:dyDescent="0.45">
      <c r="A1941" s="63"/>
    </row>
    <row r="1942" spans="1:1" x14ac:dyDescent="0.45">
      <c r="A1942" s="63"/>
    </row>
    <row r="1943" spans="1:1" x14ac:dyDescent="0.45">
      <c r="A1943" s="63"/>
    </row>
    <row r="1944" spans="1:1" x14ac:dyDescent="0.45">
      <c r="A1944" s="63"/>
    </row>
    <row r="1945" spans="1:1" x14ac:dyDescent="0.45">
      <c r="A1945" s="63"/>
    </row>
    <row r="1946" spans="1:1" x14ac:dyDescent="0.45">
      <c r="A1946" s="63"/>
    </row>
    <row r="1947" spans="1:1" x14ac:dyDescent="0.45">
      <c r="A1947" s="63"/>
    </row>
    <row r="1948" spans="1:1" x14ac:dyDescent="0.45">
      <c r="A1948" s="63"/>
    </row>
    <row r="1949" spans="1:1" x14ac:dyDescent="0.45">
      <c r="A1949" s="63"/>
    </row>
    <row r="1950" spans="1:1" x14ac:dyDescent="0.45">
      <c r="A1950" s="63"/>
    </row>
    <row r="1951" spans="1:1" x14ac:dyDescent="0.45">
      <c r="A1951" s="63"/>
    </row>
    <row r="1952" spans="1:1" x14ac:dyDescent="0.45">
      <c r="A1952" s="63"/>
    </row>
    <row r="1953" spans="1:1" x14ac:dyDescent="0.45">
      <c r="A1953" s="63"/>
    </row>
    <row r="1954" spans="1:1" x14ac:dyDescent="0.45">
      <c r="A1954" s="63"/>
    </row>
    <row r="1955" spans="1:1" x14ac:dyDescent="0.45">
      <c r="A1955" s="63"/>
    </row>
    <row r="1956" spans="1:1" x14ac:dyDescent="0.45">
      <c r="A1956" s="63"/>
    </row>
    <row r="1957" spans="1:1" x14ac:dyDescent="0.45">
      <c r="A1957" s="63"/>
    </row>
    <row r="1958" spans="1:1" x14ac:dyDescent="0.45">
      <c r="A1958" s="63"/>
    </row>
    <row r="1959" spans="1:1" x14ac:dyDescent="0.45">
      <c r="A1959" s="63"/>
    </row>
    <row r="1960" spans="1:1" x14ac:dyDescent="0.45">
      <c r="A1960" s="63"/>
    </row>
    <row r="1961" spans="1:1" x14ac:dyDescent="0.45">
      <c r="A1961" s="63"/>
    </row>
    <row r="1962" spans="1:1" x14ac:dyDescent="0.45">
      <c r="A1962" s="63"/>
    </row>
    <row r="1963" spans="1:1" x14ac:dyDescent="0.45">
      <c r="A1963" s="63"/>
    </row>
    <row r="1964" spans="1:1" x14ac:dyDescent="0.45">
      <c r="A1964" s="63"/>
    </row>
    <row r="1965" spans="1:1" x14ac:dyDescent="0.45">
      <c r="A1965" s="63"/>
    </row>
    <row r="1966" spans="1:1" x14ac:dyDescent="0.45">
      <c r="A1966" s="63"/>
    </row>
    <row r="1967" spans="1:1" x14ac:dyDescent="0.45">
      <c r="A1967" s="63"/>
    </row>
    <row r="1968" spans="1:1" x14ac:dyDescent="0.45">
      <c r="A1968" s="63"/>
    </row>
    <row r="1969" spans="1:1" x14ac:dyDescent="0.45">
      <c r="A1969" s="63"/>
    </row>
    <row r="1970" spans="1:1" x14ac:dyDescent="0.45">
      <c r="A1970" s="63"/>
    </row>
    <row r="1971" spans="1:1" x14ac:dyDescent="0.45">
      <c r="A1971" s="63"/>
    </row>
    <row r="1972" spans="1:1" x14ac:dyDescent="0.45">
      <c r="A1972" s="63"/>
    </row>
    <row r="1973" spans="1:1" x14ac:dyDescent="0.45">
      <c r="A1973" s="63"/>
    </row>
    <row r="1974" spans="1:1" x14ac:dyDescent="0.45">
      <c r="A1974" s="63"/>
    </row>
    <row r="1975" spans="1:1" x14ac:dyDescent="0.45">
      <c r="A1975" s="63"/>
    </row>
    <row r="1976" spans="1:1" x14ac:dyDescent="0.45">
      <c r="A1976" s="63"/>
    </row>
    <row r="1977" spans="1:1" x14ac:dyDescent="0.45">
      <c r="A1977" s="63"/>
    </row>
    <row r="1978" spans="1:1" x14ac:dyDescent="0.45">
      <c r="A1978" s="63"/>
    </row>
    <row r="1979" spans="1:1" x14ac:dyDescent="0.45">
      <c r="A1979" s="63"/>
    </row>
    <row r="1980" spans="1:1" x14ac:dyDescent="0.45">
      <c r="A1980" s="63"/>
    </row>
    <row r="1981" spans="1:1" x14ac:dyDescent="0.45">
      <c r="A1981" s="63"/>
    </row>
    <row r="1982" spans="1:1" x14ac:dyDescent="0.45">
      <c r="A1982" s="63"/>
    </row>
    <row r="1983" spans="1:1" x14ac:dyDescent="0.45">
      <c r="A1983" s="63"/>
    </row>
    <row r="1984" spans="1:1" x14ac:dyDescent="0.45">
      <c r="A1984" s="63"/>
    </row>
    <row r="1985" spans="1:1" x14ac:dyDescent="0.45">
      <c r="A1985" s="63"/>
    </row>
    <row r="1986" spans="1:1" x14ac:dyDescent="0.45">
      <c r="A1986" s="63"/>
    </row>
    <row r="1987" spans="1:1" x14ac:dyDescent="0.45">
      <c r="A1987" s="63"/>
    </row>
    <row r="1988" spans="1:1" x14ac:dyDescent="0.45">
      <c r="A1988" s="63"/>
    </row>
    <row r="1989" spans="1:1" x14ac:dyDescent="0.45">
      <c r="A1989" s="63"/>
    </row>
    <row r="1990" spans="1:1" x14ac:dyDescent="0.45">
      <c r="A1990" s="63"/>
    </row>
    <row r="1991" spans="1:1" x14ac:dyDescent="0.45">
      <c r="A1991" s="63"/>
    </row>
    <row r="1992" spans="1:1" x14ac:dyDescent="0.45">
      <c r="A1992" s="63"/>
    </row>
    <row r="1993" spans="1:1" x14ac:dyDescent="0.45">
      <c r="A1993" s="63"/>
    </row>
    <row r="1994" spans="1:1" x14ac:dyDescent="0.45">
      <c r="A1994" s="63"/>
    </row>
    <row r="1995" spans="1:1" x14ac:dyDescent="0.45">
      <c r="A1995" s="63"/>
    </row>
    <row r="1996" spans="1:1" x14ac:dyDescent="0.45">
      <c r="A1996" s="63"/>
    </row>
    <row r="1997" spans="1:1" x14ac:dyDescent="0.45">
      <c r="A1997" s="63"/>
    </row>
    <row r="1998" spans="1:1" x14ac:dyDescent="0.45">
      <c r="A1998" s="63"/>
    </row>
    <row r="1999" spans="1:1" x14ac:dyDescent="0.45">
      <c r="A1999" s="63"/>
    </row>
    <row r="2000" spans="1:1" x14ac:dyDescent="0.45">
      <c r="A2000" s="63"/>
    </row>
    <row r="2001" spans="1:1" x14ac:dyDescent="0.45">
      <c r="A2001" s="63"/>
    </row>
    <row r="2002" spans="1:1" x14ac:dyDescent="0.45">
      <c r="A2002" s="63"/>
    </row>
    <row r="2003" spans="1:1" x14ac:dyDescent="0.45">
      <c r="A2003" s="63"/>
    </row>
    <row r="2004" spans="1:1" x14ac:dyDescent="0.45">
      <c r="A2004" s="63"/>
    </row>
    <row r="2005" spans="1:1" x14ac:dyDescent="0.45">
      <c r="A2005" s="63"/>
    </row>
    <row r="2006" spans="1:1" x14ac:dyDescent="0.45">
      <c r="A2006" s="63"/>
    </row>
    <row r="2007" spans="1:1" x14ac:dyDescent="0.45">
      <c r="A2007" s="63"/>
    </row>
    <row r="2008" spans="1:1" x14ac:dyDescent="0.45">
      <c r="A2008" s="63"/>
    </row>
    <row r="2009" spans="1:1" x14ac:dyDescent="0.45">
      <c r="A2009" s="63"/>
    </row>
    <row r="2010" spans="1:1" x14ac:dyDescent="0.45">
      <c r="A2010" s="63"/>
    </row>
    <row r="2011" spans="1:1" x14ac:dyDescent="0.45">
      <c r="A2011" s="63"/>
    </row>
    <row r="2012" spans="1:1" x14ac:dyDescent="0.45">
      <c r="A2012" s="63"/>
    </row>
    <row r="2013" spans="1:1" x14ac:dyDescent="0.45">
      <c r="A2013" s="63"/>
    </row>
    <row r="2014" spans="1:1" x14ac:dyDescent="0.45">
      <c r="A2014" s="63"/>
    </row>
    <row r="2015" spans="1:1" x14ac:dyDescent="0.45">
      <c r="A2015" s="63"/>
    </row>
    <row r="2016" spans="1:1" x14ac:dyDescent="0.45">
      <c r="A2016" s="63"/>
    </row>
    <row r="2017" spans="1:1" x14ac:dyDescent="0.45">
      <c r="A2017" s="63"/>
    </row>
    <row r="2018" spans="1:1" x14ac:dyDescent="0.45">
      <c r="A2018" s="63"/>
    </row>
    <row r="2019" spans="1:1" x14ac:dyDescent="0.45">
      <c r="A2019" s="63"/>
    </row>
    <row r="2020" spans="1:1" x14ac:dyDescent="0.45">
      <c r="A2020" s="63"/>
    </row>
    <row r="2021" spans="1:1" x14ac:dyDescent="0.45">
      <c r="A2021" s="63"/>
    </row>
    <row r="2022" spans="1:1" x14ac:dyDescent="0.45">
      <c r="A2022" s="63"/>
    </row>
    <row r="2023" spans="1:1" x14ac:dyDescent="0.45">
      <c r="A2023" s="63"/>
    </row>
    <row r="2024" spans="1:1" x14ac:dyDescent="0.45">
      <c r="A2024" s="63"/>
    </row>
    <row r="2025" spans="1:1" x14ac:dyDescent="0.45">
      <c r="A2025" s="63"/>
    </row>
    <row r="2026" spans="1:1" x14ac:dyDescent="0.45">
      <c r="A2026" s="63"/>
    </row>
    <row r="2027" spans="1:1" x14ac:dyDescent="0.45">
      <c r="A2027" s="63"/>
    </row>
    <row r="2028" spans="1:1" x14ac:dyDescent="0.45">
      <c r="A2028" s="63"/>
    </row>
    <row r="2029" spans="1:1" x14ac:dyDescent="0.45">
      <c r="A2029" s="63"/>
    </row>
    <row r="2030" spans="1:1" x14ac:dyDescent="0.45">
      <c r="A2030" s="63"/>
    </row>
    <row r="2031" spans="1:1" x14ac:dyDescent="0.45">
      <c r="A2031" s="63"/>
    </row>
    <row r="2032" spans="1:1" x14ac:dyDescent="0.45">
      <c r="A2032" s="63"/>
    </row>
    <row r="2033" spans="1:1" x14ac:dyDescent="0.45">
      <c r="A2033" s="63"/>
    </row>
    <row r="2034" spans="1:1" x14ac:dyDescent="0.45">
      <c r="A2034" s="63"/>
    </row>
    <row r="2035" spans="1:1" x14ac:dyDescent="0.45">
      <c r="A2035" s="63"/>
    </row>
    <row r="2036" spans="1:1" x14ac:dyDescent="0.45">
      <c r="A2036" s="63"/>
    </row>
    <row r="2037" spans="1:1" x14ac:dyDescent="0.45">
      <c r="A2037" s="63"/>
    </row>
    <row r="2038" spans="1:1" x14ac:dyDescent="0.45">
      <c r="A2038" s="63"/>
    </row>
    <row r="2039" spans="1:1" x14ac:dyDescent="0.45">
      <c r="A2039" s="63"/>
    </row>
    <row r="2040" spans="1:1" x14ac:dyDescent="0.45">
      <c r="A2040" s="63"/>
    </row>
    <row r="2041" spans="1:1" x14ac:dyDescent="0.45">
      <c r="A2041" s="63"/>
    </row>
    <row r="2042" spans="1:1" x14ac:dyDescent="0.45">
      <c r="A2042" s="63"/>
    </row>
    <row r="2043" spans="1:1" x14ac:dyDescent="0.45">
      <c r="A2043" s="63"/>
    </row>
    <row r="2044" spans="1:1" x14ac:dyDescent="0.45">
      <c r="A2044" s="63"/>
    </row>
    <row r="2045" spans="1:1" x14ac:dyDescent="0.45">
      <c r="A2045" s="63"/>
    </row>
    <row r="2046" spans="1:1" x14ac:dyDescent="0.45">
      <c r="A2046" s="63"/>
    </row>
    <row r="2047" spans="1:1" x14ac:dyDescent="0.45">
      <c r="A2047" s="63"/>
    </row>
    <row r="2048" spans="1:1" x14ac:dyDescent="0.45">
      <c r="A2048" s="63"/>
    </row>
    <row r="2049" spans="1:1" x14ac:dyDescent="0.45">
      <c r="A2049" s="63"/>
    </row>
    <row r="2050" spans="1:1" x14ac:dyDescent="0.45">
      <c r="A2050" s="63"/>
    </row>
    <row r="2051" spans="1:1" x14ac:dyDescent="0.45">
      <c r="A2051" s="63"/>
    </row>
    <row r="2052" spans="1:1" x14ac:dyDescent="0.45">
      <c r="A2052" s="63"/>
    </row>
    <row r="2053" spans="1:1" x14ac:dyDescent="0.45">
      <c r="A2053" s="63"/>
    </row>
    <row r="2054" spans="1:1" x14ac:dyDescent="0.45">
      <c r="A2054" s="63"/>
    </row>
    <row r="2055" spans="1:1" x14ac:dyDescent="0.45">
      <c r="A2055" s="63"/>
    </row>
    <row r="2056" spans="1:1" x14ac:dyDescent="0.45">
      <c r="A2056" s="63"/>
    </row>
    <row r="2057" spans="1:1" x14ac:dyDescent="0.45">
      <c r="A2057" s="63"/>
    </row>
    <row r="2058" spans="1:1" x14ac:dyDescent="0.45">
      <c r="A2058" s="63"/>
    </row>
    <row r="2059" spans="1:1" x14ac:dyDescent="0.45">
      <c r="A2059" s="63"/>
    </row>
    <row r="2060" spans="1:1" x14ac:dyDescent="0.45">
      <c r="A2060" s="63"/>
    </row>
    <row r="2061" spans="1:1" x14ac:dyDescent="0.45">
      <c r="A2061" s="63"/>
    </row>
    <row r="2062" spans="1:1" x14ac:dyDescent="0.45">
      <c r="A2062" s="63"/>
    </row>
    <row r="2063" spans="1:1" x14ac:dyDescent="0.45">
      <c r="A2063" s="63"/>
    </row>
    <row r="2064" spans="1:1" x14ac:dyDescent="0.45">
      <c r="A2064" s="63"/>
    </row>
    <row r="2065" spans="1:1" x14ac:dyDescent="0.45">
      <c r="A2065" s="63"/>
    </row>
    <row r="2066" spans="1:1" x14ac:dyDescent="0.45">
      <c r="A2066" s="63"/>
    </row>
    <row r="2067" spans="1:1" x14ac:dyDescent="0.45">
      <c r="A2067" s="63"/>
    </row>
    <row r="2068" spans="1:1" x14ac:dyDescent="0.45">
      <c r="A2068" s="63"/>
    </row>
    <row r="2069" spans="1:1" x14ac:dyDescent="0.45">
      <c r="A2069" s="63"/>
    </row>
    <row r="2070" spans="1:1" x14ac:dyDescent="0.45">
      <c r="A2070" s="63"/>
    </row>
    <row r="2071" spans="1:1" x14ac:dyDescent="0.45">
      <c r="A2071" s="63"/>
    </row>
    <row r="2072" spans="1:1" x14ac:dyDescent="0.45">
      <c r="A2072" s="63"/>
    </row>
    <row r="2073" spans="1:1" x14ac:dyDescent="0.45">
      <c r="A2073" s="63"/>
    </row>
    <row r="2074" spans="1:1" x14ac:dyDescent="0.45">
      <c r="A2074" s="63"/>
    </row>
    <row r="2075" spans="1:1" x14ac:dyDescent="0.45">
      <c r="A2075" s="63"/>
    </row>
    <row r="2076" spans="1:1" x14ac:dyDescent="0.45">
      <c r="A2076" s="63"/>
    </row>
    <row r="2077" spans="1:1" x14ac:dyDescent="0.45">
      <c r="A2077" s="63"/>
    </row>
    <row r="2078" spans="1:1" x14ac:dyDescent="0.45">
      <c r="A2078" s="63"/>
    </row>
    <row r="2079" spans="1:1" x14ac:dyDescent="0.45">
      <c r="A2079" s="63"/>
    </row>
    <row r="2080" spans="1:1" x14ac:dyDescent="0.45">
      <c r="A2080" s="63"/>
    </row>
    <row r="2081" spans="1:1" x14ac:dyDescent="0.45">
      <c r="A2081" s="63"/>
    </row>
    <row r="2082" spans="1:1" x14ac:dyDescent="0.45">
      <c r="A2082" s="63"/>
    </row>
    <row r="2083" spans="1:1" x14ac:dyDescent="0.45">
      <c r="A2083" s="63"/>
    </row>
    <row r="2084" spans="1:1" x14ac:dyDescent="0.45">
      <c r="A2084" s="63"/>
    </row>
    <row r="2085" spans="1:1" x14ac:dyDescent="0.45">
      <c r="A2085" s="63"/>
    </row>
    <row r="2086" spans="1:1" x14ac:dyDescent="0.45">
      <c r="A2086" s="63"/>
    </row>
    <row r="2087" spans="1:1" x14ac:dyDescent="0.45">
      <c r="A2087" s="63"/>
    </row>
    <row r="2088" spans="1:1" x14ac:dyDescent="0.45">
      <c r="A2088" s="63"/>
    </row>
    <row r="2089" spans="1:1" x14ac:dyDescent="0.45">
      <c r="A2089" s="63"/>
    </row>
    <row r="2090" spans="1:1" x14ac:dyDescent="0.45">
      <c r="A2090" s="63"/>
    </row>
    <row r="2091" spans="1:1" x14ac:dyDescent="0.45">
      <c r="A2091" s="63"/>
    </row>
    <row r="2092" spans="1:1" x14ac:dyDescent="0.45">
      <c r="A2092" s="63"/>
    </row>
    <row r="2093" spans="1:1" x14ac:dyDescent="0.45">
      <c r="A2093" s="63"/>
    </row>
    <row r="2094" spans="1:1" x14ac:dyDescent="0.45">
      <c r="A2094" s="63"/>
    </row>
    <row r="2095" spans="1:1" x14ac:dyDescent="0.45">
      <c r="A2095" s="63"/>
    </row>
    <row r="2096" spans="1:1" x14ac:dyDescent="0.45">
      <c r="A2096" s="63"/>
    </row>
    <row r="2097" spans="1:1" x14ac:dyDescent="0.45">
      <c r="A2097" s="63"/>
    </row>
    <row r="2098" spans="1:1" x14ac:dyDescent="0.45">
      <c r="A2098" s="63"/>
    </row>
    <row r="2099" spans="1:1" x14ac:dyDescent="0.45">
      <c r="A2099" s="63"/>
    </row>
    <row r="2100" spans="1:1" x14ac:dyDescent="0.45">
      <c r="A2100" s="63"/>
    </row>
    <row r="2101" spans="1:1" x14ac:dyDescent="0.45">
      <c r="A2101" s="63"/>
    </row>
    <row r="2102" spans="1:1" x14ac:dyDescent="0.45">
      <c r="A2102" s="63"/>
    </row>
    <row r="2103" spans="1:1" x14ac:dyDescent="0.45">
      <c r="A2103" s="63"/>
    </row>
    <row r="2104" spans="1:1" x14ac:dyDescent="0.45">
      <c r="A2104" s="63"/>
    </row>
    <row r="2105" spans="1:1" x14ac:dyDescent="0.45">
      <c r="A2105" s="63"/>
    </row>
    <row r="2106" spans="1:1" x14ac:dyDescent="0.45">
      <c r="A2106" s="63"/>
    </row>
    <row r="2107" spans="1:1" x14ac:dyDescent="0.45">
      <c r="A2107" s="63"/>
    </row>
    <row r="2108" spans="1:1" x14ac:dyDescent="0.45">
      <c r="A2108" s="63"/>
    </row>
    <row r="2109" spans="1:1" x14ac:dyDescent="0.45">
      <c r="A2109" s="63"/>
    </row>
    <row r="2110" spans="1:1" x14ac:dyDescent="0.45">
      <c r="A2110" s="63"/>
    </row>
    <row r="2111" spans="1:1" x14ac:dyDescent="0.45">
      <c r="A2111" s="63"/>
    </row>
    <row r="2112" spans="1:1" x14ac:dyDescent="0.45">
      <c r="A2112" s="63"/>
    </row>
    <row r="2113" spans="1:1" x14ac:dyDescent="0.45">
      <c r="A2113" s="63"/>
    </row>
    <row r="2114" spans="1:1" x14ac:dyDescent="0.45">
      <c r="A2114" s="63"/>
    </row>
    <row r="2115" spans="1:1" x14ac:dyDescent="0.45">
      <c r="A2115" s="63"/>
    </row>
    <row r="2116" spans="1:1" x14ac:dyDescent="0.45">
      <c r="A2116" s="63"/>
    </row>
    <row r="2117" spans="1:1" x14ac:dyDescent="0.45">
      <c r="A2117" s="63"/>
    </row>
    <row r="2118" spans="1:1" x14ac:dyDescent="0.45">
      <c r="A2118" s="63"/>
    </row>
    <row r="2119" spans="1:1" x14ac:dyDescent="0.45">
      <c r="A2119" s="63"/>
    </row>
    <row r="2120" spans="1:1" x14ac:dyDescent="0.45">
      <c r="A2120" s="63"/>
    </row>
    <row r="2121" spans="1:1" x14ac:dyDescent="0.45">
      <c r="A2121" s="63"/>
    </row>
    <row r="2122" spans="1:1" x14ac:dyDescent="0.45">
      <c r="A2122" s="63"/>
    </row>
    <row r="2123" spans="1:1" x14ac:dyDescent="0.45">
      <c r="A2123" s="63"/>
    </row>
    <row r="2124" spans="1:1" x14ac:dyDescent="0.45">
      <c r="A2124" s="63"/>
    </row>
    <row r="2125" spans="1:1" x14ac:dyDescent="0.45">
      <c r="A2125" s="63"/>
    </row>
    <row r="2126" spans="1:1" x14ac:dyDescent="0.45">
      <c r="A2126" s="63"/>
    </row>
    <row r="2127" spans="1:1" x14ac:dyDescent="0.45">
      <c r="A2127" s="63"/>
    </row>
    <row r="2128" spans="1:1" x14ac:dyDescent="0.45">
      <c r="A2128" s="63"/>
    </row>
    <row r="2129" spans="1:1" x14ac:dyDescent="0.45">
      <c r="A2129" s="63"/>
    </row>
    <row r="2130" spans="1:1" x14ac:dyDescent="0.45">
      <c r="A2130" s="63"/>
    </row>
    <row r="2131" spans="1:1" x14ac:dyDescent="0.45">
      <c r="A2131" s="63"/>
    </row>
    <row r="2132" spans="1:1" x14ac:dyDescent="0.45">
      <c r="A2132" s="63"/>
    </row>
    <row r="2133" spans="1:1" x14ac:dyDescent="0.45">
      <c r="A2133" s="63"/>
    </row>
    <row r="2134" spans="1:1" x14ac:dyDescent="0.45">
      <c r="A2134" s="63"/>
    </row>
    <row r="2135" spans="1:1" x14ac:dyDescent="0.45">
      <c r="A2135" s="63"/>
    </row>
    <row r="2136" spans="1:1" x14ac:dyDescent="0.45">
      <c r="A2136" s="63"/>
    </row>
    <row r="2137" spans="1:1" x14ac:dyDescent="0.45">
      <c r="A2137" s="63"/>
    </row>
    <row r="2138" spans="1:1" x14ac:dyDescent="0.45">
      <c r="A2138" s="63"/>
    </row>
    <row r="2139" spans="1:1" x14ac:dyDescent="0.45">
      <c r="A2139" s="63"/>
    </row>
    <row r="2140" spans="1:1" x14ac:dyDescent="0.45">
      <c r="A2140" s="63"/>
    </row>
    <row r="2141" spans="1:1" x14ac:dyDescent="0.45">
      <c r="A2141" s="63"/>
    </row>
    <row r="2142" spans="1:1" x14ac:dyDescent="0.45">
      <c r="A2142" s="63"/>
    </row>
    <row r="2143" spans="1:1" x14ac:dyDescent="0.45">
      <c r="A2143" s="63"/>
    </row>
    <row r="2144" spans="1:1" x14ac:dyDescent="0.45">
      <c r="A2144" s="63"/>
    </row>
    <row r="2145" spans="1:1" x14ac:dyDescent="0.45">
      <c r="A2145" s="63"/>
    </row>
    <row r="2146" spans="1:1" x14ac:dyDescent="0.45">
      <c r="A2146" s="63"/>
    </row>
    <row r="2147" spans="1:1" x14ac:dyDescent="0.45">
      <c r="A2147" s="63"/>
    </row>
    <row r="2148" spans="1:1" x14ac:dyDescent="0.45">
      <c r="A2148" s="63"/>
    </row>
    <row r="2149" spans="1:1" x14ac:dyDescent="0.45">
      <c r="A2149" s="63"/>
    </row>
    <row r="2150" spans="1:1" x14ac:dyDescent="0.45">
      <c r="A2150" s="63"/>
    </row>
    <row r="2151" spans="1:1" x14ac:dyDescent="0.45">
      <c r="A2151" s="63"/>
    </row>
    <row r="2152" spans="1:1" x14ac:dyDescent="0.45">
      <c r="A2152" s="63"/>
    </row>
    <row r="2153" spans="1:1" x14ac:dyDescent="0.45">
      <c r="A2153" s="63"/>
    </row>
    <row r="2154" spans="1:1" x14ac:dyDescent="0.45">
      <c r="A2154" s="63"/>
    </row>
    <row r="2155" spans="1:1" x14ac:dyDescent="0.45">
      <c r="A2155" s="63"/>
    </row>
    <row r="2156" spans="1:1" x14ac:dyDescent="0.45">
      <c r="A2156" s="63"/>
    </row>
    <row r="2157" spans="1:1" x14ac:dyDescent="0.45">
      <c r="A2157" s="63"/>
    </row>
    <row r="2158" spans="1:1" x14ac:dyDescent="0.45">
      <c r="A2158" s="63"/>
    </row>
    <row r="2159" spans="1:1" x14ac:dyDescent="0.45">
      <c r="A2159" s="63"/>
    </row>
    <row r="2160" spans="1:1" x14ac:dyDescent="0.45">
      <c r="A2160" s="63"/>
    </row>
    <row r="2161" spans="1:1" x14ac:dyDescent="0.45">
      <c r="A2161" s="63"/>
    </row>
    <row r="2162" spans="1:1" x14ac:dyDescent="0.45">
      <c r="A2162" s="63"/>
    </row>
    <row r="2163" spans="1:1" x14ac:dyDescent="0.45">
      <c r="A2163" s="63"/>
    </row>
    <row r="2164" spans="1:1" x14ac:dyDescent="0.45">
      <c r="A2164" s="63"/>
    </row>
    <row r="2165" spans="1:1" x14ac:dyDescent="0.45">
      <c r="A2165" s="63"/>
    </row>
    <row r="2166" spans="1:1" x14ac:dyDescent="0.45">
      <c r="A2166" s="63"/>
    </row>
    <row r="2167" spans="1:1" x14ac:dyDescent="0.45">
      <c r="A2167" s="63"/>
    </row>
    <row r="2168" spans="1:1" x14ac:dyDescent="0.45">
      <c r="A2168" s="63"/>
    </row>
    <row r="2169" spans="1:1" x14ac:dyDescent="0.45">
      <c r="A2169" s="63"/>
    </row>
    <row r="2170" spans="1:1" x14ac:dyDescent="0.45">
      <c r="A2170" s="63"/>
    </row>
    <row r="2171" spans="1:1" x14ac:dyDescent="0.45">
      <c r="A2171" s="63"/>
    </row>
    <row r="2172" spans="1:1" x14ac:dyDescent="0.45">
      <c r="A2172" s="63"/>
    </row>
    <row r="2173" spans="1:1" x14ac:dyDescent="0.45">
      <c r="A2173" s="63"/>
    </row>
    <row r="2174" spans="1:1" x14ac:dyDescent="0.45">
      <c r="A2174" s="63"/>
    </row>
    <row r="2175" spans="1:1" x14ac:dyDescent="0.45">
      <c r="A2175" s="63"/>
    </row>
    <row r="2176" spans="1:1" x14ac:dyDescent="0.45">
      <c r="A2176" s="63"/>
    </row>
    <row r="2177" spans="1:1" x14ac:dyDescent="0.45">
      <c r="A2177" s="63"/>
    </row>
    <row r="2178" spans="1:1" x14ac:dyDescent="0.45">
      <c r="A2178" s="63"/>
    </row>
    <row r="2179" spans="1:1" x14ac:dyDescent="0.45">
      <c r="A2179" s="63"/>
    </row>
    <row r="2180" spans="1:1" x14ac:dyDescent="0.45">
      <c r="A2180" s="63"/>
    </row>
    <row r="2181" spans="1:1" x14ac:dyDescent="0.45">
      <c r="A2181" s="63"/>
    </row>
    <row r="2182" spans="1:1" x14ac:dyDescent="0.45">
      <c r="A2182" s="63"/>
    </row>
    <row r="2183" spans="1:1" x14ac:dyDescent="0.45">
      <c r="A2183" s="63"/>
    </row>
    <row r="2184" spans="1:1" x14ac:dyDescent="0.45">
      <c r="A2184" s="63"/>
    </row>
    <row r="2185" spans="1:1" x14ac:dyDescent="0.45">
      <c r="A2185" s="63"/>
    </row>
    <row r="2186" spans="1:1" x14ac:dyDescent="0.45">
      <c r="A2186" s="63"/>
    </row>
    <row r="2187" spans="1:1" x14ac:dyDescent="0.45">
      <c r="A2187" s="63"/>
    </row>
    <row r="2188" spans="1:1" x14ac:dyDescent="0.45">
      <c r="A2188" s="63"/>
    </row>
    <row r="2189" spans="1:1" x14ac:dyDescent="0.45">
      <c r="A2189" s="63"/>
    </row>
    <row r="2190" spans="1:1" x14ac:dyDescent="0.45">
      <c r="A2190" s="63"/>
    </row>
    <row r="2191" spans="1:1" x14ac:dyDescent="0.45">
      <c r="A2191" s="63"/>
    </row>
    <row r="2192" spans="1:1" x14ac:dyDescent="0.45">
      <c r="A2192" s="63"/>
    </row>
    <row r="2193" spans="1:1" x14ac:dyDescent="0.45">
      <c r="A2193" s="63"/>
    </row>
    <row r="2194" spans="1:1" x14ac:dyDescent="0.45">
      <c r="A2194" s="63"/>
    </row>
    <row r="2195" spans="1:1" x14ac:dyDescent="0.45">
      <c r="A2195" s="63"/>
    </row>
    <row r="2196" spans="1:1" x14ac:dyDescent="0.45">
      <c r="A2196" s="63"/>
    </row>
    <row r="2197" spans="1:1" x14ac:dyDescent="0.45">
      <c r="A2197" s="63"/>
    </row>
    <row r="2198" spans="1:1" x14ac:dyDescent="0.45">
      <c r="A2198" s="63"/>
    </row>
    <row r="2199" spans="1:1" x14ac:dyDescent="0.45">
      <c r="A2199" s="63"/>
    </row>
    <row r="2200" spans="1:1" x14ac:dyDescent="0.45">
      <c r="A2200" s="63"/>
    </row>
    <row r="2201" spans="1:1" x14ac:dyDescent="0.45">
      <c r="A2201" s="63"/>
    </row>
    <row r="2202" spans="1:1" x14ac:dyDescent="0.45">
      <c r="A2202" s="63"/>
    </row>
    <row r="2203" spans="1:1" x14ac:dyDescent="0.45">
      <c r="A2203" s="63"/>
    </row>
    <row r="2204" spans="1:1" x14ac:dyDescent="0.45">
      <c r="A2204" s="63"/>
    </row>
    <row r="2205" spans="1:1" x14ac:dyDescent="0.45">
      <c r="A2205" s="63"/>
    </row>
    <row r="2206" spans="1:1" x14ac:dyDescent="0.45">
      <c r="A2206" s="63"/>
    </row>
    <row r="2207" spans="1:1" x14ac:dyDescent="0.45">
      <c r="A2207" s="63"/>
    </row>
    <row r="2208" spans="1:1" x14ac:dyDescent="0.45">
      <c r="A2208" s="63"/>
    </row>
    <row r="2209" spans="1:1" x14ac:dyDescent="0.45">
      <c r="A2209" s="63"/>
    </row>
    <row r="2210" spans="1:1" x14ac:dyDescent="0.45">
      <c r="A2210" s="63"/>
    </row>
    <row r="2211" spans="1:1" x14ac:dyDescent="0.45">
      <c r="A2211" s="63"/>
    </row>
    <row r="2212" spans="1:1" x14ac:dyDescent="0.45">
      <c r="A2212" s="63"/>
    </row>
    <row r="2213" spans="1:1" x14ac:dyDescent="0.45">
      <c r="A2213" s="63"/>
    </row>
    <row r="2214" spans="1:1" x14ac:dyDescent="0.45">
      <c r="A2214" s="63"/>
    </row>
    <row r="2215" spans="1:1" x14ac:dyDescent="0.45">
      <c r="A2215" s="63"/>
    </row>
    <row r="2216" spans="1:1" x14ac:dyDescent="0.45">
      <c r="A2216" s="63"/>
    </row>
    <row r="2217" spans="1:1" x14ac:dyDescent="0.45">
      <c r="A2217" s="63"/>
    </row>
    <row r="2218" spans="1:1" x14ac:dyDescent="0.45">
      <c r="A2218" s="63"/>
    </row>
    <row r="2219" spans="1:1" x14ac:dyDescent="0.45">
      <c r="A2219" s="63"/>
    </row>
    <row r="2220" spans="1:1" x14ac:dyDescent="0.45">
      <c r="A2220" s="63"/>
    </row>
    <row r="2221" spans="1:1" x14ac:dyDescent="0.45">
      <c r="A2221" s="63"/>
    </row>
    <row r="2222" spans="1:1" x14ac:dyDescent="0.45">
      <c r="A2222" s="63"/>
    </row>
    <row r="2223" spans="1:1" x14ac:dyDescent="0.45">
      <c r="A2223" s="63"/>
    </row>
    <row r="2224" spans="1:1" x14ac:dyDescent="0.45">
      <c r="A2224" s="63"/>
    </row>
    <row r="2225" spans="1:1" x14ac:dyDescent="0.45">
      <c r="A2225" s="63"/>
    </row>
    <row r="2226" spans="1:1" x14ac:dyDescent="0.45">
      <c r="A2226" s="63"/>
    </row>
    <row r="2227" spans="1:1" x14ac:dyDescent="0.45">
      <c r="A2227" s="63"/>
    </row>
    <row r="2228" spans="1:1" x14ac:dyDescent="0.45">
      <c r="A2228" s="63"/>
    </row>
    <row r="2229" spans="1:1" x14ac:dyDescent="0.45">
      <c r="A2229" s="63"/>
    </row>
    <row r="2230" spans="1:1" x14ac:dyDescent="0.45">
      <c r="A2230" s="63"/>
    </row>
    <row r="2231" spans="1:1" x14ac:dyDescent="0.45">
      <c r="A2231" s="63"/>
    </row>
    <row r="2232" spans="1:1" x14ac:dyDescent="0.45">
      <c r="A2232" s="63"/>
    </row>
    <row r="2233" spans="1:1" x14ac:dyDescent="0.45">
      <c r="A2233" s="63"/>
    </row>
    <row r="2234" spans="1:1" x14ac:dyDescent="0.45">
      <c r="A2234" s="63"/>
    </row>
    <row r="2235" spans="1:1" x14ac:dyDescent="0.45">
      <c r="A2235" s="63"/>
    </row>
    <row r="2236" spans="1:1" x14ac:dyDescent="0.45">
      <c r="A2236" s="63"/>
    </row>
    <row r="2237" spans="1:1" x14ac:dyDescent="0.45">
      <c r="A2237" s="63"/>
    </row>
    <row r="2238" spans="1:1" x14ac:dyDescent="0.45">
      <c r="A2238" s="63"/>
    </row>
    <row r="2239" spans="1:1" x14ac:dyDescent="0.45">
      <c r="A2239" s="63"/>
    </row>
    <row r="2240" spans="1:1" x14ac:dyDescent="0.45">
      <c r="A2240" s="63"/>
    </row>
    <row r="2241" spans="1:1" x14ac:dyDescent="0.45">
      <c r="A2241" s="63"/>
    </row>
    <row r="2242" spans="1:1" x14ac:dyDescent="0.45">
      <c r="A2242" s="63"/>
    </row>
    <row r="2243" spans="1:1" x14ac:dyDescent="0.45">
      <c r="A2243" s="63"/>
    </row>
    <row r="2244" spans="1:1" x14ac:dyDescent="0.45">
      <c r="A2244" s="63"/>
    </row>
    <row r="2245" spans="1:1" x14ac:dyDescent="0.45">
      <c r="A2245" s="63"/>
    </row>
    <row r="2246" spans="1:1" x14ac:dyDescent="0.45">
      <c r="A2246" s="63"/>
    </row>
    <row r="2247" spans="1:1" x14ac:dyDescent="0.45">
      <c r="A2247" s="63"/>
    </row>
    <row r="2248" spans="1:1" x14ac:dyDescent="0.45">
      <c r="A2248" s="63"/>
    </row>
    <row r="2249" spans="1:1" x14ac:dyDescent="0.45">
      <c r="A2249" s="63"/>
    </row>
    <row r="2250" spans="1:1" x14ac:dyDescent="0.45">
      <c r="A2250" s="63"/>
    </row>
    <row r="2251" spans="1:1" x14ac:dyDescent="0.45">
      <c r="A2251" s="63"/>
    </row>
    <row r="2252" spans="1:1" x14ac:dyDescent="0.45">
      <c r="A2252" s="63"/>
    </row>
    <row r="2253" spans="1:1" x14ac:dyDescent="0.45">
      <c r="A2253" s="63"/>
    </row>
    <row r="2254" spans="1:1" x14ac:dyDescent="0.45">
      <c r="A2254" s="63"/>
    </row>
    <row r="2255" spans="1:1" x14ac:dyDescent="0.45">
      <c r="A2255" s="63"/>
    </row>
    <row r="2256" spans="1:1" x14ac:dyDescent="0.45">
      <c r="A2256" s="63"/>
    </row>
    <row r="2257" spans="1:1" x14ac:dyDescent="0.45">
      <c r="A2257" s="63"/>
    </row>
    <row r="2258" spans="1:1" x14ac:dyDescent="0.45">
      <c r="A2258" s="63"/>
    </row>
    <row r="2259" spans="1:1" x14ac:dyDescent="0.45">
      <c r="A2259" s="63"/>
    </row>
    <row r="2260" spans="1:1" x14ac:dyDescent="0.45">
      <c r="A2260" s="63"/>
    </row>
    <row r="2261" spans="1:1" x14ac:dyDescent="0.45">
      <c r="A2261" s="63"/>
    </row>
    <row r="2262" spans="1:1" x14ac:dyDescent="0.45">
      <c r="A2262" s="63"/>
    </row>
    <row r="2263" spans="1:1" x14ac:dyDescent="0.45">
      <c r="A2263" s="63"/>
    </row>
    <row r="2264" spans="1:1" x14ac:dyDescent="0.45">
      <c r="A2264" s="63"/>
    </row>
    <row r="2265" spans="1:1" x14ac:dyDescent="0.45">
      <c r="A2265" s="63"/>
    </row>
    <row r="2266" spans="1:1" x14ac:dyDescent="0.45">
      <c r="A2266" s="63"/>
    </row>
    <row r="2267" spans="1:1" x14ac:dyDescent="0.45">
      <c r="A2267" s="63"/>
    </row>
    <row r="2268" spans="1:1" x14ac:dyDescent="0.45">
      <c r="A2268" s="63"/>
    </row>
    <row r="2269" spans="1:1" x14ac:dyDescent="0.45">
      <c r="A2269" s="63"/>
    </row>
    <row r="2270" spans="1:1" x14ac:dyDescent="0.45">
      <c r="A2270" s="63"/>
    </row>
    <row r="2271" spans="1:1" x14ac:dyDescent="0.45">
      <c r="A2271" s="63"/>
    </row>
    <row r="2272" spans="1:1" x14ac:dyDescent="0.45">
      <c r="A2272" s="63"/>
    </row>
    <row r="2273" spans="1:1" x14ac:dyDescent="0.45">
      <c r="A2273" s="63"/>
    </row>
    <row r="2274" spans="1:1" x14ac:dyDescent="0.45">
      <c r="A2274" s="63"/>
    </row>
    <row r="2275" spans="1:1" x14ac:dyDescent="0.45">
      <c r="A2275" s="63"/>
    </row>
    <row r="2276" spans="1:1" x14ac:dyDescent="0.45">
      <c r="A2276" s="63"/>
    </row>
    <row r="2277" spans="1:1" x14ac:dyDescent="0.45">
      <c r="A2277" s="63"/>
    </row>
    <row r="2278" spans="1:1" x14ac:dyDescent="0.45">
      <c r="A2278" s="63"/>
    </row>
    <row r="2279" spans="1:1" x14ac:dyDescent="0.45">
      <c r="A2279" s="63"/>
    </row>
    <row r="2280" spans="1:1" x14ac:dyDescent="0.45">
      <c r="A2280" s="63"/>
    </row>
    <row r="2281" spans="1:1" x14ac:dyDescent="0.45">
      <c r="A2281" s="63"/>
    </row>
    <row r="2282" spans="1:1" x14ac:dyDescent="0.45">
      <c r="A2282" s="63"/>
    </row>
    <row r="2283" spans="1:1" x14ac:dyDescent="0.45">
      <c r="A2283" s="63"/>
    </row>
    <row r="2284" spans="1:1" x14ac:dyDescent="0.45">
      <c r="A2284" s="63"/>
    </row>
    <row r="2285" spans="1:1" x14ac:dyDescent="0.45">
      <c r="A2285" s="63"/>
    </row>
    <row r="2286" spans="1:1" x14ac:dyDescent="0.45">
      <c r="A2286" s="63"/>
    </row>
    <row r="2287" spans="1:1" x14ac:dyDescent="0.45">
      <c r="A2287" s="63"/>
    </row>
    <row r="2288" spans="1:1" x14ac:dyDescent="0.45">
      <c r="A2288" s="63"/>
    </row>
    <row r="2289" spans="1:1" x14ac:dyDescent="0.45">
      <c r="A2289" s="63"/>
    </row>
    <row r="2290" spans="1:1" x14ac:dyDescent="0.45">
      <c r="A2290" s="63"/>
    </row>
    <row r="2291" spans="1:1" x14ac:dyDescent="0.45">
      <c r="A2291" s="63"/>
    </row>
    <row r="2292" spans="1:1" x14ac:dyDescent="0.45">
      <c r="A2292" s="63"/>
    </row>
    <row r="2293" spans="1:1" x14ac:dyDescent="0.45">
      <c r="A2293" s="63"/>
    </row>
    <row r="2294" spans="1:1" x14ac:dyDescent="0.45">
      <c r="A2294" s="63"/>
    </row>
    <row r="2295" spans="1:1" x14ac:dyDescent="0.45">
      <c r="A2295" s="63"/>
    </row>
    <row r="2296" spans="1:1" x14ac:dyDescent="0.45">
      <c r="A2296" s="63"/>
    </row>
    <row r="2297" spans="1:1" x14ac:dyDescent="0.45">
      <c r="A2297" s="63"/>
    </row>
    <row r="2298" spans="1:1" x14ac:dyDescent="0.45">
      <c r="A2298" s="63"/>
    </row>
    <row r="2299" spans="1:1" x14ac:dyDescent="0.45">
      <c r="A2299" s="63"/>
    </row>
    <row r="2300" spans="1:1" x14ac:dyDescent="0.45">
      <c r="A2300" s="63"/>
    </row>
    <row r="2301" spans="1:1" x14ac:dyDescent="0.45">
      <c r="A2301" s="63"/>
    </row>
    <row r="2302" spans="1:1" x14ac:dyDescent="0.45">
      <c r="A2302" s="63"/>
    </row>
    <row r="2303" spans="1:1" x14ac:dyDescent="0.45">
      <c r="A2303" s="63"/>
    </row>
    <row r="2304" spans="1:1" x14ac:dyDescent="0.45">
      <c r="A2304" s="63"/>
    </row>
    <row r="2305" spans="1:1" x14ac:dyDescent="0.45">
      <c r="A2305" s="63"/>
    </row>
    <row r="2306" spans="1:1" x14ac:dyDescent="0.45">
      <c r="A2306" s="63"/>
    </row>
    <row r="2307" spans="1:1" x14ac:dyDescent="0.45">
      <c r="A2307" s="63"/>
    </row>
    <row r="2308" spans="1:1" x14ac:dyDescent="0.45">
      <c r="A2308" s="63"/>
    </row>
    <row r="2309" spans="1:1" x14ac:dyDescent="0.45">
      <c r="A2309" s="63"/>
    </row>
    <row r="2310" spans="1:1" x14ac:dyDescent="0.45">
      <c r="A2310" s="63"/>
    </row>
    <row r="2311" spans="1:1" x14ac:dyDescent="0.45">
      <c r="A2311" s="63"/>
    </row>
    <row r="2312" spans="1:1" x14ac:dyDescent="0.45">
      <c r="A2312" s="63"/>
    </row>
    <row r="2313" spans="1:1" x14ac:dyDescent="0.45">
      <c r="A2313" s="63"/>
    </row>
    <row r="2314" spans="1:1" x14ac:dyDescent="0.45">
      <c r="A2314" s="63"/>
    </row>
    <row r="2315" spans="1:1" x14ac:dyDescent="0.45">
      <c r="A2315" s="63"/>
    </row>
    <row r="2316" spans="1:1" x14ac:dyDescent="0.45">
      <c r="A2316" s="63"/>
    </row>
    <row r="2317" spans="1:1" x14ac:dyDescent="0.45">
      <c r="A2317" s="63"/>
    </row>
    <row r="2318" spans="1:1" x14ac:dyDescent="0.45">
      <c r="A2318" s="63"/>
    </row>
    <row r="2319" spans="1:1" x14ac:dyDescent="0.45">
      <c r="A2319" s="63"/>
    </row>
    <row r="2320" spans="1:1" x14ac:dyDescent="0.45">
      <c r="A2320" s="63"/>
    </row>
    <row r="2321" spans="1:1" x14ac:dyDescent="0.45">
      <c r="A2321" s="63"/>
    </row>
    <row r="2322" spans="1:1" x14ac:dyDescent="0.45">
      <c r="A2322" s="63"/>
    </row>
    <row r="2323" spans="1:1" x14ac:dyDescent="0.45">
      <c r="A2323" s="63"/>
    </row>
    <row r="2324" spans="1:1" x14ac:dyDescent="0.45">
      <c r="A2324" s="63"/>
    </row>
    <row r="2325" spans="1:1" x14ac:dyDescent="0.45">
      <c r="A2325" s="63"/>
    </row>
    <row r="2326" spans="1:1" x14ac:dyDescent="0.45">
      <c r="A2326" s="63"/>
    </row>
    <row r="2327" spans="1:1" x14ac:dyDescent="0.45">
      <c r="A2327" s="63"/>
    </row>
    <row r="2328" spans="1:1" x14ac:dyDescent="0.45">
      <c r="A2328" s="63"/>
    </row>
    <row r="2329" spans="1:1" x14ac:dyDescent="0.45">
      <c r="A2329" s="63"/>
    </row>
    <row r="2330" spans="1:1" x14ac:dyDescent="0.45">
      <c r="A2330" s="63"/>
    </row>
    <row r="2331" spans="1:1" x14ac:dyDescent="0.45">
      <c r="A2331" s="63"/>
    </row>
    <row r="2332" spans="1:1" x14ac:dyDescent="0.45">
      <c r="A2332" s="63"/>
    </row>
    <row r="2333" spans="1:1" x14ac:dyDescent="0.45">
      <c r="A2333" s="63"/>
    </row>
    <row r="2334" spans="1:1" x14ac:dyDescent="0.45">
      <c r="A2334" s="63"/>
    </row>
    <row r="2335" spans="1:1" x14ac:dyDescent="0.45">
      <c r="A2335" s="63"/>
    </row>
    <row r="2336" spans="1:1" x14ac:dyDescent="0.45">
      <c r="A2336" s="63"/>
    </row>
    <row r="2337" spans="1:1" x14ac:dyDescent="0.45">
      <c r="A2337" s="63"/>
    </row>
    <row r="2338" spans="1:1" x14ac:dyDescent="0.45">
      <c r="A2338" s="63"/>
    </row>
    <row r="2339" spans="1:1" x14ac:dyDescent="0.45">
      <c r="A2339" s="63"/>
    </row>
    <row r="2340" spans="1:1" x14ac:dyDescent="0.45">
      <c r="A2340" s="63"/>
    </row>
    <row r="2341" spans="1:1" x14ac:dyDescent="0.45">
      <c r="A2341" s="63"/>
    </row>
    <row r="2342" spans="1:1" x14ac:dyDescent="0.45">
      <c r="A2342" s="63"/>
    </row>
    <row r="2343" spans="1:1" x14ac:dyDescent="0.45">
      <c r="A2343" s="63"/>
    </row>
    <row r="2344" spans="1:1" x14ac:dyDescent="0.45">
      <c r="A2344" s="63"/>
    </row>
    <row r="2345" spans="1:1" x14ac:dyDescent="0.45">
      <c r="A2345" s="63"/>
    </row>
    <row r="2346" spans="1:1" x14ac:dyDescent="0.45">
      <c r="A2346" s="63"/>
    </row>
    <row r="2347" spans="1:1" x14ac:dyDescent="0.45">
      <c r="A2347" s="63"/>
    </row>
    <row r="2348" spans="1:1" x14ac:dyDescent="0.45">
      <c r="A2348" s="63"/>
    </row>
    <row r="2349" spans="1:1" x14ac:dyDescent="0.45">
      <c r="A2349" s="63"/>
    </row>
    <row r="2350" spans="1:1" x14ac:dyDescent="0.45">
      <c r="A2350" s="63"/>
    </row>
    <row r="2351" spans="1:1" x14ac:dyDescent="0.45">
      <c r="A2351" s="63"/>
    </row>
    <row r="2352" spans="1:1" x14ac:dyDescent="0.45">
      <c r="A2352" s="63"/>
    </row>
    <row r="2353" spans="1:1" x14ac:dyDescent="0.45">
      <c r="A2353" s="63"/>
    </row>
    <row r="2354" spans="1:1" x14ac:dyDescent="0.45">
      <c r="A2354" s="63"/>
    </row>
    <row r="2355" spans="1:1" x14ac:dyDescent="0.45">
      <c r="A2355" s="63"/>
    </row>
    <row r="2356" spans="1:1" x14ac:dyDescent="0.45">
      <c r="A2356" s="63"/>
    </row>
    <row r="2357" spans="1:1" x14ac:dyDescent="0.45">
      <c r="A2357" s="63"/>
    </row>
    <row r="2358" spans="1:1" x14ac:dyDescent="0.45">
      <c r="A2358" s="63"/>
    </row>
    <row r="2359" spans="1:1" x14ac:dyDescent="0.45">
      <c r="A2359" s="63"/>
    </row>
    <row r="2360" spans="1:1" x14ac:dyDescent="0.45">
      <c r="A2360" s="63"/>
    </row>
    <row r="2361" spans="1:1" x14ac:dyDescent="0.45">
      <c r="A2361" s="63"/>
    </row>
    <row r="2362" spans="1:1" x14ac:dyDescent="0.45">
      <c r="A2362" s="63"/>
    </row>
    <row r="2363" spans="1:1" x14ac:dyDescent="0.45">
      <c r="A2363" s="63"/>
    </row>
    <row r="2364" spans="1:1" x14ac:dyDescent="0.45">
      <c r="A2364" s="63"/>
    </row>
    <row r="2365" spans="1:1" x14ac:dyDescent="0.45">
      <c r="A2365" s="63"/>
    </row>
    <row r="2366" spans="1:1" x14ac:dyDescent="0.45">
      <c r="A2366" s="63"/>
    </row>
    <row r="2367" spans="1:1" x14ac:dyDescent="0.45">
      <c r="A2367" s="63"/>
    </row>
    <row r="2368" spans="1:1" x14ac:dyDescent="0.45">
      <c r="A2368" s="63"/>
    </row>
    <row r="2369" spans="1:1" x14ac:dyDescent="0.45">
      <c r="A2369" s="63"/>
    </row>
    <row r="2370" spans="1:1" x14ac:dyDescent="0.45">
      <c r="A2370" s="63"/>
    </row>
    <row r="2371" spans="1:1" x14ac:dyDescent="0.45">
      <c r="A2371" s="63"/>
    </row>
    <row r="2372" spans="1:1" x14ac:dyDescent="0.45">
      <c r="A2372" s="63"/>
    </row>
    <row r="2373" spans="1:1" x14ac:dyDescent="0.45">
      <c r="A2373" s="63"/>
    </row>
    <row r="2374" spans="1:1" x14ac:dyDescent="0.45">
      <c r="A2374" s="63"/>
    </row>
    <row r="2375" spans="1:1" x14ac:dyDescent="0.45">
      <c r="A2375" s="63"/>
    </row>
    <row r="2376" spans="1:1" x14ac:dyDescent="0.45">
      <c r="A2376" s="63"/>
    </row>
    <row r="2377" spans="1:1" x14ac:dyDescent="0.45">
      <c r="A2377" s="63"/>
    </row>
    <row r="2378" spans="1:1" x14ac:dyDescent="0.45">
      <c r="A2378" s="63"/>
    </row>
    <row r="2379" spans="1:1" x14ac:dyDescent="0.45">
      <c r="A2379" s="63"/>
    </row>
    <row r="2380" spans="1:1" x14ac:dyDescent="0.45">
      <c r="A2380" s="63"/>
    </row>
    <row r="2381" spans="1:1" x14ac:dyDescent="0.45">
      <c r="A2381" s="63"/>
    </row>
    <row r="2382" spans="1:1" x14ac:dyDescent="0.45">
      <c r="A2382" s="63"/>
    </row>
    <row r="2383" spans="1:1" x14ac:dyDescent="0.45">
      <c r="A2383" s="63"/>
    </row>
    <row r="2384" spans="1:1" x14ac:dyDescent="0.45">
      <c r="A2384" s="63"/>
    </row>
    <row r="2385" spans="1:1" x14ac:dyDescent="0.45">
      <c r="A2385" s="63"/>
    </row>
    <row r="2386" spans="1:1" x14ac:dyDescent="0.45">
      <c r="A2386" s="63"/>
    </row>
    <row r="2387" spans="1:1" x14ac:dyDescent="0.45">
      <c r="A2387" s="63"/>
    </row>
    <row r="2388" spans="1:1" x14ac:dyDescent="0.45">
      <c r="A2388" s="63"/>
    </row>
    <row r="2389" spans="1:1" x14ac:dyDescent="0.45">
      <c r="A2389" s="63"/>
    </row>
    <row r="2390" spans="1:1" x14ac:dyDescent="0.45">
      <c r="A2390" s="63"/>
    </row>
    <row r="2391" spans="1:1" x14ac:dyDescent="0.45">
      <c r="A2391" s="63"/>
    </row>
    <row r="2392" spans="1:1" x14ac:dyDescent="0.45">
      <c r="A2392" s="63"/>
    </row>
    <row r="2393" spans="1:1" x14ac:dyDescent="0.45">
      <c r="A2393" s="63"/>
    </row>
    <row r="2394" spans="1:1" x14ac:dyDescent="0.45">
      <c r="A2394" s="63"/>
    </row>
    <row r="2395" spans="1:1" x14ac:dyDescent="0.45">
      <c r="A2395" s="63"/>
    </row>
    <row r="2396" spans="1:1" x14ac:dyDescent="0.45">
      <c r="A2396" s="63"/>
    </row>
    <row r="2397" spans="1:1" x14ac:dyDescent="0.45">
      <c r="A2397" s="63"/>
    </row>
    <row r="2398" spans="1:1" x14ac:dyDescent="0.45">
      <c r="A2398" s="63"/>
    </row>
    <row r="2399" spans="1:1" x14ac:dyDescent="0.45">
      <c r="A2399" s="63"/>
    </row>
    <row r="2400" spans="1:1" x14ac:dyDescent="0.45">
      <c r="A2400" s="63"/>
    </row>
    <row r="2401" spans="1:1" x14ac:dyDescent="0.45">
      <c r="A2401" s="63"/>
    </row>
    <row r="2402" spans="1:1" x14ac:dyDescent="0.45">
      <c r="A2402" s="63"/>
    </row>
    <row r="2403" spans="1:1" x14ac:dyDescent="0.45">
      <c r="A2403" s="63"/>
    </row>
    <row r="2404" spans="1:1" x14ac:dyDescent="0.45">
      <c r="A2404" s="63"/>
    </row>
    <row r="2405" spans="1:1" x14ac:dyDescent="0.45">
      <c r="A2405" s="63"/>
    </row>
    <row r="2406" spans="1:1" x14ac:dyDescent="0.45">
      <c r="A2406" s="63"/>
    </row>
    <row r="2407" spans="1:1" x14ac:dyDescent="0.45">
      <c r="A2407" s="63"/>
    </row>
    <row r="2408" spans="1:1" x14ac:dyDescent="0.45">
      <c r="A2408" s="63"/>
    </row>
    <row r="2409" spans="1:1" x14ac:dyDescent="0.45">
      <c r="A2409" s="63"/>
    </row>
    <row r="2410" spans="1:1" x14ac:dyDescent="0.45">
      <c r="A2410" s="63"/>
    </row>
    <row r="2411" spans="1:1" x14ac:dyDescent="0.45">
      <c r="A2411" s="63"/>
    </row>
    <row r="2412" spans="1:1" x14ac:dyDescent="0.45">
      <c r="A2412" s="63"/>
    </row>
    <row r="2413" spans="1:1" x14ac:dyDescent="0.45">
      <c r="A2413" s="63"/>
    </row>
    <row r="2414" spans="1:1" x14ac:dyDescent="0.45">
      <c r="A2414" s="63"/>
    </row>
    <row r="2415" spans="1:1" x14ac:dyDescent="0.45">
      <c r="A2415" s="63"/>
    </row>
    <row r="2416" spans="1:1" x14ac:dyDescent="0.45">
      <c r="A2416" s="63"/>
    </row>
    <row r="2417" spans="1:1" x14ac:dyDescent="0.45">
      <c r="A2417" s="63"/>
    </row>
    <row r="2418" spans="1:1" x14ac:dyDescent="0.45">
      <c r="A2418" s="63"/>
    </row>
    <row r="2419" spans="1:1" x14ac:dyDescent="0.45">
      <c r="A2419" s="63"/>
    </row>
    <row r="2420" spans="1:1" x14ac:dyDescent="0.45">
      <c r="A2420" s="63"/>
    </row>
    <row r="2421" spans="1:1" x14ac:dyDescent="0.45">
      <c r="A2421" s="63"/>
    </row>
    <row r="2422" spans="1:1" x14ac:dyDescent="0.45">
      <c r="A2422" s="63"/>
    </row>
    <row r="2423" spans="1:1" x14ac:dyDescent="0.45">
      <c r="A2423" s="63"/>
    </row>
    <row r="2424" spans="1:1" x14ac:dyDescent="0.45">
      <c r="A2424" s="63"/>
    </row>
    <row r="2425" spans="1:1" x14ac:dyDescent="0.45">
      <c r="A2425" s="63"/>
    </row>
    <row r="2426" spans="1:1" x14ac:dyDescent="0.45">
      <c r="A2426" s="63"/>
    </row>
    <row r="2427" spans="1:1" x14ac:dyDescent="0.45">
      <c r="A2427" s="63"/>
    </row>
    <row r="2428" spans="1:1" x14ac:dyDescent="0.45">
      <c r="A2428" s="63"/>
    </row>
    <row r="2429" spans="1:1" x14ac:dyDescent="0.45">
      <c r="A2429" s="63"/>
    </row>
    <row r="2430" spans="1:1" x14ac:dyDescent="0.45">
      <c r="A2430" s="63"/>
    </row>
    <row r="2431" spans="1:1" x14ac:dyDescent="0.45">
      <c r="A2431" s="63"/>
    </row>
    <row r="2432" spans="1:1" x14ac:dyDescent="0.45">
      <c r="A2432" s="63"/>
    </row>
    <row r="2433" spans="1:1" x14ac:dyDescent="0.45">
      <c r="A2433" s="63"/>
    </row>
    <row r="2434" spans="1:1" x14ac:dyDescent="0.45">
      <c r="A2434" s="63"/>
    </row>
    <row r="2435" spans="1:1" x14ac:dyDescent="0.45">
      <c r="A2435" s="63"/>
    </row>
    <row r="2436" spans="1:1" x14ac:dyDescent="0.45">
      <c r="A2436" s="63"/>
    </row>
    <row r="2437" spans="1:1" x14ac:dyDescent="0.45">
      <c r="A2437" s="63"/>
    </row>
    <row r="2438" spans="1:1" x14ac:dyDescent="0.45">
      <c r="A2438" s="63"/>
    </row>
    <row r="2439" spans="1:1" x14ac:dyDescent="0.45">
      <c r="A2439" s="63"/>
    </row>
    <row r="2440" spans="1:1" x14ac:dyDescent="0.45">
      <c r="A2440" s="63"/>
    </row>
    <row r="2441" spans="1:1" x14ac:dyDescent="0.45">
      <c r="A2441" s="63"/>
    </row>
    <row r="2442" spans="1:1" x14ac:dyDescent="0.45">
      <c r="A2442" s="63"/>
    </row>
    <row r="2443" spans="1:1" x14ac:dyDescent="0.45">
      <c r="A2443" s="63"/>
    </row>
    <row r="2444" spans="1:1" x14ac:dyDescent="0.45">
      <c r="A2444" s="63"/>
    </row>
    <row r="2445" spans="1:1" x14ac:dyDescent="0.45">
      <c r="A2445" s="63"/>
    </row>
    <row r="2446" spans="1:1" x14ac:dyDescent="0.45">
      <c r="A2446" s="63"/>
    </row>
    <row r="2447" spans="1:1" x14ac:dyDescent="0.45">
      <c r="A2447" s="63"/>
    </row>
    <row r="2448" spans="1:1" x14ac:dyDescent="0.45">
      <c r="A2448" s="63"/>
    </row>
    <row r="2449" spans="1:1" x14ac:dyDescent="0.45">
      <c r="A2449" s="63"/>
    </row>
    <row r="2450" spans="1:1" x14ac:dyDescent="0.45">
      <c r="A2450" s="63"/>
    </row>
    <row r="2451" spans="1:1" x14ac:dyDescent="0.45">
      <c r="A2451" s="63"/>
    </row>
    <row r="2452" spans="1:1" x14ac:dyDescent="0.45">
      <c r="A2452" s="63"/>
    </row>
    <row r="2453" spans="1:1" x14ac:dyDescent="0.45">
      <c r="A2453" s="63"/>
    </row>
    <row r="2454" spans="1:1" x14ac:dyDescent="0.45">
      <c r="A2454" s="63"/>
    </row>
    <row r="2455" spans="1:1" x14ac:dyDescent="0.45">
      <c r="A2455" s="63"/>
    </row>
    <row r="2456" spans="1:1" x14ac:dyDescent="0.45">
      <c r="A2456" s="63"/>
    </row>
    <row r="2457" spans="1:1" x14ac:dyDescent="0.45">
      <c r="A2457" s="63"/>
    </row>
    <row r="2458" spans="1:1" x14ac:dyDescent="0.45">
      <c r="A2458" s="63"/>
    </row>
    <row r="2459" spans="1:1" x14ac:dyDescent="0.45">
      <c r="A2459" s="63"/>
    </row>
    <row r="2460" spans="1:1" x14ac:dyDescent="0.45">
      <c r="A2460" s="63"/>
    </row>
    <row r="2461" spans="1:1" x14ac:dyDescent="0.45">
      <c r="A2461" s="63"/>
    </row>
    <row r="2462" spans="1:1" x14ac:dyDescent="0.45">
      <c r="A2462" s="63"/>
    </row>
    <row r="2463" spans="1:1" x14ac:dyDescent="0.45">
      <c r="A2463" s="63"/>
    </row>
    <row r="2464" spans="1:1" x14ac:dyDescent="0.45">
      <c r="A2464" s="63"/>
    </row>
    <row r="2465" spans="1:1" x14ac:dyDescent="0.45">
      <c r="A2465" s="63"/>
    </row>
    <row r="2466" spans="1:1" x14ac:dyDescent="0.45">
      <c r="A2466" s="63"/>
    </row>
    <row r="2467" spans="1:1" x14ac:dyDescent="0.45">
      <c r="A2467" s="63"/>
    </row>
    <row r="2468" spans="1:1" x14ac:dyDescent="0.45">
      <c r="A2468" s="63"/>
    </row>
    <row r="2469" spans="1:1" x14ac:dyDescent="0.45">
      <c r="A2469" s="63"/>
    </row>
    <row r="2470" spans="1:1" x14ac:dyDescent="0.45">
      <c r="A2470" s="63"/>
    </row>
    <row r="2471" spans="1:1" x14ac:dyDescent="0.45">
      <c r="A2471" s="63"/>
    </row>
    <row r="2472" spans="1:1" x14ac:dyDescent="0.45">
      <c r="A2472" s="63"/>
    </row>
    <row r="2473" spans="1:1" x14ac:dyDescent="0.45">
      <c r="A2473" s="63"/>
    </row>
    <row r="2474" spans="1:1" x14ac:dyDescent="0.45">
      <c r="A2474" s="63"/>
    </row>
    <row r="2475" spans="1:1" x14ac:dyDescent="0.45">
      <c r="A2475" s="63"/>
    </row>
    <row r="2476" spans="1:1" x14ac:dyDescent="0.45">
      <c r="A2476" s="63"/>
    </row>
    <row r="2477" spans="1:1" x14ac:dyDescent="0.45">
      <c r="A2477" s="63"/>
    </row>
    <row r="2478" spans="1:1" x14ac:dyDescent="0.45">
      <c r="A2478" s="63"/>
    </row>
    <row r="2479" spans="1:1" x14ac:dyDescent="0.45">
      <c r="A2479" s="63"/>
    </row>
    <row r="2480" spans="1:1" x14ac:dyDescent="0.45">
      <c r="A2480" s="63"/>
    </row>
    <row r="2481" spans="1:1" x14ac:dyDescent="0.45">
      <c r="A2481" s="63"/>
    </row>
    <row r="2482" spans="1:1" x14ac:dyDescent="0.45">
      <c r="A2482" s="63"/>
    </row>
    <row r="2483" spans="1:1" x14ac:dyDescent="0.45">
      <c r="A2483" s="63"/>
    </row>
    <row r="2484" spans="1:1" x14ac:dyDescent="0.45">
      <c r="A2484" s="63"/>
    </row>
    <row r="2485" spans="1:1" x14ac:dyDescent="0.45">
      <c r="A2485" s="63"/>
    </row>
    <row r="2486" spans="1:1" x14ac:dyDescent="0.45">
      <c r="A2486" s="63"/>
    </row>
    <row r="2487" spans="1:1" x14ac:dyDescent="0.45">
      <c r="A2487" s="63"/>
    </row>
    <row r="2488" spans="1:1" x14ac:dyDescent="0.45">
      <c r="A2488" s="63"/>
    </row>
    <row r="2489" spans="1:1" x14ac:dyDescent="0.45">
      <c r="A2489" s="63"/>
    </row>
    <row r="2490" spans="1:1" x14ac:dyDescent="0.45">
      <c r="A2490" s="63"/>
    </row>
    <row r="2491" spans="1:1" x14ac:dyDescent="0.45">
      <c r="A2491" s="63"/>
    </row>
    <row r="2492" spans="1:1" x14ac:dyDescent="0.45">
      <c r="A2492" s="63"/>
    </row>
    <row r="2493" spans="1:1" x14ac:dyDescent="0.45">
      <c r="A2493" s="63"/>
    </row>
    <row r="2494" spans="1:1" x14ac:dyDescent="0.45">
      <c r="A2494" s="63"/>
    </row>
    <row r="2495" spans="1:1" x14ac:dyDescent="0.45">
      <c r="A2495" s="63"/>
    </row>
    <row r="2496" spans="1:1" x14ac:dyDescent="0.45">
      <c r="A2496" s="63"/>
    </row>
    <row r="2497" spans="1:1" x14ac:dyDescent="0.45">
      <c r="A2497" s="63"/>
    </row>
    <row r="2498" spans="1:1" x14ac:dyDescent="0.45">
      <c r="A2498" s="63"/>
    </row>
    <row r="2499" spans="1:1" x14ac:dyDescent="0.45">
      <c r="A2499" s="63"/>
    </row>
    <row r="2500" spans="1:1" x14ac:dyDescent="0.45">
      <c r="A2500" s="63"/>
    </row>
    <row r="2501" spans="1:1" x14ac:dyDescent="0.45">
      <c r="A2501" s="63"/>
    </row>
    <row r="2502" spans="1:1" x14ac:dyDescent="0.45">
      <c r="A2502" s="63"/>
    </row>
    <row r="2503" spans="1:1" x14ac:dyDescent="0.45">
      <c r="A2503" s="63"/>
    </row>
    <row r="2504" spans="1:1" x14ac:dyDescent="0.45">
      <c r="A2504" s="63"/>
    </row>
    <row r="2505" spans="1:1" x14ac:dyDescent="0.45">
      <c r="A2505" s="63"/>
    </row>
    <row r="2506" spans="1:1" x14ac:dyDescent="0.45">
      <c r="A2506" s="63"/>
    </row>
    <row r="2507" spans="1:1" x14ac:dyDescent="0.45">
      <c r="A2507" s="63"/>
    </row>
    <row r="2508" spans="1:1" x14ac:dyDescent="0.45">
      <c r="A2508" s="63"/>
    </row>
    <row r="2509" spans="1:1" x14ac:dyDescent="0.45">
      <c r="A2509" s="63"/>
    </row>
    <row r="2510" spans="1:1" x14ac:dyDescent="0.45">
      <c r="A2510" s="63"/>
    </row>
    <row r="2511" spans="1:1" x14ac:dyDescent="0.45">
      <c r="A2511" s="63"/>
    </row>
    <row r="2512" spans="1:1" x14ac:dyDescent="0.45">
      <c r="A2512" s="63"/>
    </row>
    <row r="2513" spans="1:1" x14ac:dyDescent="0.45">
      <c r="A2513" s="63"/>
    </row>
    <row r="2514" spans="1:1" x14ac:dyDescent="0.45">
      <c r="A2514" s="63"/>
    </row>
    <row r="2515" spans="1:1" x14ac:dyDescent="0.45">
      <c r="A2515" s="63"/>
    </row>
    <row r="2516" spans="1:1" x14ac:dyDescent="0.45">
      <c r="A2516" s="63"/>
    </row>
    <row r="2517" spans="1:1" x14ac:dyDescent="0.45">
      <c r="A2517" s="63"/>
    </row>
    <row r="2518" spans="1:1" x14ac:dyDescent="0.45">
      <c r="A2518" s="63"/>
    </row>
    <row r="2519" spans="1:1" x14ac:dyDescent="0.45">
      <c r="A2519" s="63"/>
    </row>
    <row r="2520" spans="1:1" x14ac:dyDescent="0.45">
      <c r="A2520" s="63"/>
    </row>
    <row r="2521" spans="1:1" x14ac:dyDescent="0.45">
      <c r="A2521" s="63"/>
    </row>
    <row r="2522" spans="1:1" x14ac:dyDescent="0.45">
      <c r="A2522" s="63"/>
    </row>
    <row r="2523" spans="1:1" x14ac:dyDescent="0.45">
      <c r="A2523" s="63"/>
    </row>
    <row r="2524" spans="1:1" x14ac:dyDescent="0.45">
      <c r="A2524" s="63"/>
    </row>
    <row r="2525" spans="1:1" x14ac:dyDescent="0.45">
      <c r="A2525" s="63"/>
    </row>
    <row r="2526" spans="1:1" x14ac:dyDescent="0.45">
      <c r="A2526" s="63"/>
    </row>
    <row r="2527" spans="1:1" x14ac:dyDescent="0.45">
      <c r="A2527" s="63"/>
    </row>
    <row r="2528" spans="1:1" x14ac:dyDescent="0.45">
      <c r="A2528" s="63"/>
    </row>
    <row r="2529" spans="1:1" x14ac:dyDescent="0.45">
      <c r="A2529" s="63"/>
    </row>
    <row r="2530" spans="1:1" x14ac:dyDescent="0.45">
      <c r="A2530" s="63"/>
    </row>
    <row r="2531" spans="1:1" x14ac:dyDescent="0.45">
      <c r="A2531" s="63"/>
    </row>
    <row r="2532" spans="1:1" x14ac:dyDescent="0.45">
      <c r="A2532" s="63"/>
    </row>
    <row r="2533" spans="1:1" x14ac:dyDescent="0.45">
      <c r="A2533" s="63"/>
    </row>
    <row r="2534" spans="1:1" x14ac:dyDescent="0.45">
      <c r="A2534" s="63"/>
    </row>
    <row r="2535" spans="1:1" x14ac:dyDescent="0.45">
      <c r="A2535" s="63"/>
    </row>
    <row r="2536" spans="1:1" x14ac:dyDescent="0.45">
      <c r="A2536" s="63"/>
    </row>
    <row r="2537" spans="1:1" x14ac:dyDescent="0.45">
      <c r="A2537" s="63"/>
    </row>
    <row r="2538" spans="1:1" x14ac:dyDescent="0.45">
      <c r="A2538" s="63"/>
    </row>
    <row r="2539" spans="1:1" x14ac:dyDescent="0.45">
      <c r="A2539" s="63"/>
    </row>
    <row r="2540" spans="1:1" x14ac:dyDescent="0.45">
      <c r="A2540" s="63"/>
    </row>
    <row r="2541" spans="1:1" x14ac:dyDescent="0.45">
      <c r="A2541" s="63"/>
    </row>
    <row r="2542" spans="1:1" x14ac:dyDescent="0.45">
      <c r="A2542" s="63"/>
    </row>
    <row r="2543" spans="1:1" x14ac:dyDescent="0.45">
      <c r="A2543" s="63"/>
    </row>
    <row r="2544" spans="1:1" x14ac:dyDescent="0.45">
      <c r="A2544" s="63"/>
    </row>
    <row r="2545" spans="1:1" x14ac:dyDescent="0.45">
      <c r="A2545" s="63"/>
    </row>
    <row r="2546" spans="1:1" x14ac:dyDescent="0.45">
      <c r="A2546" s="63"/>
    </row>
    <row r="2547" spans="1:1" x14ac:dyDescent="0.45">
      <c r="A2547" s="63"/>
    </row>
    <row r="2548" spans="1:1" x14ac:dyDescent="0.45">
      <c r="A2548" s="63"/>
    </row>
    <row r="2549" spans="1:1" x14ac:dyDescent="0.45">
      <c r="A2549" s="63"/>
    </row>
    <row r="2550" spans="1:1" x14ac:dyDescent="0.45">
      <c r="A2550" s="63"/>
    </row>
    <row r="2551" spans="1:1" x14ac:dyDescent="0.45">
      <c r="A2551" s="63"/>
    </row>
    <row r="2552" spans="1:1" x14ac:dyDescent="0.45">
      <c r="A2552" s="63"/>
    </row>
    <row r="2553" spans="1:1" x14ac:dyDescent="0.45">
      <c r="A2553" s="63"/>
    </row>
    <row r="2554" spans="1:1" x14ac:dyDescent="0.45">
      <c r="A2554" s="63"/>
    </row>
    <row r="2555" spans="1:1" x14ac:dyDescent="0.45">
      <c r="A2555" s="63"/>
    </row>
    <row r="2556" spans="1:1" x14ac:dyDescent="0.45">
      <c r="A2556" s="63"/>
    </row>
    <row r="2557" spans="1:1" x14ac:dyDescent="0.45">
      <c r="A2557" s="63"/>
    </row>
    <row r="2558" spans="1:1" x14ac:dyDescent="0.45">
      <c r="A2558" s="63"/>
    </row>
    <row r="2559" spans="1:1" x14ac:dyDescent="0.45">
      <c r="A2559" s="63"/>
    </row>
    <row r="2560" spans="1:1" x14ac:dyDescent="0.45">
      <c r="A2560" s="63"/>
    </row>
    <row r="2561" spans="1:1" x14ac:dyDescent="0.45">
      <c r="A2561" s="63"/>
    </row>
    <row r="2562" spans="1:1" x14ac:dyDescent="0.45">
      <c r="A2562" s="63"/>
    </row>
    <row r="2563" spans="1:1" x14ac:dyDescent="0.45">
      <c r="A2563" s="63"/>
    </row>
    <row r="2564" spans="1:1" x14ac:dyDescent="0.45">
      <c r="A2564" s="63"/>
    </row>
    <row r="2565" spans="1:1" x14ac:dyDescent="0.45">
      <c r="A2565" s="63"/>
    </row>
    <row r="2566" spans="1:1" x14ac:dyDescent="0.45">
      <c r="A2566" s="63"/>
    </row>
    <row r="2567" spans="1:1" x14ac:dyDescent="0.45">
      <c r="A2567" s="63"/>
    </row>
    <row r="2568" spans="1:1" x14ac:dyDescent="0.45">
      <c r="A2568" s="63"/>
    </row>
    <row r="2569" spans="1:1" x14ac:dyDescent="0.45">
      <c r="A2569" s="63"/>
    </row>
    <row r="2570" spans="1:1" x14ac:dyDescent="0.45">
      <c r="A2570" s="63"/>
    </row>
    <row r="2571" spans="1:1" x14ac:dyDescent="0.45">
      <c r="A2571" s="63"/>
    </row>
    <row r="2572" spans="1:1" x14ac:dyDescent="0.45">
      <c r="A2572" s="63"/>
    </row>
    <row r="2573" spans="1:1" x14ac:dyDescent="0.45">
      <c r="A2573" s="63"/>
    </row>
    <row r="2574" spans="1:1" x14ac:dyDescent="0.45">
      <c r="A2574" s="63"/>
    </row>
    <row r="2575" spans="1:1" x14ac:dyDescent="0.45">
      <c r="A2575" s="63"/>
    </row>
    <row r="2576" spans="1:1" x14ac:dyDescent="0.45">
      <c r="A2576" s="63"/>
    </row>
    <row r="2577" spans="1:1" x14ac:dyDescent="0.45">
      <c r="A2577" s="63"/>
    </row>
    <row r="2578" spans="1:1" x14ac:dyDescent="0.45">
      <c r="A2578" s="63"/>
    </row>
    <row r="2579" spans="1:1" x14ac:dyDescent="0.45">
      <c r="A2579" s="63"/>
    </row>
    <row r="2580" spans="1:1" x14ac:dyDescent="0.45">
      <c r="A2580" s="63"/>
    </row>
    <row r="2581" spans="1:1" x14ac:dyDescent="0.45">
      <c r="A2581" s="63"/>
    </row>
    <row r="2582" spans="1:1" x14ac:dyDescent="0.45">
      <c r="A2582" s="63"/>
    </row>
    <row r="2583" spans="1:1" x14ac:dyDescent="0.45">
      <c r="A2583" s="63"/>
    </row>
    <row r="2584" spans="1:1" x14ac:dyDescent="0.45">
      <c r="A2584" s="63"/>
    </row>
    <row r="2585" spans="1:1" x14ac:dyDescent="0.45">
      <c r="A2585" s="63"/>
    </row>
    <row r="2586" spans="1:1" x14ac:dyDescent="0.45">
      <c r="A2586" s="63"/>
    </row>
    <row r="2587" spans="1:1" x14ac:dyDescent="0.45">
      <c r="A2587" s="63"/>
    </row>
    <row r="2588" spans="1:1" x14ac:dyDescent="0.45">
      <c r="A2588" s="63"/>
    </row>
    <row r="2589" spans="1:1" x14ac:dyDescent="0.45">
      <c r="A2589" s="63"/>
    </row>
    <row r="2590" spans="1:1" x14ac:dyDescent="0.45">
      <c r="A2590" s="63"/>
    </row>
    <row r="2591" spans="1:1" x14ac:dyDescent="0.45">
      <c r="A2591" s="63"/>
    </row>
    <row r="2592" spans="1:1" x14ac:dyDescent="0.45">
      <c r="A2592" s="63"/>
    </row>
    <row r="2593" spans="1:1" x14ac:dyDescent="0.45">
      <c r="A2593" s="63"/>
    </row>
    <row r="2594" spans="1:1" x14ac:dyDescent="0.45">
      <c r="A2594" s="63"/>
    </row>
    <row r="2595" spans="1:1" x14ac:dyDescent="0.45">
      <c r="A2595" s="63"/>
    </row>
    <row r="2596" spans="1:1" x14ac:dyDescent="0.45">
      <c r="A2596" s="63"/>
    </row>
    <row r="2597" spans="1:1" x14ac:dyDescent="0.45">
      <c r="A2597" s="63"/>
    </row>
    <row r="2598" spans="1:1" x14ac:dyDescent="0.45">
      <c r="A2598" s="63"/>
    </row>
    <row r="2599" spans="1:1" x14ac:dyDescent="0.45">
      <c r="A2599" s="63"/>
    </row>
    <row r="2600" spans="1:1" x14ac:dyDescent="0.45">
      <c r="A2600" s="63"/>
    </row>
    <row r="2601" spans="1:1" x14ac:dyDescent="0.45">
      <c r="A2601" s="63"/>
    </row>
    <row r="2602" spans="1:1" x14ac:dyDescent="0.45">
      <c r="A2602" s="63"/>
    </row>
    <row r="2603" spans="1:1" x14ac:dyDescent="0.45">
      <c r="A2603" s="63"/>
    </row>
    <row r="2604" spans="1:1" x14ac:dyDescent="0.45">
      <c r="A2604" s="63"/>
    </row>
    <row r="2605" spans="1:1" x14ac:dyDescent="0.45">
      <c r="A2605" s="63"/>
    </row>
    <row r="2606" spans="1:1" x14ac:dyDescent="0.45">
      <c r="A2606" s="63"/>
    </row>
    <row r="2607" spans="1:1" x14ac:dyDescent="0.45">
      <c r="A2607" s="63"/>
    </row>
    <row r="2608" spans="1:1" x14ac:dyDescent="0.45">
      <c r="A2608" s="63"/>
    </row>
    <row r="2609" spans="1:1" x14ac:dyDescent="0.45">
      <c r="A2609" s="63"/>
    </row>
    <row r="2610" spans="1:1" x14ac:dyDescent="0.45">
      <c r="A2610" s="63"/>
    </row>
    <row r="2611" spans="1:1" x14ac:dyDescent="0.45">
      <c r="A2611" s="63"/>
    </row>
    <row r="2612" spans="1:1" x14ac:dyDescent="0.45">
      <c r="A2612" s="63"/>
    </row>
    <row r="2613" spans="1:1" x14ac:dyDescent="0.45">
      <c r="A2613" s="63"/>
    </row>
    <row r="2614" spans="1:1" x14ac:dyDescent="0.45">
      <c r="A2614" s="63"/>
    </row>
    <row r="2615" spans="1:1" x14ac:dyDescent="0.45">
      <c r="A2615" s="63"/>
    </row>
    <row r="2616" spans="1:1" x14ac:dyDescent="0.45">
      <c r="A2616" s="63"/>
    </row>
    <row r="2617" spans="1:1" x14ac:dyDescent="0.45">
      <c r="A2617" s="63"/>
    </row>
    <row r="2618" spans="1:1" x14ac:dyDescent="0.45">
      <c r="A2618" s="63"/>
    </row>
    <row r="2619" spans="1:1" x14ac:dyDescent="0.45">
      <c r="A2619" s="63"/>
    </row>
    <row r="2620" spans="1:1" x14ac:dyDescent="0.45">
      <c r="A2620" s="63"/>
    </row>
    <row r="2621" spans="1:1" x14ac:dyDescent="0.45">
      <c r="A2621" s="63"/>
    </row>
    <row r="2622" spans="1:1" x14ac:dyDescent="0.45">
      <c r="A2622" s="63"/>
    </row>
    <row r="2623" spans="1:1" x14ac:dyDescent="0.45">
      <c r="A2623" s="63"/>
    </row>
    <row r="2624" spans="1:1" x14ac:dyDescent="0.45">
      <c r="A2624" s="63"/>
    </row>
    <row r="2625" spans="1:1" x14ac:dyDescent="0.45">
      <c r="A2625" s="63"/>
    </row>
    <row r="2626" spans="1:1" x14ac:dyDescent="0.45">
      <c r="A2626" s="63"/>
    </row>
    <row r="2627" spans="1:1" x14ac:dyDescent="0.45">
      <c r="A2627" s="63"/>
    </row>
    <row r="2628" spans="1:1" x14ac:dyDescent="0.45">
      <c r="A2628" s="63"/>
    </row>
    <row r="2629" spans="1:1" x14ac:dyDescent="0.45">
      <c r="A2629" s="63"/>
    </row>
    <row r="2630" spans="1:1" x14ac:dyDescent="0.45">
      <c r="A2630" s="63"/>
    </row>
    <row r="2631" spans="1:1" x14ac:dyDescent="0.45">
      <c r="A2631" s="63"/>
    </row>
    <row r="2632" spans="1:1" x14ac:dyDescent="0.45">
      <c r="A2632" s="63"/>
    </row>
    <row r="2633" spans="1:1" x14ac:dyDescent="0.45">
      <c r="A2633" s="63"/>
    </row>
    <row r="2634" spans="1:1" x14ac:dyDescent="0.45">
      <c r="A2634" s="63"/>
    </row>
    <row r="2635" spans="1:1" x14ac:dyDescent="0.45">
      <c r="A2635" s="63"/>
    </row>
    <row r="2636" spans="1:1" x14ac:dyDescent="0.45">
      <c r="A2636" s="63"/>
    </row>
    <row r="2637" spans="1:1" x14ac:dyDescent="0.45">
      <c r="A2637" s="63"/>
    </row>
    <row r="2638" spans="1:1" x14ac:dyDescent="0.45">
      <c r="A2638" s="63"/>
    </row>
    <row r="2639" spans="1:1" x14ac:dyDescent="0.45">
      <c r="A2639" s="63"/>
    </row>
    <row r="2640" spans="1:1" x14ac:dyDescent="0.45">
      <c r="A2640" s="63"/>
    </row>
    <row r="2641" spans="1:1" x14ac:dyDescent="0.45">
      <c r="A2641" s="63"/>
    </row>
    <row r="2642" spans="1:1" x14ac:dyDescent="0.45">
      <c r="A2642" s="63"/>
    </row>
    <row r="2643" spans="1:1" x14ac:dyDescent="0.45">
      <c r="A2643" s="63"/>
    </row>
    <row r="2644" spans="1:1" x14ac:dyDescent="0.45">
      <c r="A2644" s="63"/>
    </row>
    <row r="2645" spans="1:1" x14ac:dyDescent="0.45">
      <c r="A2645" s="63"/>
    </row>
    <row r="2646" spans="1:1" x14ac:dyDescent="0.45">
      <c r="A2646" s="63"/>
    </row>
    <row r="2647" spans="1:1" x14ac:dyDescent="0.45">
      <c r="A2647" s="63"/>
    </row>
    <row r="2648" spans="1:1" x14ac:dyDescent="0.45">
      <c r="A2648" s="63"/>
    </row>
    <row r="2649" spans="1:1" x14ac:dyDescent="0.45">
      <c r="A2649" s="63"/>
    </row>
    <row r="2650" spans="1:1" x14ac:dyDescent="0.45">
      <c r="A2650" s="63"/>
    </row>
    <row r="2651" spans="1:1" x14ac:dyDescent="0.45">
      <c r="A2651" s="63"/>
    </row>
    <row r="2652" spans="1:1" x14ac:dyDescent="0.45">
      <c r="A2652" s="63"/>
    </row>
    <row r="2653" spans="1:1" x14ac:dyDescent="0.45">
      <c r="A2653" s="63"/>
    </row>
    <row r="2654" spans="1:1" x14ac:dyDescent="0.45">
      <c r="A2654" s="63"/>
    </row>
    <row r="2655" spans="1:1" x14ac:dyDescent="0.45">
      <c r="A2655" s="63"/>
    </row>
    <row r="2656" spans="1:1" x14ac:dyDescent="0.45">
      <c r="A2656" s="63"/>
    </row>
    <row r="2657" spans="1:1" x14ac:dyDescent="0.45">
      <c r="A2657" s="63"/>
    </row>
    <row r="2658" spans="1:1" x14ac:dyDescent="0.45">
      <c r="A2658" s="63"/>
    </row>
    <row r="2659" spans="1:1" x14ac:dyDescent="0.45">
      <c r="A2659" s="63"/>
    </row>
    <row r="2660" spans="1:1" x14ac:dyDescent="0.45">
      <c r="A2660" s="63"/>
    </row>
    <row r="2661" spans="1:1" x14ac:dyDescent="0.45">
      <c r="A2661" s="63"/>
    </row>
    <row r="2662" spans="1:1" x14ac:dyDescent="0.45">
      <c r="A2662" s="63"/>
    </row>
    <row r="2663" spans="1:1" x14ac:dyDescent="0.45">
      <c r="A2663" s="63"/>
    </row>
    <row r="2664" spans="1:1" x14ac:dyDescent="0.45">
      <c r="A2664" s="63"/>
    </row>
    <row r="2665" spans="1:1" x14ac:dyDescent="0.45">
      <c r="A2665" s="63"/>
    </row>
    <row r="2666" spans="1:1" x14ac:dyDescent="0.45">
      <c r="A2666" s="63"/>
    </row>
    <row r="2667" spans="1:1" x14ac:dyDescent="0.45">
      <c r="A2667" s="63"/>
    </row>
    <row r="2668" spans="1:1" x14ac:dyDescent="0.45">
      <c r="A2668" s="63"/>
    </row>
    <row r="2669" spans="1:1" x14ac:dyDescent="0.45">
      <c r="A2669" s="63"/>
    </row>
    <row r="2670" spans="1:1" x14ac:dyDescent="0.45">
      <c r="A2670" s="63"/>
    </row>
    <row r="2671" spans="1:1" x14ac:dyDescent="0.45">
      <c r="A2671" s="63"/>
    </row>
    <row r="2672" spans="1:1" x14ac:dyDescent="0.45">
      <c r="A2672" s="63"/>
    </row>
    <row r="2673" spans="1:1" x14ac:dyDescent="0.45">
      <c r="A2673" s="63"/>
    </row>
    <row r="2674" spans="1:1" x14ac:dyDescent="0.45">
      <c r="A2674" s="63"/>
    </row>
    <row r="2675" spans="1:1" x14ac:dyDescent="0.45">
      <c r="A2675" s="63"/>
    </row>
    <row r="2676" spans="1:1" x14ac:dyDescent="0.45">
      <c r="A2676" s="63"/>
    </row>
    <row r="2677" spans="1:1" x14ac:dyDescent="0.45">
      <c r="A2677" s="63"/>
    </row>
    <row r="2678" spans="1:1" x14ac:dyDescent="0.45">
      <c r="A2678" s="63"/>
    </row>
    <row r="2679" spans="1:1" x14ac:dyDescent="0.45">
      <c r="A2679" s="63"/>
    </row>
    <row r="2680" spans="1:1" x14ac:dyDescent="0.45">
      <c r="A2680" s="63"/>
    </row>
    <row r="2681" spans="1:1" x14ac:dyDescent="0.45">
      <c r="A2681" s="63"/>
    </row>
    <row r="2682" spans="1:1" x14ac:dyDescent="0.45">
      <c r="A2682" s="63"/>
    </row>
    <row r="2683" spans="1:1" x14ac:dyDescent="0.45">
      <c r="A2683" s="63"/>
    </row>
    <row r="2684" spans="1:1" x14ac:dyDescent="0.45">
      <c r="A2684" s="63"/>
    </row>
    <row r="2685" spans="1:1" x14ac:dyDescent="0.45">
      <c r="A2685" s="63"/>
    </row>
    <row r="2686" spans="1:1" x14ac:dyDescent="0.45">
      <c r="A2686" s="63"/>
    </row>
    <row r="2687" spans="1:1" x14ac:dyDescent="0.45">
      <c r="A2687" s="63"/>
    </row>
    <row r="2688" spans="1:1" x14ac:dyDescent="0.45">
      <c r="A2688" s="63"/>
    </row>
    <row r="2689" spans="1:1" x14ac:dyDescent="0.45">
      <c r="A2689" s="63"/>
    </row>
    <row r="2690" spans="1:1" x14ac:dyDescent="0.45">
      <c r="A2690" s="63"/>
    </row>
    <row r="2691" spans="1:1" x14ac:dyDescent="0.45">
      <c r="A2691" s="63"/>
    </row>
    <row r="2692" spans="1:1" x14ac:dyDescent="0.45">
      <c r="A2692" s="63"/>
    </row>
    <row r="2693" spans="1:1" x14ac:dyDescent="0.45">
      <c r="A2693" s="63"/>
    </row>
    <row r="2694" spans="1:1" x14ac:dyDescent="0.45">
      <c r="A2694" s="63"/>
    </row>
    <row r="2695" spans="1:1" x14ac:dyDescent="0.45">
      <c r="A2695" s="63"/>
    </row>
    <row r="2696" spans="1:1" x14ac:dyDescent="0.45">
      <c r="A2696" s="63"/>
    </row>
    <row r="2697" spans="1:1" x14ac:dyDescent="0.45">
      <c r="A2697" s="63"/>
    </row>
    <row r="2698" spans="1:1" x14ac:dyDescent="0.45">
      <c r="A2698" s="63"/>
    </row>
    <row r="2699" spans="1:1" x14ac:dyDescent="0.45">
      <c r="A2699" s="63"/>
    </row>
    <row r="2700" spans="1:1" x14ac:dyDescent="0.45">
      <c r="A2700" s="63"/>
    </row>
    <row r="2701" spans="1:1" x14ac:dyDescent="0.45">
      <c r="A2701" s="63"/>
    </row>
    <row r="2702" spans="1:1" x14ac:dyDescent="0.45">
      <c r="A2702" s="63"/>
    </row>
    <row r="2703" spans="1:1" x14ac:dyDescent="0.45">
      <c r="A2703" s="63"/>
    </row>
    <row r="2704" spans="1:1" x14ac:dyDescent="0.45">
      <c r="A2704" s="63"/>
    </row>
    <row r="2705" spans="1:1" x14ac:dyDescent="0.45">
      <c r="A2705" s="63"/>
    </row>
    <row r="2706" spans="1:1" x14ac:dyDescent="0.45">
      <c r="A2706" s="63"/>
    </row>
    <row r="2707" spans="1:1" x14ac:dyDescent="0.45">
      <c r="A2707" s="63"/>
    </row>
    <row r="2708" spans="1:1" x14ac:dyDescent="0.45">
      <c r="A2708" s="63"/>
    </row>
    <row r="2709" spans="1:1" x14ac:dyDescent="0.45">
      <c r="A2709" s="63"/>
    </row>
    <row r="2710" spans="1:1" x14ac:dyDescent="0.45">
      <c r="A2710" s="63"/>
    </row>
    <row r="2711" spans="1:1" x14ac:dyDescent="0.45">
      <c r="A2711" s="63"/>
    </row>
    <row r="2712" spans="1:1" x14ac:dyDescent="0.45">
      <c r="A2712" s="63"/>
    </row>
    <row r="2713" spans="1:1" x14ac:dyDescent="0.45">
      <c r="A2713" s="63"/>
    </row>
    <row r="2714" spans="1:1" x14ac:dyDescent="0.45">
      <c r="A2714" s="63"/>
    </row>
    <row r="2715" spans="1:1" x14ac:dyDescent="0.45">
      <c r="A2715" s="63"/>
    </row>
    <row r="2716" spans="1:1" x14ac:dyDescent="0.45">
      <c r="A2716" s="63"/>
    </row>
    <row r="2717" spans="1:1" x14ac:dyDescent="0.45">
      <c r="A2717" s="63"/>
    </row>
    <row r="2718" spans="1:1" x14ac:dyDescent="0.45">
      <c r="A2718" s="63"/>
    </row>
    <row r="2719" spans="1:1" x14ac:dyDescent="0.45">
      <c r="A2719" s="63"/>
    </row>
    <row r="2720" spans="1:1" x14ac:dyDescent="0.45">
      <c r="A2720" s="63"/>
    </row>
    <row r="2721" spans="1:1" x14ac:dyDescent="0.45">
      <c r="A2721" s="63"/>
    </row>
    <row r="2722" spans="1:1" x14ac:dyDescent="0.45">
      <c r="A2722" s="63"/>
    </row>
    <row r="2723" spans="1:1" x14ac:dyDescent="0.45">
      <c r="A2723" s="63"/>
    </row>
    <row r="2724" spans="1:1" x14ac:dyDescent="0.45">
      <c r="A2724" s="63"/>
    </row>
    <row r="2725" spans="1:1" x14ac:dyDescent="0.45">
      <c r="A2725" s="63"/>
    </row>
    <row r="2726" spans="1:1" x14ac:dyDescent="0.45">
      <c r="A2726" s="63"/>
    </row>
    <row r="2727" spans="1:1" x14ac:dyDescent="0.45">
      <c r="A2727" s="63"/>
    </row>
    <row r="2728" spans="1:1" x14ac:dyDescent="0.45">
      <c r="A2728" s="63"/>
    </row>
    <row r="2729" spans="1:1" x14ac:dyDescent="0.45">
      <c r="A2729" s="63"/>
    </row>
    <row r="2730" spans="1:1" x14ac:dyDescent="0.45">
      <c r="A2730" s="63"/>
    </row>
    <row r="2731" spans="1:1" x14ac:dyDescent="0.45">
      <c r="A2731" s="63"/>
    </row>
    <row r="2732" spans="1:1" x14ac:dyDescent="0.45">
      <c r="A2732" s="63"/>
    </row>
    <row r="2733" spans="1:1" x14ac:dyDescent="0.45">
      <c r="A2733" s="63"/>
    </row>
    <row r="2734" spans="1:1" x14ac:dyDescent="0.45">
      <c r="A2734" s="63"/>
    </row>
    <row r="2735" spans="1:1" x14ac:dyDescent="0.45">
      <c r="A2735" s="63"/>
    </row>
    <row r="2736" spans="1:1" x14ac:dyDescent="0.45">
      <c r="A2736" s="63"/>
    </row>
    <row r="2737" spans="1:1" x14ac:dyDescent="0.45">
      <c r="A2737" s="63"/>
    </row>
    <row r="2738" spans="1:1" x14ac:dyDescent="0.45">
      <c r="A2738" s="63"/>
    </row>
    <row r="2739" spans="1:1" x14ac:dyDescent="0.45">
      <c r="A2739" s="63"/>
    </row>
    <row r="2740" spans="1:1" x14ac:dyDescent="0.45">
      <c r="A2740" s="63"/>
    </row>
    <row r="2741" spans="1:1" x14ac:dyDescent="0.45">
      <c r="A2741" s="63"/>
    </row>
    <row r="2742" spans="1:1" x14ac:dyDescent="0.45">
      <c r="A2742" s="63"/>
    </row>
    <row r="2743" spans="1:1" x14ac:dyDescent="0.45">
      <c r="A2743" s="63"/>
    </row>
    <row r="2744" spans="1:1" x14ac:dyDescent="0.45">
      <c r="A2744" s="63"/>
    </row>
    <row r="2745" spans="1:1" x14ac:dyDescent="0.45">
      <c r="A2745" s="63"/>
    </row>
    <row r="2746" spans="1:1" x14ac:dyDescent="0.45">
      <c r="A2746" s="63"/>
    </row>
    <row r="2747" spans="1:1" x14ac:dyDescent="0.45">
      <c r="A2747" s="63"/>
    </row>
    <row r="2748" spans="1:1" x14ac:dyDescent="0.45">
      <c r="A2748" s="63"/>
    </row>
    <row r="2749" spans="1:1" x14ac:dyDescent="0.45">
      <c r="A2749" s="63"/>
    </row>
    <row r="2750" spans="1:1" x14ac:dyDescent="0.45">
      <c r="A2750" s="63"/>
    </row>
    <row r="2751" spans="1:1" x14ac:dyDescent="0.45">
      <c r="A2751" s="63"/>
    </row>
    <row r="2752" spans="1:1" x14ac:dyDescent="0.45">
      <c r="A2752" s="63"/>
    </row>
    <row r="2753" spans="1:1" x14ac:dyDescent="0.45">
      <c r="A2753" s="63"/>
    </row>
    <row r="2754" spans="1:1" x14ac:dyDescent="0.45">
      <c r="A2754" s="63"/>
    </row>
    <row r="2755" spans="1:1" x14ac:dyDescent="0.45">
      <c r="A2755" s="63"/>
    </row>
    <row r="2756" spans="1:1" x14ac:dyDescent="0.45">
      <c r="A2756" s="63"/>
    </row>
    <row r="2757" spans="1:1" x14ac:dyDescent="0.45">
      <c r="A2757" s="63"/>
    </row>
    <row r="2758" spans="1:1" x14ac:dyDescent="0.45">
      <c r="A2758" s="63"/>
    </row>
    <row r="2759" spans="1:1" x14ac:dyDescent="0.45">
      <c r="A2759" s="63"/>
    </row>
    <row r="2760" spans="1:1" x14ac:dyDescent="0.45">
      <c r="A2760" s="63"/>
    </row>
    <row r="2761" spans="1:1" x14ac:dyDescent="0.45">
      <c r="A2761" s="63"/>
    </row>
    <row r="2762" spans="1:1" x14ac:dyDescent="0.45">
      <c r="A2762" s="63"/>
    </row>
    <row r="2763" spans="1:1" x14ac:dyDescent="0.45">
      <c r="A2763" s="63"/>
    </row>
    <row r="2764" spans="1:1" x14ac:dyDescent="0.45">
      <c r="A2764" s="63"/>
    </row>
    <row r="2765" spans="1:1" x14ac:dyDescent="0.45">
      <c r="A2765" s="63"/>
    </row>
    <row r="2766" spans="1:1" x14ac:dyDescent="0.45">
      <c r="A2766" s="63"/>
    </row>
    <row r="2767" spans="1:1" x14ac:dyDescent="0.45">
      <c r="A2767" s="63"/>
    </row>
    <row r="2768" spans="1:1" x14ac:dyDescent="0.45">
      <c r="A2768" s="63"/>
    </row>
    <row r="2769" spans="1:1" x14ac:dyDescent="0.45">
      <c r="A2769" s="63"/>
    </row>
    <row r="2770" spans="1:1" x14ac:dyDescent="0.45">
      <c r="A2770" s="63"/>
    </row>
    <row r="2771" spans="1:1" x14ac:dyDescent="0.45">
      <c r="A2771" s="63"/>
    </row>
    <row r="2772" spans="1:1" x14ac:dyDescent="0.45">
      <c r="A2772" s="63"/>
    </row>
    <row r="2773" spans="1:1" x14ac:dyDescent="0.45">
      <c r="A2773" s="63"/>
    </row>
    <row r="2774" spans="1:1" x14ac:dyDescent="0.45">
      <c r="A2774" s="63"/>
    </row>
    <row r="2775" spans="1:1" x14ac:dyDescent="0.45">
      <c r="A2775" s="63"/>
    </row>
    <row r="2776" spans="1:1" x14ac:dyDescent="0.45">
      <c r="A2776" s="63"/>
    </row>
    <row r="2777" spans="1:1" x14ac:dyDescent="0.45">
      <c r="A2777" s="63"/>
    </row>
    <row r="2778" spans="1:1" x14ac:dyDescent="0.45">
      <c r="A2778" s="63"/>
    </row>
    <row r="2779" spans="1:1" x14ac:dyDescent="0.45">
      <c r="A2779" s="63"/>
    </row>
    <row r="2780" spans="1:1" x14ac:dyDescent="0.45">
      <c r="A2780" s="63"/>
    </row>
    <row r="2781" spans="1:1" x14ac:dyDescent="0.45">
      <c r="A2781" s="63"/>
    </row>
    <row r="2782" spans="1:1" x14ac:dyDescent="0.45">
      <c r="A2782" s="63"/>
    </row>
    <row r="2783" spans="1:1" x14ac:dyDescent="0.45">
      <c r="A2783" s="63"/>
    </row>
    <row r="2784" spans="1:1" x14ac:dyDescent="0.45">
      <c r="A2784" s="63"/>
    </row>
    <row r="2785" spans="1:1" x14ac:dyDescent="0.45">
      <c r="A2785" s="63"/>
    </row>
    <row r="2786" spans="1:1" x14ac:dyDescent="0.45">
      <c r="A2786" s="63"/>
    </row>
    <row r="2787" spans="1:1" x14ac:dyDescent="0.45">
      <c r="A2787" s="63"/>
    </row>
    <row r="2788" spans="1:1" x14ac:dyDescent="0.45">
      <c r="A2788" s="63"/>
    </row>
    <row r="2789" spans="1:1" x14ac:dyDescent="0.45">
      <c r="A2789" s="63"/>
    </row>
    <row r="2790" spans="1:1" x14ac:dyDescent="0.45">
      <c r="A2790" s="63"/>
    </row>
    <row r="2791" spans="1:1" x14ac:dyDescent="0.45">
      <c r="A2791" s="63"/>
    </row>
    <row r="2792" spans="1:1" x14ac:dyDescent="0.45">
      <c r="A2792" s="63"/>
    </row>
    <row r="2793" spans="1:1" x14ac:dyDescent="0.45">
      <c r="A2793" s="63"/>
    </row>
    <row r="2794" spans="1:1" x14ac:dyDescent="0.45">
      <c r="A2794" s="63"/>
    </row>
    <row r="2795" spans="1:1" x14ac:dyDescent="0.45">
      <c r="A2795" s="63"/>
    </row>
    <row r="2796" spans="1:1" x14ac:dyDescent="0.45">
      <c r="A2796" s="63"/>
    </row>
    <row r="2797" spans="1:1" x14ac:dyDescent="0.45">
      <c r="A2797" s="63"/>
    </row>
    <row r="2798" spans="1:1" x14ac:dyDescent="0.45">
      <c r="A2798" s="63"/>
    </row>
    <row r="2799" spans="1:1" x14ac:dyDescent="0.45">
      <c r="A2799" s="63"/>
    </row>
    <row r="2800" spans="1:1" x14ac:dyDescent="0.45">
      <c r="A2800" s="63"/>
    </row>
    <row r="2801" spans="1:1" x14ac:dyDescent="0.45">
      <c r="A2801" s="63"/>
    </row>
    <row r="2802" spans="1:1" x14ac:dyDescent="0.45">
      <c r="A2802" s="63"/>
    </row>
    <row r="2803" spans="1:1" x14ac:dyDescent="0.45">
      <c r="A2803" s="63"/>
    </row>
    <row r="2804" spans="1:1" x14ac:dyDescent="0.45">
      <c r="A2804" s="63"/>
    </row>
    <row r="2805" spans="1:1" x14ac:dyDescent="0.45">
      <c r="A2805" s="63"/>
    </row>
    <row r="2806" spans="1:1" x14ac:dyDescent="0.45">
      <c r="A2806" s="63"/>
    </row>
    <row r="2807" spans="1:1" x14ac:dyDescent="0.45">
      <c r="A2807" s="63"/>
    </row>
    <row r="2808" spans="1:1" x14ac:dyDescent="0.45">
      <c r="A2808" s="63"/>
    </row>
    <row r="2809" spans="1:1" x14ac:dyDescent="0.45">
      <c r="A2809" s="63"/>
    </row>
    <row r="2810" spans="1:1" x14ac:dyDescent="0.45">
      <c r="A2810" s="63"/>
    </row>
    <row r="2811" spans="1:1" x14ac:dyDescent="0.45">
      <c r="A2811" s="63"/>
    </row>
    <row r="2812" spans="1:1" x14ac:dyDescent="0.45">
      <c r="A2812" s="63"/>
    </row>
    <row r="2813" spans="1:1" x14ac:dyDescent="0.45">
      <c r="A2813" s="63"/>
    </row>
    <row r="2814" spans="1:1" x14ac:dyDescent="0.45">
      <c r="A2814" s="63"/>
    </row>
    <row r="2815" spans="1:1" x14ac:dyDescent="0.45">
      <c r="A2815" s="63"/>
    </row>
    <row r="2816" spans="1:1" x14ac:dyDescent="0.45">
      <c r="A2816" s="63"/>
    </row>
    <row r="2817" spans="1:1" x14ac:dyDescent="0.45">
      <c r="A2817" s="63"/>
    </row>
    <row r="2818" spans="1:1" x14ac:dyDescent="0.45">
      <c r="A2818" s="63"/>
    </row>
    <row r="2819" spans="1:1" x14ac:dyDescent="0.45">
      <c r="A2819" s="63"/>
    </row>
    <row r="2820" spans="1:1" x14ac:dyDescent="0.45">
      <c r="A2820" s="63"/>
    </row>
    <row r="2821" spans="1:1" x14ac:dyDescent="0.45">
      <c r="A2821" s="63"/>
    </row>
    <row r="2822" spans="1:1" x14ac:dyDescent="0.45">
      <c r="A2822" s="63"/>
    </row>
    <row r="2823" spans="1:1" x14ac:dyDescent="0.45">
      <c r="A2823" s="63"/>
    </row>
    <row r="2824" spans="1:1" x14ac:dyDescent="0.45">
      <c r="A2824" s="63"/>
    </row>
    <row r="2825" spans="1:1" x14ac:dyDescent="0.45">
      <c r="A2825" s="63"/>
    </row>
    <row r="2826" spans="1:1" x14ac:dyDescent="0.45">
      <c r="A2826" s="63"/>
    </row>
    <row r="2827" spans="1:1" x14ac:dyDescent="0.45">
      <c r="A2827" s="63"/>
    </row>
    <row r="2828" spans="1:1" x14ac:dyDescent="0.45">
      <c r="A2828" s="63"/>
    </row>
    <row r="2829" spans="1:1" x14ac:dyDescent="0.45">
      <c r="A2829" s="63"/>
    </row>
    <row r="2830" spans="1:1" x14ac:dyDescent="0.45">
      <c r="A2830" s="63"/>
    </row>
    <row r="2831" spans="1:1" x14ac:dyDescent="0.45">
      <c r="A2831" s="63"/>
    </row>
    <row r="2832" spans="1:1" x14ac:dyDescent="0.45">
      <c r="A2832" s="63"/>
    </row>
    <row r="2833" spans="1:1" x14ac:dyDescent="0.45">
      <c r="A2833" s="63"/>
    </row>
    <row r="2834" spans="1:1" x14ac:dyDescent="0.45">
      <c r="A2834" s="63"/>
    </row>
    <row r="2835" spans="1:1" x14ac:dyDescent="0.45">
      <c r="A2835" s="63"/>
    </row>
    <row r="2836" spans="1:1" x14ac:dyDescent="0.45">
      <c r="A2836" s="63"/>
    </row>
    <row r="2837" spans="1:1" x14ac:dyDescent="0.45">
      <c r="A2837" s="63"/>
    </row>
    <row r="2838" spans="1:1" x14ac:dyDescent="0.45">
      <c r="A2838" s="63"/>
    </row>
    <row r="2839" spans="1:1" x14ac:dyDescent="0.45">
      <c r="A2839" s="63"/>
    </row>
    <row r="2840" spans="1:1" x14ac:dyDescent="0.45">
      <c r="A2840" s="63"/>
    </row>
    <row r="2841" spans="1:1" x14ac:dyDescent="0.45">
      <c r="A2841" s="63"/>
    </row>
    <row r="2842" spans="1:1" x14ac:dyDescent="0.45">
      <c r="A2842" s="63"/>
    </row>
    <row r="2843" spans="1:1" x14ac:dyDescent="0.45">
      <c r="A2843" s="63"/>
    </row>
    <row r="2844" spans="1:1" x14ac:dyDescent="0.45">
      <c r="A2844" s="63"/>
    </row>
    <row r="2845" spans="1:1" x14ac:dyDescent="0.45">
      <c r="A2845" s="63"/>
    </row>
    <row r="2846" spans="1:1" x14ac:dyDescent="0.45">
      <c r="A2846" s="63"/>
    </row>
    <row r="2847" spans="1:1" x14ac:dyDescent="0.45">
      <c r="A2847" s="63"/>
    </row>
    <row r="2848" spans="1:1" x14ac:dyDescent="0.45">
      <c r="A2848" s="63"/>
    </row>
    <row r="2849" spans="1:1" x14ac:dyDescent="0.45">
      <c r="A2849" s="63"/>
    </row>
    <row r="2850" spans="1:1" x14ac:dyDescent="0.45">
      <c r="A2850" s="63"/>
    </row>
    <row r="2851" spans="1:1" x14ac:dyDescent="0.45">
      <c r="A2851" s="63"/>
    </row>
    <row r="2852" spans="1:1" x14ac:dyDescent="0.45">
      <c r="A2852" s="63"/>
    </row>
    <row r="2853" spans="1:1" x14ac:dyDescent="0.45">
      <c r="A2853" s="63"/>
    </row>
    <row r="2854" spans="1:1" x14ac:dyDescent="0.45">
      <c r="A2854" s="63"/>
    </row>
    <row r="2855" spans="1:1" x14ac:dyDescent="0.45">
      <c r="A2855" s="63"/>
    </row>
    <row r="2856" spans="1:1" x14ac:dyDescent="0.45">
      <c r="A2856" s="63"/>
    </row>
    <row r="2857" spans="1:1" x14ac:dyDescent="0.45">
      <c r="A2857" s="63"/>
    </row>
    <row r="2858" spans="1:1" x14ac:dyDescent="0.45">
      <c r="A2858" s="63"/>
    </row>
    <row r="2859" spans="1:1" x14ac:dyDescent="0.45">
      <c r="A2859" s="63"/>
    </row>
    <row r="2860" spans="1:1" x14ac:dyDescent="0.45">
      <c r="A2860" s="63"/>
    </row>
    <row r="2861" spans="1:1" x14ac:dyDescent="0.45">
      <c r="A2861" s="63"/>
    </row>
    <row r="2862" spans="1:1" x14ac:dyDescent="0.45">
      <c r="A2862" s="63"/>
    </row>
    <row r="2863" spans="1:1" x14ac:dyDescent="0.45">
      <c r="A2863" s="63"/>
    </row>
    <row r="2864" spans="1:1" x14ac:dyDescent="0.45">
      <c r="A2864" s="63"/>
    </row>
    <row r="2865" spans="1:1" x14ac:dyDescent="0.45">
      <c r="A2865" s="63"/>
    </row>
    <row r="2866" spans="1:1" x14ac:dyDescent="0.45">
      <c r="A2866" s="63"/>
    </row>
    <row r="2867" spans="1:1" x14ac:dyDescent="0.45">
      <c r="A2867" s="63"/>
    </row>
    <row r="2868" spans="1:1" x14ac:dyDescent="0.45">
      <c r="A2868" s="63"/>
    </row>
    <row r="2869" spans="1:1" x14ac:dyDescent="0.45">
      <c r="A2869" s="63"/>
    </row>
    <row r="2870" spans="1:1" x14ac:dyDescent="0.45">
      <c r="A2870" s="63"/>
    </row>
    <row r="2871" spans="1:1" x14ac:dyDescent="0.45">
      <c r="A2871" s="63"/>
    </row>
    <row r="2872" spans="1:1" x14ac:dyDescent="0.45">
      <c r="A2872" s="63"/>
    </row>
    <row r="2873" spans="1:1" x14ac:dyDescent="0.45">
      <c r="A2873" s="63"/>
    </row>
    <row r="2874" spans="1:1" x14ac:dyDescent="0.45">
      <c r="A2874" s="63"/>
    </row>
    <row r="2875" spans="1:1" x14ac:dyDescent="0.45">
      <c r="A2875" s="63"/>
    </row>
    <row r="2876" spans="1:1" x14ac:dyDescent="0.45">
      <c r="A2876" s="63"/>
    </row>
    <row r="2877" spans="1:1" x14ac:dyDescent="0.45">
      <c r="A2877" s="63"/>
    </row>
    <row r="2878" spans="1:1" x14ac:dyDescent="0.45">
      <c r="A2878" s="63"/>
    </row>
    <row r="2879" spans="1:1" x14ac:dyDescent="0.45">
      <c r="A2879" s="63"/>
    </row>
    <row r="2880" spans="1:1" x14ac:dyDescent="0.45">
      <c r="A2880" s="63"/>
    </row>
    <row r="2881" spans="1:1" x14ac:dyDescent="0.45">
      <c r="A2881" s="63"/>
    </row>
    <row r="2882" spans="1:1" x14ac:dyDescent="0.45">
      <c r="A2882" s="63"/>
    </row>
    <row r="2883" spans="1:1" x14ac:dyDescent="0.45">
      <c r="A2883" s="63"/>
    </row>
    <row r="2884" spans="1:1" x14ac:dyDescent="0.45">
      <c r="A2884" s="63"/>
    </row>
    <row r="2885" spans="1:1" x14ac:dyDescent="0.45">
      <c r="A2885" s="63"/>
    </row>
    <row r="2886" spans="1:1" x14ac:dyDescent="0.45">
      <c r="A2886" s="63"/>
    </row>
    <row r="2887" spans="1:1" x14ac:dyDescent="0.45">
      <c r="A2887" s="63"/>
    </row>
    <row r="2888" spans="1:1" x14ac:dyDescent="0.45">
      <c r="A2888" s="63"/>
    </row>
    <row r="2889" spans="1:1" x14ac:dyDescent="0.45">
      <c r="A2889" s="63"/>
    </row>
    <row r="2890" spans="1:1" x14ac:dyDescent="0.45">
      <c r="A2890" s="63"/>
    </row>
    <row r="2891" spans="1:1" x14ac:dyDescent="0.45">
      <c r="A2891" s="63"/>
    </row>
    <row r="2892" spans="1:1" x14ac:dyDescent="0.45">
      <c r="A2892" s="63"/>
    </row>
    <row r="2893" spans="1:1" x14ac:dyDescent="0.45">
      <c r="A2893" s="63"/>
    </row>
    <row r="2894" spans="1:1" x14ac:dyDescent="0.45">
      <c r="A2894" s="63"/>
    </row>
    <row r="2895" spans="1:1" x14ac:dyDescent="0.45">
      <c r="A2895" s="63"/>
    </row>
    <row r="2896" spans="1:1" x14ac:dyDescent="0.45">
      <c r="A2896" s="63"/>
    </row>
    <row r="2897" spans="1:1" x14ac:dyDescent="0.45">
      <c r="A2897" s="63"/>
    </row>
    <row r="2898" spans="1:1" x14ac:dyDescent="0.45">
      <c r="A2898" s="63"/>
    </row>
    <row r="2899" spans="1:1" x14ac:dyDescent="0.45">
      <c r="A2899" s="63"/>
    </row>
    <row r="2900" spans="1:1" x14ac:dyDescent="0.45">
      <c r="A2900" s="63"/>
    </row>
    <row r="2901" spans="1:1" x14ac:dyDescent="0.45">
      <c r="A2901" s="63"/>
    </row>
    <row r="2902" spans="1:1" x14ac:dyDescent="0.45">
      <c r="A2902" s="63"/>
    </row>
    <row r="2903" spans="1:1" x14ac:dyDescent="0.45">
      <c r="A2903" s="63"/>
    </row>
    <row r="2904" spans="1:1" x14ac:dyDescent="0.45">
      <c r="A2904" s="63"/>
    </row>
    <row r="2905" spans="1:1" x14ac:dyDescent="0.45">
      <c r="A2905" s="63"/>
    </row>
    <row r="2906" spans="1:1" x14ac:dyDescent="0.45">
      <c r="A2906" s="63"/>
    </row>
    <row r="2907" spans="1:1" x14ac:dyDescent="0.45">
      <c r="A2907" s="63"/>
    </row>
    <row r="2908" spans="1:1" x14ac:dyDescent="0.45">
      <c r="A2908" s="63"/>
    </row>
    <row r="2909" spans="1:1" x14ac:dyDescent="0.45">
      <c r="A2909" s="63"/>
    </row>
    <row r="2910" spans="1:1" x14ac:dyDescent="0.45">
      <c r="A2910" s="63"/>
    </row>
    <row r="2911" spans="1:1" x14ac:dyDescent="0.45">
      <c r="A2911" s="63"/>
    </row>
    <row r="2912" spans="1:1" x14ac:dyDescent="0.45">
      <c r="A2912" s="63"/>
    </row>
    <row r="2913" spans="1:1" x14ac:dyDescent="0.45">
      <c r="A2913" s="63"/>
    </row>
    <row r="2914" spans="1:1" x14ac:dyDescent="0.45">
      <c r="A2914" s="63"/>
    </row>
    <row r="2915" spans="1:1" x14ac:dyDescent="0.45">
      <c r="A2915" s="63"/>
    </row>
    <row r="2916" spans="1:1" x14ac:dyDescent="0.45">
      <c r="A2916" s="63"/>
    </row>
    <row r="2917" spans="1:1" x14ac:dyDescent="0.45">
      <c r="A2917" s="63"/>
    </row>
    <row r="2918" spans="1:1" x14ac:dyDescent="0.45">
      <c r="A2918" s="63"/>
    </row>
    <row r="2919" spans="1:1" x14ac:dyDescent="0.45">
      <c r="A2919" s="63"/>
    </row>
    <row r="2920" spans="1:1" x14ac:dyDescent="0.45">
      <c r="A2920" s="63"/>
    </row>
    <row r="2921" spans="1:1" x14ac:dyDescent="0.45">
      <c r="A2921" s="63"/>
    </row>
    <row r="2922" spans="1:1" x14ac:dyDescent="0.45">
      <c r="A2922" s="63"/>
    </row>
    <row r="2923" spans="1:1" x14ac:dyDescent="0.45">
      <c r="A2923" s="63"/>
    </row>
    <row r="2924" spans="1:1" x14ac:dyDescent="0.45">
      <c r="A2924" s="63"/>
    </row>
    <row r="2925" spans="1:1" x14ac:dyDescent="0.45">
      <c r="A2925" s="63"/>
    </row>
    <row r="2926" spans="1:1" x14ac:dyDescent="0.45">
      <c r="A2926" s="63"/>
    </row>
    <row r="2927" spans="1:1" x14ac:dyDescent="0.45">
      <c r="A2927" s="63"/>
    </row>
    <row r="2928" spans="1:1" x14ac:dyDescent="0.45">
      <c r="A2928" s="63"/>
    </row>
    <row r="2929" spans="1:1" x14ac:dyDescent="0.45">
      <c r="A2929" s="63"/>
    </row>
    <row r="2930" spans="1:1" x14ac:dyDescent="0.45">
      <c r="A2930" s="63"/>
    </row>
    <row r="2931" spans="1:1" x14ac:dyDescent="0.45">
      <c r="A2931" s="63"/>
    </row>
    <row r="2932" spans="1:1" x14ac:dyDescent="0.45">
      <c r="A2932" s="63"/>
    </row>
    <row r="2933" spans="1:1" x14ac:dyDescent="0.45">
      <c r="A2933" s="63"/>
    </row>
    <row r="2934" spans="1:1" x14ac:dyDescent="0.45">
      <c r="A2934" s="63"/>
    </row>
    <row r="2935" spans="1:1" x14ac:dyDescent="0.45">
      <c r="A2935" s="63"/>
    </row>
    <row r="2936" spans="1:1" x14ac:dyDescent="0.45">
      <c r="A2936" s="63"/>
    </row>
    <row r="2937" spans="1:1" x14ac:dyDescent="0.45">
      <c r="A2937" s="63"/>
    </row>
    <row r="2938" spans="1:1" x14ac:dyDescent="0.45">
      <c r="A2938" s="63"/>
    </row>
    <row r="2939" spans="1:1" x14ac:dyDescent="0.45">
      <c r="A2939" s="63"/>
    </row>
    <row r="2940" spans="1:1" x14ac:dyDescent="0.45">
      <c r="A2940" s="63"/>
    </row>
    <row r="2941" spans="1:1" x14ac:dyDescent="0.45">
      <c r="A2941" s="63"/>
    </row>
    <row r="2942" spans="1:1" x14ac:dyDescent="0.45">
      <c r="A2942" s="63"/>
    </row>
    <row r="2943" spans="1:1" x14ac:dyDescent="0.45">
      <c r="A2943" s="63"/>
    </row>
    <row r="2944" spans="1:1" x14ac:dyDescent="0.45">
      <c r="A2944" s="63"/>
    </row>
    <row r="2945" spans="1:1" x14ac:dyDescent="0.45">
      <c r="A2945" s="63"/>
    </row>
    <row r="2946" spans="1:1" x14ac:dyDescent="0.45">
      <c r="A2946" s="63"/>
    </row>
    <row r="2947" spans="1:1" x14ac:dyDescent="0.45">
      <c r="A2947" s="63"/>
    </row>
    <row r="2948" spans="1:1" x14ac:dyDescent="0.45">
      <c r="A2948" s="63"/>
    </row>
    <row r="2949" spans="1:1" x14ac:dyDescent="0.45">
      <c r="A2949" s="63"/>
    </row>
    <row r="2950" spans="1:1" x14ac:dyDescent="0.45">
      <c r="A2950" s="63"/>
    </row>
    <row r="2951" spans="1:1" x14ac:dyDescent="0.45">
      <c r="A2951" s="63"/>
    </row>
    <row r="2952" spans="1:1" x14ac:dyDescent="0.45">
      <c r="A2952" s="63"/>
    </row>
    <row r="2953" spans="1:1" x14ac:dyDescent="0.45">
      <c r="A2953" s="63"/>
    </row>
    <row r="2954" spans="1:1" x14ac:dyDescent="0.45">
      <c r="A2954" s="63"/>
    </row>
    <row r="2955" spans="1:1" x14ac:dyDescent="0.45">
      <c r="A2955" s="63"/>
    </row>
    <row r="2956" spans="1:1" x14ac:dyDescent="0.45">
      <c r="A2956" s="63"/>
    </row>
    <row r="2957" spans="1:1" x14ac:dyDescent="0.45">
      <c r="A2957" s="63"/>
    </row>
    <row r="2958" spans="1:1" x14ac:dyDescent="0.45">
      <c r="A2958" s="63"/>
    </row>
    <row r="2959" spans="1:1" x14ac:dyDescent="0.45">
      <c r="A2959" s="63"/>
    </row>
    <row r="2960" spans="1:1" x14ac:dyDescent="0.45">
      <c r="A2960" s="63"/>
    </row>
    <row r="2961" spans="1:1" x14ac:dyDescent="0.45">
      <c r="A2961" s="63"/>
    </row>
    <row r="2962" spans="1:1" x14ac:dyDescent="0.45">
      <c r="A2962" s="63"/>
    </row>
    <row r="2963" spans="1:1" x14ac:dyDescent="0.45">
      <c r="A2963" s="63"/>
    </row>
    <row r="2964" spans="1:1" x14ac:dyDescent="0.45">
      <c r="A2964" s="63"/>
    </row>
    <row r="2965" spans="1:1" x14ac:dyDescent="0.45">
      <c r="A2965" s="63"/>
    </row>
    <row r="2966" spans="1:1" x14ac:dyDescent="0.45">
      <c r="A2966" s="63"/>
    </row>
    <row r="2967" spans="1:1" x14ac:dyDescent="0.45">
      <c r="A2967" s="63"/>
    </row>
    <row r="2968" spans="1:1" x14ac:dyDescent="0.45">
      <c r="A2968" s="63"/>
    </row>
    <row r="2969" spans="1:1" x14ac:dyDescent="0.45">
      <c r="A2969" s="63"/>
    </row>
    <row r="2970" spans="1:1" x14ac:dyDescent="0.45">
      <c r="A2970" s="63"/>
    </row>
    <row r="2971" spans="1:1" x14ac:dyDescent="0.45">
      <c r="A2971" s="63"/>
    </row>
    <row r="2972" spans="1:1" x14ac:dyDescent="0.45">
      <c r="A2972" s="63"/>
    </row>
    <row r="2973" spans="1:1" x14ac:dyDescent="0.45">
      <c r="A2973" s="63"/>
    </row>
    <row r="2974" spans="1:1" x14ac:dyDescent="0.45">
      <c r="A2974" s="63"/>
    </row>
    <row r="2975" spans="1:1" x14ac:dyDescent="0.45">
      <c r="A2975" s="63"/>
    </row>
    <row r="2976" spans="1:1" x14ac:dyDescent="0.45">
      <c r="A2976" s="63"/>
    </row>
    <row r="2977" spans="1:1" x14ac:dyDescent="0.45">
      <c r="A2977" s="63"/>
    </row>
    <row r="2978" spans="1:1" x14ac:dyDescent="0.45">
      <c r="A2978" s="63"/>
    </row>
    <row r="2979" spans="1:1" x14ac:dyDescent="0.45">
      <c r="A2979" s="63"/>
    </row>
    <row r="2980" spans="1:1" x14ac:dyDescent="0.45">
      <c r="A2980" s="63"/>
    </row>
    <row r="2981" spans="1:1" x14ac:dyDescent="0.45">
      <c r="A2981" s="63"/>
    </row>
    <row r="2982" spans="1:1" x14ac:dyDescent="0.45">
      <c r="A2982" s="63"/>
    </row>
    <row r="2983" spans="1:1" x14ac:dyDescent="0.45">
      <c r="A2983" s="63"/>
    </row>
    <row r="2984" spans="1:1" x14ac:dyDescent="0.45">
      <c r="A2984" s="63"/>
    </row>
    <row r="2985" spans="1:1" x14ac:dyDescent="0.45">
      <c r="A2985" s="63"/>
    </row>
    <row r="2986" spans="1:1" x14ac:dyDescent="0.45">
      <c r="A2986" s="63"/>
    </row>
    <row r="2987" spans="1:1" x14ac:dyDescent="0.45">
      <c r="A2987" s="63"/>
    </row>
    <row r="2988" spans="1:1" x14ac:dyDescent="0.45">
      <c r="A2988" s="63"/>
    </row>
    <row r="2989" spans="1:1" x14ac:dyDescent="0.45">
      <c r="A2989" s="63"/>
    </row>
    <row r="2990" spans="1:1" x14ac:dyDescent="0.45">
      <c r="A2990" s="63"/>
    </row>
    <row r="2991" spans="1:1" x14ac:dyDescent="0.45">
      <c r="A2991" s="63"/>
    </row>
    <row r="2992" spans="1:1" x14ac:dyDescent="0.45">
      <c r="A2992" s="63"/>
    </row>
    <row r="2993" spans="1:1" x14ac:dyDescent="0.45">
      <c r="A2993" s="63"/>
    </row>
    <row r="2994" spans="1:1" x14ac:dyDescent="0.45">
      <c r="A2994" s="63"/>
    </row>
    <row r="2995" spans="1:1" x14ac:dyDescent="0.45">
      <c r="A2995" s="63"/>
    </row>
    <row r="2996" spans="1:1" x14ac:dyDescent="0.45">
      <c r="A2996" s="63"/>
    </row>
    <row r="2997" spans="1:1" x14ac:dyDescent="0.45">
      <c r="A2997" s="63"/>
    </row>
    <row r="2998" spans="1:1" x14ac:dyDescent="0.45">
      <c r="A2998" s="63"/>
    </row>
    <row r="2999" spans="1:1" x14ac:dyDescent="0.45">
      <c r="A2999" s="63"/>
    </row>
    <row r="3000" spans="1:1" x14ac:dyDescent="0.45">
      <c r="A3000" s="63"/>
    </row>
    <row r="3001" spans="1:1" x14ac:dyDescent="0.45">
      <c r="A3001" s="63"/>
    </row>
    <row r="3002" spans="1:1" x14ac:dyDescent="0.45">
      <c r="A3002" s="63"/>
    </row>
    <row r="3003" spans="1:1" x14ac:dyDescent="0.45">
      <c r="A3003" s="63"/>
    </row>
    <row r="3004" spans="1:1" x14ac:dyDescent="0.45">
      <c r="A3004" s="63"/>
    </row>
    <row r="3005" spans="1:1" x14ac:dyDescent="0.45">
      <c r="A3005" s="63"/>
    </row>
    <row r="3006" spans="1:1" x14ac:dyDescent="0.45">
      <c r="A3006" s="63"/>
    </row>
    <row r="3007" spans="1:1" x14ac:dyDescent="0.45">
      <c r="A3007" s="63"/>
    </row>
    <row r="3008" spans="1:1" x14ac:dyDescent="0.45">
      <c r="A3008" s="63"/>
    </row>
    <row r="3009" spans="1:1" x14ac:dyDescent="0.45">
      <c r="A3009" s="63"/>
    </row>
    <row r="3010" spans="1:1" x14ac:dyDescent="0.45">
      <c r="A3010" s="63"/>
    </row>
    <row r="3011" spans="1:1" x14ac:dyDescent="0.45">
      <c r="A3011" s="63"/>
    </row>
    <row r="3012" spans="1:1" x14ac:dyDescent="0.45">
      <c r="A3012" s="63"/>
    </row>
    <row r="3013" spans="1:1" x14ac:dyDescent="0.45">
      <c r="A3013" s="63"/>
    </row>
    <row r="3014" spans="1:1" x14ac:dyDescent="0.45">
      <c r="A3014" s="63"/>
    </row>
    <row r="3015" spans="1:1" x14ac:dyDescent="0.45">
      <c r="A3015" s="63"/>
    </row>
    <row r="3016" spans="1:1" x14ac:dyDescent="0.45">
      <c r="A3016" s="63"/>
    </row>
    <row r="3017" spans="1:1" x14ac:dyDescent="0.45">
      <c r="A3017" s="63"/>
    </row>
    <row r="3018" spans="1:1" x14ac:dyDescent="0.45">
      <c r="A3018" s="63"/>
    </row>
    <row r="3019" spans="1:1" x14ac:dyDescent="0.45">
      <c r="A3019" s="63"/>
    </row>
    <row r="3020" spans="1:1" x14ac:dyDescent="0.45">
      <c r="A3020" s="63"/>
    </row>
    <row r="3021" spans="1:1" x14ac:dyDescent="0.45">
      <c r="A3021" s="63"/>
    </row>
    <row r="3022" spans="1:1" x14ac:dyDescent="0.45">
      <c r="A3022" s="63"/>
    </row>
    <row r="3023" spans="1:1" x14ac:dyDescent="0.45">
      <c r="A3023" s="63"/>
    </row>
    <row r="3024" spans="1:1" x14ac:dyDescent="0.45">
      <c r="A3024" s="63"/>
    </row>
    <row r="3025" spans="1:1" x14ac:dyDescent="0.45">
      <c r="A3025" s="63"/>
    </row>
    <row r="3026" spans="1:1" x14ac:dyDescent="0.45">
      <c r="A3026" s="63"/>
    </row>
    <row r="3027" spans="1:1" x14ac:dyDescent="0.45">
      <c r="A3027" s="63"/>
    </row>
    <row r="3028" spans="1:1" x14ac:dyDescent="0.45">
      <c r="A3028" s="63"/>
    </row>
    <row r="3029" spans="1:1" x14ac:dyDescent="0.45">
      <c r="A3029" s="63"/>
    </row>
    <row r="3030" spans="1:1" x14ac:dyDescent="0.45">
      <c r="A3030" s="63"/>
    </row>
    <row r="3031" spans="1:1" x14ac:dyDescent="0.45">
      <c r="A3031" s="63"/>
    </row>
    <row r="3032" spans="1:1" x14ac:dyDescent="0.45">
      <c r="A3032" s="63"/>
    </row>
    <row r="3033" spans="1:1" x14ac:dyDescent="0.45">
      <c r="A3033" s="63"/>
    </row>
    <row r="3034" spans="1:1" x14ac:dyDescent="0.45">
      <c r="A3034" s="63"/>
    </row>
    <row r="3035" spans="1:1" x14ac:dyDescent="0.45">
      <c r="A3035" s="63"/>
    </row>
    <row r="3036" spans="1:1" x14ac:dyDescent="0.45">
      <c r="A3036" s="63"/>
    </row>
    <row r="3037" spans="1:1" x14ac:dyDescent="0.45">
      <c r="A3037" s="63"/>
    </row>
    <row r="3038" spans="1:1" x14ac:dyDescent="0.45">
      <c r="A3038" s="63"/>
    </row>
    <row r="3039" spans="1:1" x14ac:dyDescent="0.45">
      <c r="A3039" s="63"/>
    </row>
    <row r="3040" spans="1:1" x14ac:dyDescent="0.45">
      <c r="A3040" s="63"/>
    </row>
    <row r="3041" spans="1:1" x14ac:dyDescent="0.45">
      <c r="A3041" s="63"/>
    </row>
    <row r="3042" spans="1:1" x14ac:dyDescent="0.45">
      <c r="A3042" s="63"/>
    </row>
    <row r="3043" spans="1:1" x14ac:dyDescent="0.45">
      <c r="A3043" s="63"/>
    </row>
    <row r="3044" spans="1:1" x14ac:dyDescent="0.45">
      <c r="A3044" s="63"/>
    </row>
    <row r="3045" spans="1:1" x14ac:dyDescent="0.45">
      <c r="A3045" s="63"/>
    </row>
    <row r="3046" spans="1:1" x14ac:dyDescent="0.45">
      <c r="A3046" s="63"/>
    </row>
    <row r="3047" spans="1:1" x14ac:dyDescent="0.45">
      <c r="A3047" s="63"/>
    </row>
    <row r="3048" spans="1:1" x14ac:dyDescent="0.45">
      <c r="A3048" s="63"/>
    </row>
    <row r="3049" spans="1:1" x14ac:dyDescent="0.45">
      <c r="A3049" s="63"/>
    </row>
    <row r="3050" spans="1:1" x14ac:dyDescent="0.45">
      <c r="A3050" s="63"/>
    </row>
    <row r="3051" spans="1:1" x14ac:dyDescent="0.45">
      <c r="A3051" s="63"/>
    </row>
    <row r="3052" spans="1:1" x14ac:dyDescent="0.45">
      <c r="A3052" s="63"/>
    </row>
    <row r="3053" spans="1:1" x14ac:dyDescent="0.45">
      <c r="A3053" s="63"/>
    </row>
    <row r="3054" spans="1:1" x14ac:dyDescent="0.45">
      <c r="A3054" s="63"/>
    </row>
    <row r="3055" spans="1:1" x14ac:dyDescent="0.45">
      <c r="A3055" s="63"/>
    </row>
    <row r="3056" spans="1:1" x14ac:dyDescent="0.45">
      <c r="A3056" s="63"/>
    </row>
    <row r="3057" spans="1:1" x14ac:dyDescent="0.45">
      <c r="A3057" s="63"/>
    </row>
    <row r="3058" spans="1:1" x14ac:dyDescent="0.45">
      <c r="A3058" s="63"/>
    </row>
    <row r="3059" spans="1:1" x14ac:dyDescent="0.45">
      <c r="A3059" s="63"/>
    </row>
    <row r="3060" spans="1:1" x14ac:dyDescent="0.45">
      <c r="A3060" s="63"/>
    </row>
    <row r="3061" spans="1:1" x14ac:dyDescent="0.45">
      <c r="A3061" s="63"/>
    </row>
    <row r="3062" spans="1:1" x14ac:dyDescent="0.45">
      <c r="A3062" s="63"/>
    </row>
    <row r="3063" spans="1:1" x14ac:dyDescent="0.45">
      <c r="A3063" s="63"/>
    </row>
    <row r="3064" spans="1:1" x14ac:dyDescent="0.45">
      <c r="A3064" s="63"/>
    </row>
    <row r="3065" spans="1:1" x14ac:dyDescent="0.45">
      <c r="A3065" s="63"/>
    </row>
    <row r="3066" spans="1:1" x14ac:dyDescent="0.45">
      <c r="A3066" s="63"/>
    </row>
    <row r="3067" spans="1:1" x14ac:dyDescent="0.45">
      <c r="A3067" s="63"/>
    </row>
    <row r="3068" spans="1:1" x14ac:dyDescent="0.45">
      <c r="A3068" s="63"/>
    </row>
    <row r="3069" spans="1:1" x14ac:dyDescent="0.45">
      <c r="A3069" s="63"/>
    </row>
    <row r="3070" spans="1:1" x14ac:dyDescent="0.45">
      <c r="A3070" s="63"/>
    </row>
    <row r="3071" spans="1:1" x14ac:dyDescent="0.45">
      <c r="A3071" s="63"/>
    </row>
    <row r="3072" spans="1:1" x14ac:dyDescent="0.45">
      <c r="A3072" s="63"/>
    </row>
    <row r="3073" spans="1:1" x14ac:dyDescent="0.45">
      <c r="A3073" s="63"/>
    </row>
    <row r="3074" spans="1:1" x14ac:dyDescent="0.45">
      <c r="A3074" s="63"/>
    </row>
    <row r="3075" spans="1:1" x14ac:dyDescent="0.45">
      <c r="A3075" s="63"/>
    </row>
    <row r="3076" spans="1:1" x14ac:dyDescent="0.45">
      <c r="A3076" s="63"/>
    </row>
    <row r="3077" spans="1:1" x14ac:dyDescent="0.45">
      <c r="A3077" s="63"/>
    </row>
    <row r="3078" spans="1:1" x14ac:dyDescent="0.45">
      <c r="A3078" s="63"/>
    </row>
    <row r="3079" spans="1:1" x14ac:dyDescent="0.45">
      <c r="A3079" s="63"/>
    </row>
    <row r="3080" spans="1:1" x14ac:dyDescent="0.45">
      <c r="A3080" s="63"/>
    </row>
    <row r="3081" spans="1:1" x14ac:dyDescent="0.45">
      <c r="A3081" s="63"/>
    </row>
    <row r="3082" spans="1:1" x14ac:dyDescent="0.45">
      <c r="A3082" s="63"/>
    </row>
    <row r="3083" spans="1:1" x14ac:dyDescent="0.45">
      <c r="A3083" s="63"/>
    </row>
    <row r="3084" spans="1:1" x14ac:dyDescent="0.45">
      <c r="A3084" s="63"/>
    </row>
    <row r="3085" spans="1:1" x14ac:dyDescent="0.45">
      <c r="A3085" s="63"/>
    </row>
    <row r="3086" spans="1:1" x14ac:dyDescent="0.45">
      <c r="A3086" s="63"/>
    </row>
    <row r="3087" spans="1:1" x14ac:dyDescent="0.45">
      <c r="A3087" s="63"/>
    </row>
    <row r="3088" spans="1:1" x14ac:dyDescent="0.45">
      <c r="A3088" s="63"/>
    </row>
    <row r="3089" spans="1:1" x14ac:dyDescent="0.45">
      <c r="A3089" s="63"/>
    </row>
    <row r="3090" spans="1:1" x14ac:dyDescent="0.45">
      <c r="A3090" s="63"/>
    </row>
    <row r="3091" spans="1:1" x14ac:dyDescent="0.45">
      <c r="A3091" s="63"/>
    </row>
    <row r="3092" spans="1:1" x14ac:dyDescent="0.45">
      <c r="A3092" s="63"/>
    </row>
    <row r="3093" spans="1:1" x14ac:dyDescent="0.45">
      <c r="A3093" s="63"/>
    </row>
    <row r="3094" spans="1:1" x14ac:dyDescent="0.45">
      <c r="A3094" s="63"/>
    </row>
    <row r="3095" spans="1:1" x14ac:dyDescent="0.45">
      <c r="A3095" s="63"/>
    </row>
    <row r="3096" spans="1:1" x14ac:dyDescent="0.45">
      <c r="A3096" s="63"/>
    </row>
    <row r="3097" spans="1:1" x14ac:dyDescent="0.45">
      <c r="A3097" s="63"/>
    </row>
    <row r="3098" spans="1:1" x14ac:dyDescent="0.45">
      <c r="A3098" s="63"/>
    </row>
    <row r="3099" spans="1:1" x14ac:dyDescent="0.45">
      <c r="A3099" s="63"/>
    </row>
    <row r="3100" spans="1:1" x14ac:dyDescent="0.45">
      <c r="A3100" s="63"/>
    </row>
    <row r="3101" spans="1:1" x14ac:dyDescent="0.45">
      <c r="A3101" s="63"/>
    </row>
    <row r="3102" spans="1:1" x14ac:dyDescent="0.45">
      <c r="A3102" s="63"/>
    </row>
    <row r="3103" spans="1:1" x14ac:dyDescent="0.45">
      <c r="A3103" s="63"/>
    </row>
    <row r="3104" spans="1:1" x14ac:dyDescent="0.45">
      <c r="A3104" s="63"/>
    </row>
    <row r="3105" spans="1:1" x14ac:dyDescent="0.45">
      <c r="A3105" s="63"/>
    </row>
    <row r="3106" spans="1:1" x14ac:dyDescent="0.45">
      <c r="A3106" s="63"/>
    </row>
    <row r="3107" spans="1:1" x14ac:dyDescent="0.45">
      <c r="A3107" s="63"/>
    </row>
    <row r="3108" spans="1:1" x14ac:dyDescent="0.45">
      <c r="A3108" s="63"/>
    </row>
    <row r="3109" spans="1:1" x14ac:dyDescent="0.45">
      <c r="A3109" s="63"/>
    </row>
    <row r="3110" spans="1:1" x14ac:dyDescent="0.45">
      <c r="A3110" s="63"/>
    </row>
    <row r="3111" spans="1:1" x14ac:dyDescent="0.45">
      <c r="A3111" s="63"/>
    </row>
    <row r="3112" spans="1:1" x14ac:dyDescent="0.45">
      <c r="A3112" s="63"/>
    </row>
    <row r="3113" spans="1:1" x14ac:dyDescent="0.45">
      <c r="A3113" s="63"/>
    </row>
    <row r="3114" spans="1:1" x14ac:dyDescent="0.45">
      <c r="A3114" s="63"/>
    </row>
    <row r="3115" spans="1:1" x14ac:dyDescent="0.45">
      <c r="A3115" s="63"/>
    </row>
    <row r="3116" spans="1:1" x14ac:dyDescent="0.45">
      <c r="A3116" s="63"/>
    </row>
    <row r="3117" spans="1:1" x14ac:dyDescent="0.45">
      <c r="A3117" s="63"/>
    </row>
    <row r="3118" spans="1:1" x14ac:dyDescent="0.45">
      <c r="A3118" s="63"/>
    </row>
    <row r="3119" spans="1:1" x14ac:dyDescent="0.45">
      <c r="A3119" s="63"/>
    </row>
    <row r="3120" spans="1:1" x14ac:dyDescent="0.45">
      <c r="A3120" s="63"/>
    </row>
    <row r="3121" spans="1:1" x14ac:dyDescent="0.45">
      <c r="A3121" s="63"/>
    </row>
    <row r="3122" spans="1:1" x14ac:dyDescent="0.45">
      <c r="A3122" s="63"/>
    </row>
    <row r="3123" spans="1:1" x14ac:dyDescent="0.45">
      <c r="A3123" s="63"/>
    </row>
    <row r="3124" spans="1:1" x14ac:dyDescent="0.45">
      <c r="A3124" s="63"/>
    </row>
    <row r="3125" spans="1:1" x14ac:dyDescent="0.45">
      <c r="A3125" s="63"/>
    </row>
    <row r="3126" spans="1:1" x14ac:dyDescent="0.45">
      <c r="A3126" s="63"/>
    </row>
    <row r="3127" spans="1:1" x14ac:dyDescent="0.45">
      <c r="A3127" s="63"/>
    </row>
    <row r="3128" spans="1:1" x14ac:dyDescent="0.45">
      <c r="A3128" s="63"/>
    </row>
    <row r="3129" spans="1:1" x14ac:dyDescent="0.45">
      <c r="A3129" s="63"/>
    </row>
    <row r="3130" spans="1:1" x14ac:dyDescent="0.45">
      <c r="A3130" s="63"/>
    </row>
    <row r="3131" spans="1:1" x14ac:dyDescent="0.45">
      <c r="A3131" s="63"/>
    </row>
    <row r="3132" spans="1:1" x14ac:dyDescent="0.45">
      <c r="A3132" s="63"/>
    </row>
    <row r="3133" spans="1:1" x14ac:dyDescent="0.45">
      <c r="A3133" s="63"/>
    </row>
    <row r="3134" spans="1:1" x14ac:dyDescent="0.45">
      <c r="A3134" s="63"/>
    </row>
    <row r="3135" spans="1:1" x14ac:dyDescent="0.45">
      <c r="A3135" s="63"/>
    </row>
    <row r="3136" spans="1:1" x14ac:dyDescent="0.45">
      <c r="A3136" s="63"/>
    </row>
    <row r="3137" spans="1:1" x14ac:dyDescent="0.45">
      <c r="A3137" s="63"/>
    </row>
    <row r="3138" spans="1:1" x14ac:dyDescent="0.45">
      <c r="A3138" s="63"/>
    </row>
    <row r="3139" spans="1:1" x14ac:dyDescent="0.45">
      <c r="A3139" s="63"/>
    </row>
    <row r="3140" spans="1:1" x14ac:dyDescent="0.45">
      <c r="A3140" s="63"/>
    </row>
    <row r="3141" spans="1:1" x14ac:dyDescent="0.45">
      <c r="A3141" s="63"/>
    </row>
    <row r="3142" spans="1:1" x14ac:dyDescent="0.45">
      <c r="A3142" s="63"/>
    </row>
    <row r="3143" spans="1:1" x14ac:dyDescent="0.45">
      <c r="A3143" s="63"/>
    </row>
    <row r="3144" spans="1:1" x14ac:dyDescent="0.45">
      <c r="A3144" s="63"/>
    </row>
    <row r="3145" spans="1:1" x14ac:dyDescent="0.45">
      <c r="A3145" s="63"/>
    </row>
    <row r="3146" spans="1:1" x14ac:dyDescent="0.45">
      <c r="A3146" s="63"/>
    </row>
    <row r="3147" spans="1:1" x14ac:dyDescent="0.45">
      <c r="A3147" s="63"/>
    </row>
    <row r="3148" spans="1:1" x14ac:dyDescent="0.45">
      <c r="A3148" s="63"/>
    </row>
    <row r="3149" spans="1:1" x14ac:dyDescent="0.45">
      <c r="A3149" s="63"/>
    </row>
    <row r="3150" spans="1:1" x14ac:dyDescent="0.45">
      <c r="A3150" s="63"/>
    </row>
    <row r="3151" spans="1:1" x14ac:dyDescent="0.45">
      <c r="A3151" s="63"/>
    </row>
    <row r="3152" spans="1:1" x14ac:dyDescent="0.45">
      <c r="A3152" s="63"/>
    </row>
    <row r="3153" spans="1:1" x14ac:dyDescent="0.45">
      <c r="A3153" s="63"/>
    </row>
    <row r="3154" spans="1:1" x14ac:dyDescent="0.45">
      <c r="A3154" s="63"/>
    </row>
    <row r="3155" spans="1:1" x14ac:dyDescent="0.45">
      <c r="A3155" s="63"/>
    </row>
    <row r="3156" spans="1:1" x14ac:dyDescent="0.45">
      <c r="A3156" s="63"/>
    </row>
    <row r="3157" spans="1:1" x14ac:dyDescent="0.45">
      <c r="A3157" s="63"/>
    </row>
    <row r="3158" spans="1:1" x14ac:dyDescent="0.45">
      <c r="A3158" s="63"/>
    </row>
    <row r="3159" spans="1:1" x14ac:dyDescent="0.45">
      <c r="A3159" s="63"/>
    </row>
    <row r="3160" spans="1:1" x14ac:dyDescent="0.45">
      <c r="A3160" s="63"/>
    </row>
    <row r="3161" spans="1:1" x14ac:dyDescent="0.45">
      <c r="A3161" s="63"/>
    </row>
    <row r="3162" spans="1:1" x14ac:dyDescent="0.45">
      <c r="A3162" s="63"/>
    </row>
    <row r="3163" spans="1:1" x14ac:dyDescent="0.45">
      <c r="A3163" s="63"/>
    </row>
    <row r="3164" spans="1:1" x14ac:dyDescent="0.45">
      <c r="A3164" s="63"/>
    </row>
    <row r="3165" spans="1:1" x14ac:dyDescent="0.45">
      <c r="A3165" s="63"/>
    </row>
    <row r="3166" spans="1:1" x14ac:dyDescent="0.45">
      <c r="A3166" s="63"/>
    </row>
    <row r="3167" spans="1:1" x14ac:dyDescent="0.45">
      <c r="A3167" s="63"/>
    </row>
    <row r="3168" spans="1:1" x14ac:dyDescent="0.45">
      <c r="A3168" s="63"/>
    </row>
    <row r="3169" spans="1:1" x14ac:dyDescent="0.45">
      <c r="A3169" s="63"/>
    </row>
    <row r="3170" spans="1:1" x14ac:dyDescent="0.45">
      <c r="A3170" s="63"/>
    </row>
    <row r="3171" spans="1:1" x14ac:dyDescent="0.45">
      <c r="A3171" s="63"/>
    </row>
    <row r="3172" spans="1:1" x14ac:dyDescent="0.45">
      <c r="A3172" s="63"/>
    </row>
    <row r="3173" spans="1:1" x14ac:dyDescent="0.45">
      <c r="A3173" s="63"/>
    </row>
    <row r="3174" spans="1:1" x14ac:dyDescent="0.45">
      <c r="A3174" s="63"/>
    </row>
    <row r="3175" spans="1:1" x14ac:dyDescent="0.45">
      <c r="A3175" s="63"/>
    </row>
    <row r="3176" spans="1:1" x14ac:dyDescent="0.45">
      <c r="A3176" s="63"/>
    </row>
    <row r="3177" spans="1:1" x14ac:dyDescent="0.45">
      <c r="A3177" s="63"/>
    </row>
    <row r="3178" spans="1:1" x14ac:dyDescent="0.45">
      <c r="A3178" s="63"/>
    </row>
    <row r="3179" spans="1:1" x14ac:dyDescent="0.45">
      <c r="A3179" s="63"/>
    </row>
    <row r="3180" spans="1:1" x14ac:dyDescent="0.45">
      <c r="A3180" s="63"/>
    </row>
    <row r="3181" spans="1:1" x14ac:dyDescent="0.45">
      <c r="A3181" s="63"/>
    </row>
    <row r="3182" spans="1:1" x14ac:dyDescent="0.45">
      <c r="A3182" s="63"/>
    </row>
    <row r="3183" spans="1:1" x14ac:dyDescent="0.45">
      <c r="A3183" s="63"/>
    </row>
    <row r="3184" spans="1:1" x14ac:dyDescent="0.45">
      <c r="A3184" s="63"/>
    </row>
    <row r="3185" spans="1:1" x14ac:dyDescent="0.45">
      <c r="A3185" s="63"/>
    </row>
    <row r="3186" spans="1:1" x14ac:dyDescent="0.45">
      <c r="A3186" s="63"/>
    </row>
    <row r="3187" spans="1:1" x14ac:dyDescent="0.45">
      <c r="A3187" s="63"/>
    </row>
    <row r="3188" spans="1:1" x14ac:dyDescent="0.45">
      <c r="A3188" s="63"/>
    </row>
    <row r="3189" spans="1:1" x14ac:dyDescent="0.45">
      <c r="A3189" s="63"/>
    </row>
    <row r="3190" spans="1:1" x14ac:dyDescent="0.45">
      <c r="A3190" s="63"/>
    </row>
    <row r="3191" spans="1:1" x14ac:dyDescent="0.45">
      <c r="A3191" s="63"/>
    </row>
    <row r="3192" spans="1:1" x14ac:dyDescent="0.45">
      <c r="A3192" s="63"/>
    </row>
    <row r="3193" spans="1:1" x14ac:dyDescent="0.45">
      <c r="A3193" s="63"/>
    </row>
    <row r="3194" spans="1:1" x14ac:dyDescent="0.45">
      <c r="A3194" s="63"/>
    </row>
    <row r="3195" spans="1:1" x14ac:dyDescent="0.45">
      <c r="A3195" s="63"/>
    </row>
    <row r="3196" spans="1:1" x14ac:dyDescent="0.45">
      <c r="A3196" s="63"/>
    </row>
    <row r="3197" spans="1:1" x14ac:dyDescent="0.45">
      <c r="A3197" s="63"/>
    </row>
    <row r="3198" spans="1:1" x14ac:dyDescent="0.45">
      <c r="A3198" s="63"/>
    </row>
    <row r="3199" spans="1:1" x14ac:dyDescent="0.45">
      <c r="A3199" s="63"/>
    </row>
    <row r="3200" spans="1:1" x14ac:dyDescent="0.45">
      <c r="A3200" s="63"/>
    </row>
    <row r="3201" spans="1:1" x14ac:dyDescent="0.45">
      <c r="A3201" s="63"/>
    </row>
    <row r="3202" spans="1:1" x14ac:dyDescent="0.45">
      <c r="A3202" s="63"/>
    </row>
    <row r="3203" spans="1:1" x14ac:dyDescent="0.45">
      <c r="A3203" s="63"/>
    </row>
    <row r="3204" spans="1:1" x14ac:dyDescent="0.45">
      <c r="A3204" s="63"/>
    </row>
    <row r="3205" spans="1:1" x14ac:dyDescent="0.45">
      <c r="A3205" s="63"/>
    </row>
    <row r="3206" spans="1:1" x14ac:dyDescent="0.45">
      <c r="A3206" s="63"/>
    </row>
    <row r="3207" spans="1:1" x14ac:dyDescent="0.45">
      <c r="A3207" s="63"/>
    </row>
    <row r="3208" spans="1:1" x14ac:dyDescent="0.45">
      <c r="A3208" s="63"/>
    </row>
    <row r="3209" spans="1:1" x14ac:dyDescent="0.45">
      <c r="A3209" s="63"/>
    </row>
    <row r="3210" spans="1:1" x14ac:dyDescent="0.45">
      <c r="A3210" s="63"/>
    </row>
    <row r="3211" spans="1:1" x14ac:dyDescent="0.45">
      <c r="A3211" s="63"/>
    </row>
    <row r="3212" spans="1:1" x14ac:dyDescent="0.45">
      <c r="A3212" s="63"/>
    </row>
    <row r="3213" spans="1:1" x14ac:dyDescent="0.45">
      <c r="A3213" s="63"/>
    </row>
    <row r="3214" spans="1:1" x14ac:dyDescent="0.45">
      <c r="A3214" s="63"/>
    </row>
    <row r="3215" spans="1:1" x14ac:dyDescent="0.45">
      <c r="A3215" s="63"/>
    </row>
    <row r="3216" spans="1:1" x14ac:dyDescent="0.45">
      <c r="A3216" s="63"/>
    </row>
    <row r="3217" spans="1:1" x14ac:dyDescent="0.45">
      <c r="A3217" s="63"/>
    </row>
    <row r="3218" spans="1:1" x14ac:dyDescent="0.45">
      <c r="A3218" s="63"/>
    </row>
    <row r="3219" spans="1:1" x14ac:dyDescent="0.45">
      <c r="A3219" s="63"/>
    </row>
    <row r="3220" spans="1:1" x14ac:dyDescent="0.45">
      <c r="A3220" s="63"/>
    </row>
    <row r="3221" spans="1:1" x14ac:dyDescent="0.45">
      <c r="A3221" s="63"/>
    </row>
    <row r="3222" spans="1:1" x14ac:dyDescent="0.45">
      <c r="A3222" s="63"/>
    </row>
    <row r="3223" spans="1:1" x14ac:dyDescent="0.45">
      <c r="A3223" s="63"/>
    </row>
    <row r="3224" spans="1:1" x14ac:dyDescent="0.45">
      <c r="A3224" s="63"/>
    </row>
    <row r="3225" spans="1:1" x14ac:dyDescent="0.45">
      <c r="A3225" s="63"/>
    </row>
    <row r="3226" spans="1:1" x14ac:dyDescent="0.45">
      <c r="A3226" s="63"/>
    </row>
    <row r="3227" spans="1:1" x14ac:dyDescent="0.45">
      <c r="A3227" s="63"/>
    </row>
    <row r="3228" spans="1:1" x14ac:dyDescent="0.45">
      <c r="A3228" s="63"/>
    </row>
    <row r="3229" spans="1:1" x14ac:dyDescent="0.45">
      <c r="A3229" s="63"/>
    </row>
    <row r="3230" spans="1:1" x14ac:dyDescent="0.45">
      <c r="A3230" s="63"/>
    </row>
    <row r="3231" spans="1:1" x14ac:dyDescent="0.45">
      <c r="A3231" s="63"/>
    </row>
    <row r="3232" spans="1:1" x14ac:dyDescent="0.45">
      <c r="A3232" s="63"/>
    </row>
    <row r="3233" spans="1:1" x14ac:dyDescent="0.45">
      <c r="A3233" s="63"/>
    </row>
    <row r="3234" spans="1:1" x14ac:dyDescent="0.45">
      <c r="A3234" s="63"/>
    </row>
    <row r="3235" spans="1:1" x14ac:dyDescent="0.45">
      <c r="A3235" s="63"/>
    </row>
    <row r="3236" spans="1:1" x14ac:dyDescent="0.45">
      <c r="A3236" s="63"/>
    </row>
    <row r="3237" spans="1:1" x14ac:dyDescent="0.45">
      <c r="A3237" s="63"/>
    </row>
    <row r="3238" spans="1:1" x14ac:dyDescent="0.45">
      <c r="A3238" s="63"/>
    </row>
    <row r="3239" spans="1:1" x14ac:dyDescent="0.45">
      <c r="A3239" s="63"/>
    </row>
    <row r="3240" spans="1:1" x14ac:dyDescent="0.45">
      <c r="A3240" s="63"/>
    </row>
    <row r="3241" spans="1:1" x14ac:dyDescent="0.45">
      <c r="A3241" s="63"/>
    </row>
    <row r="3242" spans="1:1" x14ac:dyDescent="0.45">
      <c r="A3242" s="63"/>
    </row>
    <row r="3243" spans="1:1" x14ac:dyDescent="0.45">
      <c r="A3243" s="63"/>
    </row>
    <row r="3244" spans="1:1" x14ac:dyDescent="0.45">
      <c r="A3244" s="63"/>
    </row>
    <row r="3245" spans="1:1" x14ac:dyDescent="0.45">
      <c r="A3245" s="63"/>
    </row>
    <row r="3246" spans="1:1" x14ac:dyDescent="0.45">
      <c r="A3246" s="63"/>
    </row>
    <row r="3247" spans="1:1" x14ac:dyDescent="0.45">
      <c r="A3247" s="63"/>
    </row>
    <row r="3248" spans="1:1" x14ac:dyDescent="0.45">
      <c r="A3248" s="63"/>
    </row>
    <row r="3249" spans="1:1" x14ac:dyDescent="0.45">
      <c r="A3249" s="63"/>
    </row>
    <row r="3250" spans="1:1" x14ac:dyDescent="0.45">
      <c r="A3250" s="63"/>
    </row>
    <row r="3251" spans="1:1" x14ac:dyDescent="0.45">
      <c r="A3251" s="63"/>
    </row>
    <row r="3252" spans="1:1" x14ac:dyDescent="0.45">
      <c r="A3252" s="63"/>
    </row>
    <row r="3253" spans="1:1" x14ac:dyDescent="0.45">
      <c r="A3253" s="63"/>
    </row>
    <row r="3254" spans="1:1" x14ac:dyDescent="0.45">
      <c r="A3254" s="63"/>
    </row>
    <row r="3255" spans="1:1" x14ac:dyDescent="0.45">
      <c r="A3255" s="63"/>
    </row>
    <row r="3256" spans="1:1" x14ac:dyDescent="0.45">
      <c r="A3256" s="63"/>
    </row>
    <row r="3257" spans="1:1" x14ac:dyDescent="0.45">
      <c r="A3257" s="63"/>
    </row>
    <row r="3258" spans="1:1" x14ac:dyDescent="0.45">
      <c r="A3258" s="63"/>
    </row>
    <row r="3259" spans="1:1" x14ac:dyDescent="0.45">
      <c r="A3259" s="63"/>
    </row>
    <row r="3260" spans="1:1" x14ac:dyDescent="0.45">
      <c r="A3260" s="63"/>
    </row>
    <row r="3261" spans="1:1" x14ac:dyDescent="0.45">
      <c r="A3261" s="63"/>
    </row>
    <row r="3262" spans="1:1" x14ac:dyDescent="0.45">
      <c r="A3262" s="63"/>
    </row>
    <row r="3263" spans="1:1" x14ac:dyDescent="0.45">
      <c r="A3263" s="63"/>
    </row>
    <row r="3264" spans="1:1" x14ac:dyDescent="0.45">
      <c r="A3264" s="63"/>
    </row>
    <row r="3265" spans="1:1" x14ac:dyDescent="0.45">
      <c r="A3265" s="63"/>
    </row>
    <row r="3266" spans="1:1" x14ac:dyDescent="0.45">
      <c r="A3266" s="63"/>
    </row>
    <row r="3267" spans="1:1" x14ac:dyDescent="0.45">
      <c r="A3267" s="63"/>
    </row>
    <row r="3268" spans="1:1" x14ac:dyDescent="0.45">
      <c r="A3268" s="63"/>
    </row>
    <row r="3269" spans="1:1" x14ac:dyDescent="0.45">
      <c r="A3269" s="63"/>
    </row>
    <row r="3270" spans="1:1" x14ac:dyDescent="0.45">
      <c r="A3270" s="63"/>
    </row>
    <row r="3271" spans="1:1" x14ac:dyDescent="0.45">
      <c r="A3271" s="63"/>
    </row>
    <row r="3272" spans="1:1" x14ac:dyDescent="0.45">
      <c r="A3272" s="63"/>
    </row>
    <row r="3273" spans="1:1" x14ac:dyDescent="0.45">
      <c r="A3273" s="63"/>
    </row>
    <row r="3274" spans="1:1" x14ac:dyDescent="0.45">
      <c r="A3274" s="63"/>
    </row>
    <row r="3275" spans="1:1" x14ac:dyDescent="0.45">
      <c r="A3275" s="63"/>
    </row>
    <row r="3276" spans="1:1" x14ac:dyDescent="0.45">
      <c r="A3276" s="63"/>
    </row>
    <row r="3277" spans="1:1" x14ac:dyDescent="0.45">
      <c r="A3277" s="63"/>
    </row>
    <row r="3278" spans="1:1" x14ac:dyDescent="0.45">
      <c r="A3278" s="63"/>
    </row>
    <row r="3279" spans="1:1" x14ac:dyDescent="0.45">
      <c r="A3279" s="63"/>
    </row>
    <row r="3280" spans="1:1" x14ac:dyDescent="0.45">
      <c r="A3280" s="63"/>
    </row>
    <row r="3281" spans="1:1" x14ac:dyDescent="0.45">
      <c r="A3281" s="63"/>
    </row>
    <row r="3282" spans="1:1" x14ac:dyDescent="0.45">
      <c r="A3282" s="63"/>
    </row>
    <row r="3283" spans="1:1" x14ac:dyDescent="0.45">
      <c r="A3283" s="63"/>
    </row>
    <row r="3284" spans="1:1" x14ac:dyDescent="0.45">
      <c r="A3284" s="63"/>
    </row>
    <row r="3285" spans="1:1" x14ac:dyDescent="0.45">
      <c r="A3285" s="63"/>
    </row>
    <row r="3286" spans="1:1" x14ac:dyDescent="0.45">
      <c r="A3286" s="63"/>
    </row>
    <row r="3287" spans="1:1" x14ac:dyDescent="0.45">
      <c r="A3287" s="63"/>
    </row>
    <row r="3288" spans="1:1" x14ac:dyDescent="0.45">
      <c r="A3288" s="63"/>
    </row>
    <row r="3289" spans="1:1" x14ac:dyDescent="0.45">
      <c r="A3289" s="63"/>
    </row>
    <row r="3290" spans="1:1" x14ac:dyDescent="0.45">
      <c r="A3290" s="63"/>
    </row>
    <row r="3291" spans="1:1" x14ac:dyDescent="0.45">
      <c r="A3291" s="63"/>
    </row>
    <row r="3292" spans="1:1" x14ac:dyDescent="0.45">
      <c r="A3292" s="63"/>
    </row>
    <row r="3293" spans="1:1" x14ac:dyDescent="0.45">
      <c r="A3293" s="63"/>
    </row>
    <row r="3294" spans="1:1" x14ac:dyDescent="0.45">
      <c r="A3294" s="63"/>
    </row>
    <row r="3295" spans="1:1" x14ac:dyDescent="0.45">
      <c r="A3295" s="63"/>
    </row>
    <row r="3296" spans="1:1" x14ac:dyDescent="0.45">
      <c r="A3296" s="63"/>
    </row>
    <row r="3297" spans="1:1" x14ac:dyDescent="0.45">
      <c r="A3297" s="63"/>
    </row>
    <row r="3298" spans="1:1" x14ac:dyDescent="0.45">
      <c r="A3298" s="63"/>
    </row>
    <row r="3299" spans="1:1" x14ac:dyDescent="0.45">
      <c r="A3299" s="63"/>
    </row>
    <row r="3300" spans="1:1" x14ac:dyDescent="0.45">
      <c r="A3300" s="63"/>
    </row>
    <row r="3301" spans="1:1" x14ac:dyDescent="0.45">
      <c r="A3301" s="63"/>
    </row>
    <row r="3302" spans="1:1" x14ac:dyDescent="0.45">
      <c r="A3302" s="63"/>
    </row>
    <row r="3303" spans="1:1" x14ac:dyDescent="0.45">
      <c r="A3303" s="63"/>
    </row>
    <row r="3304" spans="1:1" x14ac:dyDescent="0.45">
      <c r="A3304" s="63"/>
    </row>
    <row r="3305" spans="1:1" x14ac:dyDescent="0.45">
      <c r="A3305" s="63"/>
    </row>
    <row r="3306" spans="1:1" x14ac:dyDescent="0.45">
      <c r="A3306" s="63"/>
    </row>
    <row r="3307" spans="1:1" x14ac:dyDescent="0.45">
      <c r="A3307" s="63"/>
    </row>
    <row r="3308" spans="1:1" x14ac:dyDescent="0.45">
      <c r="A3308" s="63"/>
    </row>
    <row r="3309" spans="1:1" x14ac:dyDescent="0.45">
      <c r="A3309" s="63"/>
    </row>
    <row r="3310" spans="1:1" x14ac:dyDescent="0.45">
      <c r="A3310" s="63"/>
    </row>
    <row r="3311" spans="1:1" x14ac:dyDescent="0.45">
      <c r="A3311" s="63"/>
    </row>
    <row r="3312" spans="1:1" x14ac:dyDescent="0.45">
      <c r="A3312" s="63"/>
    </row>
    <row r="3313" spans="1:1" x14ac:dyDescent="0.45">
      <c r="A3313" s="63"/>
    </row>
    <row r="3314" spans="1:1" x14ac:dyDescent="0.45">
      <c r="A3314" s="63"/>
    </row>
    <row r="3315" spans="1:1" x14ac:dyDescent="0.45">
      <c r="A3315" s="63"/>
    </row>
    <row r="3316" spans="1:1" x14ac:dyDescent="0.45">
      <c r="A3316" s="63"/>
    </row>
    <row r="3317" spans="1:1" x14ac:dyDescent="0.45">
      <c r="A3317" s="63"/>
    </row>
    <row r="3318" spans="1:1" x14ac:dyDescent="0.45">
      <c r="A3318" s="63"/>
    </row>
    <row r="3319" spans="1:1" x14ac:dyDescent="0.45">
      <c r="A3319" s="63"/>
    </row>
    <row r="3320" spans="1:1" x14ac:dyDescent="0.45">
      <c r="A3320" s="63"/>
    </row>
    <row r="3321" spans="1:1" x14ac:dyDescent="0.45">
      <c r="A3321" s="63"/>
    </row>
    <row r="3322" spans="1:1" x14ac:dyDescent="0.45">
      <c r="A3322" s="63"/>
    </row>
    <row r="3323" spans="1:1" x14ac:dyDescent="0.45">
      <c r="A3323" s="63"/>
    </row>
    <row r="3324" spans="1:1" x14ac:dyDescent="0.45">
      <c r="A3324" s="63"/>
    </row>
    <row r="3325" spans="1:1" x14ac:dyDescent="0.45">
      <c r="A3325" s="63"/>
    </row>
    <row r="3326" spans="1:1" x14ac:dyDescent="0.45">
      <c r="A3326" s="63"/>
    </row>
    <row r="3327" spans="1:1" x14ac:dyDescent="0.45">
      <c r="A3327" s="63"/>
    </row>
    <row r="3328" spans="1:1" x14ac:dyDescent="0.45">
      <c r="A3328" s="63"/>
    </row>
    <row r="3329" spans="1:1" x14ac:dyDescent="0.45">
      <c r="A3329" s="63"/>
    </row>
    <row r="3330" spans="1:1" x14ac:dyDescent="0.45">
      <c r="A3330" s="63"/>
    </row>
    <row r="3331" spans="1:1" x14ac:dyDescent="0.45">
      <c r="A3331" s="63"/>
    </row>
    <row r="3332" spans="1:1" x14ac:dyDescent="0.45">
      <c r="A3332" s="63"/>
    </row>
    <row r="3333" spans="1:1" x14ac:dyDescent="0.45">
      <c r="A3333" s="63"/>
    </row>
    <row r="3334" spans="1:1" x14ac:dyDescent="0.45">
      <c r="A3334" s="63"/>
    </row>
    <row r="3335" spans="1:1" x14ac:dyDescent="0.45">
      <c r="A3335" s="63"/>
    </row>
    <row r="3336" spans="1:1" x14ac:dyDescent="0.45">
      <c r="A3336" s="63"/>
    </row>
    <row r="3337" spans="1:1" x14ac:dyDescent="0.45">
      <c r="A3337" s="63"/>
    </row>
    <row r="3338" spans="1:1" x14ac:dyDescent="0.45">
      <c r="A3338" s="63"/>
    </row>
    <row r="3339" spans="1:1" x14ac:dyDescent="0.45">
      <c r="A3339" s="63"/>
    </row>
    <row r="3340" spans="1:1" x14ac:dyDescent="0.45">
      <c r="A3340" s="63"/>
    </row>
    <row r="3341" spans="1:1" x14ac:dyDescent="0.45">
      <c r="A3341" s="63"/>
    </row>
    <row r="3342" spans="1:1" x14ac:dyDescent="0.45">
      <c r="A3342" s="63"/>
    </row>
    <row r="3343" spans="1:1" x14ac:dyDescent="0.45">
      <c r="A3343" s="63"/>
    </row>
    <row r="3344" spans="1:1" x14ac:dyDescent="0.45">
      <c r="A3344" s="63"/>
    </row>
    <row r="3345" spans="1:1" x14ac:dyDescent="0.45">
      <c r="A3345" s="63"/>
    </row>
    <row r="3346" spans="1:1" x14ac:dyDescent="0.45">
      <c r="A3346" s="63"/>
    </row>
    <row r="3347" spans="1:1" x14ac:dyDescent="0.45">
      <c r="A3347" s="63"/>
    </row>
    <row r="3348" spans="1:1" x14ac:dyDescent="0.45">
      <c r="A3348" s="63"/>
    </row>
    <row r="3349" spans="1:1" x14ac:dyDescent="0.45">
      <c r="A3349" s="63"/>
    </row>
    <row r="3350" spans="1:1" x14ac:dyDescent="0.45">
      <c r="A3350" s="63"/>
    </row>
    <row r="3351" spans="1:1" x14ac:dyDescent="0.45">
      <c r="A3351" s="63"/>
    </row>
    <row r="3352" spans="1:1" x14ac:dyDescent="0.45">
      <c r="A3352" s="63"/>
    </row>
    <row r="3353" spans="1:1" x14ac:dyDescent="0.45">
      <c r="A3353" s="63"/>
    </row>
    <row r="3354" spans="1:1" x14ac:dyDescent="0.45">
      <c r="A3354" s="63"/>
    </row>
    <row r="3355" spans="1:1" x14ac:dyDescent="0.45">
      <c r="A3355" s="63"/>
    </row>
    <row r="3356" spans="1:1" x14ac:dyDescent="0.45">
      <c r="A3356" s="63"/>
    </row>
    <row r="3357" spans="1:1" x14ac:dyDescent="0.45">
      <c r="A3357" s="63"/>
    </row>
    <row r="3358" spans="1:1" x14ac:dyDescent="0.45">
      <c r="A3358" s="63"/>
    </row>
    <row r="3359" spans="1:1" x14ac:dyDescent="0.45">
      <c r="A3359" s="63"/>
    </row>
    <row r="3360" spans="1:1" x14ac:dyDescent="0.45">
      <c r="A3360" s="63"/>
    </row>
    <row r="3361" spans="1:1" x14ac:dyDescent="0.45">
      <c r="A3361" s="63"/>
    </row>
    <row r="3362" spans="1:1" x14ac:dyDescent="0.45">
      <c r="A3362" s="63"/>
    </row>
    <row r="3363" spans="1:1" x14ac:dyDescent="0.45">
      <c r="A3363" s="63"/>
    </row>
    <row r="3364" spans="1:1" x14ac:dyDescent="0.45">
      <c r="A3364" s="63"/>
    </row>
    <row r="3365" spans="1:1" x14ac:dyDescent="0.45">
      <c r="A3365" s="63"/>
    </row>
    <row r="3366" spans="1:1" x14ac:dyDescent="0.45">
      <c r="A3366" s="63"/>
    </row>
    <row r="3367" spans="1:1" x14ac:dyDescent="0.45">
      <c r="A3367" s="63"/>
    </row>
    <row r="3368" spans="1:1" x14ac:dyDescent="0.45">
      <c r="A3368" s="63"/>
    </row>
    <row r="3369" spans="1:1" x14ac:dyDescent="0.45">
      <c r="A3369" s="63"/>
    </row>
    <row r="3370" spans="1:1" x14ac:dyDescent="0.45">
      <c r="A3370" s="63"/>
    </row>
    <row r="3371" spans="1:1" x14ac:dyDescent="0.45">
      <c r="A3371" s="63"/>
    </row>
    <row r="3372" spans="1:1" x14ac:dyDescent="0.45">
      <c r="A3372" s="63"/>
    </row>
    <row r="3373" spans="1:1" x14ac:dyDescent="0.45">
      <c r="A3373" s="63"/>
    </row>
    <row r="3374" spans="1:1" x14ac:dyDescent="0.45">
      <c r="A3374" s="63"/>
    </row>
    <row r="3375" spans="1:1" x14ac:dyDescent="0.45">
      <c r="A3375" s="63"/>
    </row>
    <row r="3376" spans="1:1" x14ac:dyDescent="0.45">
      <c r="A3376" s="63"/>
    </row>
    <row r="3377" spans="1:1" x14ac:dyDescent="0.45">
      <c r="A3377" s="63"/>
    </row>
    <row r="3378" spans="1:1" x14ac:dyDescent="0.45">
      <c r="A3378" s="63"/>
    </row>
    <row r="3379" spans="1:1" x14ac:dyDescent="0.45">
      <c r="A3379" s="63"/>
    </row>
    <row r="3380" spans="1:1" x14ac:dyDescent="0.45">
      <c r="A3380" s="63"/>
    </row>
    <row r="3381" spans="1:1" x14ac:dyDescent="0.45">
      <c r="A3381" s="63"/>
    </row>
    <row r="3382" spans="1:1" x14ac:dyDescent="0.45">
      <c r="A3382" s="63"/>
    </row>
    <row r="3383" spans="1:1" x14ac:dyDescent="0.45">
      <c r="A3383" s="63"/>
    </row>
    <row r="3384" spans="1:1" x14ac:dyDescent="0.45">
      <c r="A3384" s="63"/>
    </row>
    <row r="3385" spans="1:1" x14ac:dyDescent="0.45">
      <c r="A3385" s="63"/>
    </row>
    <row r="3386" spans="1:1" x14ac:dyDescent="0.45">
      <c r="A3386" s="63"/>
    </row>
    <row r="3387" spans="1:1" x14ac:dyDescent="0.45">
      <c r="A3387" s="63"/>
    </row>
    <row r="3388" spans="1:1" x14ac:dyDescent="0.45">
      <c r="A3388" s="63"/>
    </row>
    <row r="3389" spans="1:1" x14ac:dyDescent="0.45">
      <c r="A3389" s="63"/>
    </row>
    <row r="3390" spans="1:1" x14ac:dyDescent="0.45">
      <c r="A3390" s="63"/>
    </row>
    <row r="3391" spans="1:1" x14ac:dyDescent="0.45">
      <c r="A3391" s="63"/>
    </row>
    <row r="3392" spans="1:1" x14ac:dyDescent="0.45">
      <c r="A3392" s="63"/>
    </row>
    <row r="3393" spans="1:1" x14ac:dyDescent="0.45">
      <c r="A3393" s="63"/>
    </row>
    <row r="3394" spans="1:1" x14ac:dyDescent="0.45">
      <c r="A3394" s="63"/>
    </row>
    <row r="3395" spans="1:1" x14ac:dyDescent="0.45">
      <c r="A3395" s="63"/>
    </row>
    <row r="3396" spans="1:1" x14ac:dyDescent="0.45">
      <c r="A3396" s="63"/>
    </row>
    <row r="3397" spans="1:1" x14ac:dyDescent="0.45">
      <c r="A3397" s="63"/>
    </row>
    <row r="3398" spans="1:1" x14ac:dyDescent="0.45">
      <c r="A3398" s="63"/>
    </row>
    <row r="3399" spans="1:1" x14ac:dyDescent="0.45">
      <c r="A3399" s="63"/>
    </row>
    <row r="3400" spans="1:1" x14ac:dyDescent="0.45">
      <c r="A3400" s="63"/>
    </row>
    <row r="3401" spans="1:1" x14ac:dyDescent="0.45">
      <c r="A3401" s="63"/>
    </row>
    <row r="3402" spans="1:1" x14ac:dyDescent="0.45">
      <c r="A3402" s="63"/>
    </row>
    <row r="3403" spans="1:1" x14ac:dyDescent="0.45">
      <c r="A3403" s="63"/>
    </row>
    <row r="3404" spans="1:1" x14ac:dyDescent="0.45">
      <c r="A3404" s="63"/>
    </row>
    <row r="3405" spans="1:1" x14ac:dyDescent="0.45">
      <c r="A3405" s="63"/>
    </row>
    <row r="3406" spans="1:1" x14ac:dyDescent="0.45">
      <c r="A3406" s="63"/>
    </row>
    <row r="3407" spans="1:1" x14ac:dyDescent="0.45">
      <c r="A3407" s="63"/>
    </row>
    <row r="3408" spans="1:1" x14ac:dyDescent="0.45">
      <c r="A3408" s="63"/>
    </row>
    <row r="3409" spans="1:1" x14ac:dyDescent="0.45">
      <c r="A3409" s="63"/>
    </row>
    <row r="3410" spans="1:1" x14ac:dyDescent="0.45">
      <c r="A3410" s="63"/>
    </row>
    <row r="3411" spans="1:1" x14ac:dyDescent="0.45">
      <c r="A3411" s="63"/>
    </row>
    <row r="3412" spans="1:1" x14ac:dyDescent="0.45">
      <c r="A3412" s="63"/>
    </row>
    <row r="3413" spans="1:1" x14ac:dyDescent="0.45">
      <c r="A3413" s="63"/>
    </row>
    <row r="3414" spans="1:1" x14ac:dyDescent="0.45">
      <c r="A3414" s="63"/>
    </row>
    <row r="3415" spans="1:1" x14ac:dyDescent="0.45">
      <c r="A3415" s="63"/>
    </row>
    <row r="3416" spans="1:1" x14ac:dyDescent="0.45">
      <c r="A3416" s="63"/>
    </row>
    <row r="3417" spans="1:1" x14ac:dyDescent="0.45">
      <c r="A3417" s="63"/>
    </row>
    <row r="3418" spans="1:1" x14ac:dyDescent="0.45">
      <c r="A3418" s="63"/>
    </row>
    <row r="3419" spans="1:1" x14ac:dyDescent="0.45">
      <c r="A3419" s="63"/>
    </row>
    <row r="3420" spans="1:1" x14ac:dyDescent="0.45">
      <c r="A3420" s="63"/>
    </row>
    <row r="3421" spans="1:1" x14ac:dyDescent="0.45">
      <c r="A3421" s="63"/>
    </row>
    <row r="3422" spans="1:1" x14ac:dyDescent="0.45">
      <c r="A3422" s="63"/>
    </row>
    <row r="3423" spans="1:1" x14ac:dyDescent="0.45">
      <c r="A3423" s="63"/>
    </row>
    <row r="3424" spans="1:1" x14ac:dyDescent="0.45">
      <c r="A3424" s="63"/>
    </row>
    <row r="3425" spans="1:1" x14ac:dyDescent="0.45">
      <c r="A3425" s="63"/>
    </row>
    <row r="3426" spans="1:1" x14ac:dyDescent="0.45">
      <c r="A3426" s="63"/>
    </row>
    <row r="3427" spans="1:1" x14ac:dyDescent="0.45">
      <c r="A3427" s="63"/>
    </row>
    <row r="3428" spans="1:1" x14ac:dyDescent="0.45">
      <c r="A3428" s="63"/>
    </row>
    <row r="3429" spans="1:1" x14ac:dyDescent="0.45">
      <c r="A3429" s="63"/>
    </row>
    <row r="3430" spans="1:1" x14ac:dyDescent="0.45">
      <c r="A3430" s="63"/>
    </row>
    <row r="3431" spans="1:1" x14ac:dyDescent="0.45">
      <c r="A3431" s="63"/>
    </row>
    <row r="3432" spans="1:1" x14ac:dyDescent="0.45">
      <c r="A3432" s="63"/>
    </row>
    <row r="3433" spans="1:1" x14ac:dyDescent="0.45">
      <c r="A3433" s="63"/>
    </row>
    <row r="3434" spans="1:1" x14ac:dyDescent="0.45">
      <c r="A3434" s="63"/>
    </row>
    <row r="3435" spans="1:1" x14ac:dyDescent="0.45">
      <c r="A3435" s="63"/>
    </row>
    <row r="3436" spans="1:1" x14ac:dyDescent="0.45">
      <c r="A3436" s="63"/>
    </row>
    <row r="3437" spans="1:1" x14ac:dyDescent="0.45">
      <c r="A3437" s="63"/>
    </row>
    <row r="3438" spans="1:1" x14ac:dyDescent="0.45">
      <c r="A3438" s="63"/>
    </row>
    <row r="3439" spans="1:1" x14ac:dyDescent="0.45">
      <c r="A3439" s="63"/>
    </row>
    <row r="3440" spans="1:1" x14ac:dyDescent="0.45">
      <c r="A3440" s="63"/>
    </row>
    <row r="3441" spans="1:1" x14ac:dyDescent="0.45">
      <c r="A3441" s="63"/>
    </row>
    <row r="3442" spans="1:1" x14ac:dyDescent="0.45">
      <c r="A3442" s="63"/>
    </row>
    <row r="3443" spans="1:1" x14ac:dyDescent="0.45">
      <c r="A3443" s="63"/>
    </row>
    <row r="3444" spans="1:1" x14ac:dyDescent="0.45">
      <c r="A3444" s="63"/>
    </row>
    <row r="3445" spans="1:1" x14ac:dyDescent="0.45">
      <c r="A3445" s="63"/>
    </row>
    <row r="3446" spans="1:1" x14ac:dyDescent="0.45">
      <c r="A3446" s="63"/>
    </row>
    <row r="3447" spans="1:1" x14ac:dyDescent="0.45">
      <c r="A3447" s="63"/>
    </row>
    <row r="3448" spans="1:1" x14ac:dyDescent="0.45">
      <c r="A3448" s="63"/>
    </row>
    <row r="3449" spans="1:1" x14ac:dyDescent="0.45">
      <c r="A3449" s="63"/>
    </row>
    <row r="3450" spans="1:1" x14ac:dyDescent="0.45">
      <c r="A3450" s="63"/>
    </row>
    <row r="3451" spans="1:1" x14ac:dyDescent="0.45">
      <c r="A3451" s="63"/>
    </row>
    <row r="3452" spans="1:1" x14ac:dyDescent="0.45">
      <c r="A3452" s="63"/>
    </row>
    <row r="3453" spans="1:1" x14ac:dyDescent="0.45">
      <c r="A3453" s="63"/>
    </row>
    <row r="3454" spans="1:1" x14ac:dyDescent="0.45">
      <c r="A3454" s="63"/>
    </row>
    <row r="3455" spans="1:1" x14ac:dyDescent="0.45">
      <c r="A3455" s="63"/>
    </row>
    <row r="3456" spans="1:1" x14ac:dyDescent="0.45">
      <c r="A3456" s="63"/>
    </row>
    <row r="3457" spans="1:1" x14ac:dyDescent="0.45">
      <c r="A3457" s="63"/>
    </row>
    <row r="3458" spans="1:1" x14ac:dyDescent="0.45">
      <c r="A3458" s="63"/>
    </row>
    <row r="3459" spans="1:1" x14ac:dyDescent="0.45">
      <c r="A3459" s="63"/>
    </row>
    <row r="3460" spans="1:1" x14ac:dyDescent="0.45">
      <c r="A3460" s="63"/>
    </row>
    <row r="3461" spans="1:1" x14ac:dyDescent="0.45">
      <c r="A3461" s="63"/>
    </row>
    <row r="3462" spans="1:1" x14ac:dyDescent="0.45">
      <c r="A3462" s="63"/>
    </row>
    <row r="3463" spans="1:1" x14ac:dyDescent="0.45">
      <c r="A3463" s="63"/>
    </row>
    <row r="3464" spans="1:1" x14ac:dyDescent="0.45">
      <c r="A3464" s="63"/>
    </row>
    <row r="3465" spans="1:1" x14ac:dyDescent="0.45">
      <c r="A3465" s="63"/>
    </row>
    <row r="3466" spans="1:1" x14ac:dyDescent="0.45">
      <c r="A3466" s="63"/>
    </row>
    <row r="3467" spans="1:1" x14ac:dyDescent="0.45">
      <c r="A3467" s="63"/>
    </row>
    <row r="3468" spans="1:1" x14ac:dyDescent="0.45">
      <c r="A3468" s="63"/>
    </row>
    <row r="3469" spans="1:1" x14ac:dyDescent="0.45">
      <c r="A3469" s="63"/>
    </row>
    <row r="3470" spans="1:1" x14ac:dyDescent="0.45">
      <c r="A3470" s="63"/>
    </row>
    <row r="3471" spans="1:1" x14ac:dyDescent="0.45">
      <c r="A3471" s="63"/>
    </row>
    <row r="3472" spans="1:1" x14ac:dyDescent="0.45">
      <c r="A3472" s="63"/>
    </row>
    <row r="3473" spans="1:1" x14ac:dyDescent="0.45">
      <c r="A3473" s="63"/>
    </row>
    <row r="3474" spans="1:1" x14ac:dyDescent="0.45">
      <c r="A3474" s="63"/>
    </row>
    <row r="3475" spans="1:1" x14ac:dyDescent="0.45">
      <c r="A3475" s="63"/>
    </row>
    <row r="3476" spans="1:1" x14ac:dyDescent="0.45">
      <c r="A3476" s="63"/>
    </row>
    <row r="3477" spans="1:1" x14ac:dyDescent="0.45">
      <c r="A3477" s="63"/>
    </row>
    <row r="3478" spans="1:1" x14ac:dyDescent="0.45">
      <c r="A3478" s="63"/>
    </row>
    <row r="3479" spans="1:1" x14ac:dyDescent="0.45">
      <c r="A3479" s="63"/>
    </row>
    <row r="3480" spans="1:1" x14ac:dyDescent="0.45">
      <c r="A3480" s="63"/>
    </row>
    <row r="3481" spans="1:1" x14ac:dyDescent="0.45">
      <c r="A3481" s="63"/>
    </row>
    <row r="3482" spans="1:1" x14ac:dyDescent="0.45">
      <c r="A3482" s="63"/>
    </row>
    <row r="3483" spans="1:1" x14ac:dyDescent="0.45">
      <c r="A3483" s="63"/>
    </row>
    <row r="3484" spans="1:1" x14ac:dyDescent="0.45">
      <c r="A3484" s="63"/>
    </row>
    <row r="3485" spans="1:1" x14ac:dyDescent="0.45">
      <c r="A3485" s="63"/>
    </row>
    <row r="3486" spans="1:1" x14ac:dyDescent="0.45">
      <c r="A3486" s="63"/>
    </row>
    <row r="3487" spans="1:1" x14ac:dyDescent="0.45">
      <c r="A3487" s="63"/>
    </row>
    <row r="3488" spans="1:1" x14ac:dyDescent="0.45">
      <c r="A3488" s="63"/>
    </row>
    <row r="3489" spans="1:1" x14ac:dyDescent="0.45">
      <c r="A3489" s="63"/>
    </row>
    <row r="3490" spans="1:1" x14ac:dyDescent="0.45">
      <c r="A3490" s="63"/>
    </row>
    <row r="3491" spans="1:1" x14ac:dyDescent="0.45">
      <c r="A3491" s="63"/>
    </row>
    <row r="3492" spans="1:1" x14ac:dyDescent="0.45">
      <c r="A3492" s="63"/>
    </row>
    <row r="3493" spans="1:1" x14ac:dyDescent="0.45">
      <c r="A3493" s="63"/>
    </row>
    <row r="3494" spans="1:1" x14ac:dyDescent="0.45">
      <c r="A3494" s="63"/>
    </row>
    <row r="3495" spans="1:1" x14ac:dyDescent="0.45">
      <c r="A3495" s="63"/>
    </row>
    <row r="3496" spans="1:1" x14ac:dyDescent="0.45">
      <c r="A3496" s="63"/>
    </row>
    <row r="3497" spans="1:1" x14ac:dyDescent="0.45">
      <c r="A3497" s="63"/>
    </row>
    <row r="3498" spans="1:1" x14ac:dyDescent="0.45">
      <c r="A3498" s="63"/>
    </row>
    <row r="3499" spans="1:1" x14ac:dyDescent="0.45">
      <c r="A3499" s="63"/>
    </row>
    <row r="3500" spans="1:1" x14ac:dyDescent="0.45">
      <c r="A3500" s="63"/>
    </row>
    <row r="3501" spans="1:1" x14ac:dyDescent="0.45">
      <c r="A3501" s="63"/>
    </row>
    <row r="3502" spans="1:1" x14ac:dyDescent="0.45">
      <c r="A3502" s="63"/>
    </row>
    <row r="3503" spans="1:1" x14ac:dyDescent="0.45">
      <c r="A3503" s="63"/>
    </row>
    <row r="3504" spans="1:1" x14ac:dyDescent="0.45">
      <c r="A3504" s="63"/>
    </row>
    <row r="3505" spans="1:1" x14ac:dyDescent="0.45">
      <c r="A3505" s="63"/>
    </row>
    <row r="3506" spans="1:1" x14ac:dyDescent="0.45">
      <c r="A3506" s="63"/>
    </row>
    <row r="3507" spans="1:1" x14ac:dyDescent="0.45">
      <c r="A3507" s="63"/>
    </row>
    <row r="3508" spans="1:1" x14ac:dyDescent="0.45">
      <c r="A3508" s="63"/>
    </row>
    <row r="3509" spans="1:1" x14ac:dyDescent="0.45">
      <c r="A3509" s="63"/>
    </row>
    <row r="3510" spans="1:1" x14ac:dyDescent="0.45">
      <c r="A3510" s="63"/>
    </row>
    <row r="3511" spans="1:1" x14ac:dyDescent="0.45">
      <c r="A3511" s="63"/>
    </row>
    <row r="3512" spans="1:1" x14ac:dyDescent="0.45">
      <c r="A3512" s="63"/>
    </row>
    <row r="3513" spans="1:1" x14ac:dyDescent="0.45">
      <c r="A3513" s="63"/>
    </row>
    <row r="3514" spans="1:1" x14ac:dyDescent="0.45">
      <c r="A3514" s="63"/>
    </row>
    <row r="3515" spans="1:1" x14ac:dyDescent="0.45">
      <c r="A3515" s="63"/>
    </row>
    <row r="3516" spans="1:1" x14ac:dyDescent="0.45">
      <c r="A3516" s="63"/>
    </row>
    <row r="3517" spans="1:1" x14ac:dyDescent="0.45">
      <c r="A3517" s="63"/>
    </row>
    <row r="3518" spans="1:1" x14ac:dyDescent="0.45">
      <c r="A3518" s="63"/>
    </row>
    <row r="3519" spans="1:1" x14ac:dyDescent="0.45">
      <c r="A3519" s="63"/>
    </row>
    <row r="3520" spans="1:1" x14ac:dyDescent="0.45">
      <c r="A3520" s="63"/>
    </row>
    <row r="3521" spans="1:1" x14ac:dyDescent="0.45">
      <c r="A3521" s="63"/>
    </row>
    <row r="3522" spans="1:1" x14ac:dyDescent="0.45">
      <c r="A3522" s="63"/>
    </row>
    <row r="3523" spans="1:1" x14ac:dyDescent="0.45">
      <c r="A3523" s="63"/>
    </row>
    <row r="3524" spans="1:1" x14ac:dyDescent="0.45">
      <c r="A3524" s="63"/>
    </row>
    <row r="3525" spans="1:1" x14ac:dyDescent="0.45">
      <c r="A3525" s="63"/>
    </row>
    <row r="3526" spans="1:1" x14ac:dyDescent="0.45">
      <c r="A3526" s="63"/>
    </row>
    <row r="3527" spans="1:1" x14ac:dyDescent="0.45">
      <c r="A3527" s="63"/>
    </row>
    <row r="3528" spans="1:1" x14ac:dyDescent="0.45">
      <c r="A3528" s="63"/>
    </row>
    <row r="3529" spans="1:1" x14ac:dyDescent="0.45">
      <c r="A3529" s="63"/>
    </row>
    <row r="3530" spans="1:1" x14ac:dyDescent="0.45">
      <c r="A3530" s="63"/>
    </row>
    <row r="3531" spans="1:1" x14ac:dyDescent="0.45">
      <c r="A3531" s="63"/>
    </row>
    <row r="3532" spans="1:1" x14ac:dyDescent="0.45">
      <c r="A3532" s="63"/>
    </row>
    <row r="3533" spans="1:1" x14ac:dyDescent="0.45">
      <c r="A3533" s="63"/>
    </row>
    <row r="3534" spans="1:1" x14ac:dyDescent="0.45">
      <c r="A3534" s="63"/>
    </row>
    <row r="3535" spans="1:1" x14ac:dyDescent="0.45">
      <c r="A3535" s="63"/>
    </row>
    <row r="3536" spans="1:1" x14ac:dyDescent="0.45">
      <c r="A3536" s="63"/>
    </row>
    <row r="3537" spans="1:1" x14ac:dyDescent="0.45">
      <c r="A3537" s="63"/>
    </row>
    <row r="3538" spans="1:1" x14ac:dyDescent="0.45">
      <c r="A3538" s="63"/>
    </row>
    <row r="3539" spans="1:1" x14ac:dyDescent="0.45">
      <c r="A3539" s="63"/>
    </row>
    <row r="3540" spans="1:1" x14ac:dyDescent="0.45">
      <c r="A3540" s="63"/>
    </row>
    <row r="3541" spans="1:1" x14ac:dyDescent="0.45">
      <c r="A3541" s="63"/>
    </row>
    <row r="3542" spans="1:1" x14ac:dyDescent="0.45">
      <c r="A3542" s="63"/>
    </row>
    <row r="3543" spans="1:1" x14ac:dyDescent="0.45">
      <c r="A3543" s="63"/>
    </row>
    <row r="3544" spans="1:1" x14ac:dyDescent="0.45">
      <c r="A3544" s="63"/>
    </row>
    <row r="3545" spans="1:1" x14ac:dyDescent="0.45">
      <c r="A3545" s="63"/>
    </row>
    <row r="3546" spans="1:1" x14ac:dyDescent="0.45">
      <c r="A3546" s="63"/>
    </row>
    <row r="3547" spans="1:1" x14ac:dyDescent="0.45">
      <c r="A3547" s="63"/>
    </row>
    <row r="3548" spans="1:1" x14ac:dyDescent="0.45">
      <c r="A3548" s="63"/>
    </row>
    <row r="3549" spans="1:1" x14ac:dyDescent="0.45">
      <c r="A3549" s="63"/>
    </row>
    <row r="3550" spans="1:1" x14ac:dyDescent="0.45">
      <c r="A3550" s="63"/>
    </row>
    <row r="3551" spans="1:1" x14ac:dyDescent="0.45">
      <c r="A3551" s="63"/>
    </row>
    <row r="3552" spans="1:1" x14ac:dyDescent="0.45">
      <c r="A3552" s="63"/>
    </row>
    <row r="3553" spans="1:1" x14ac:dyDescent="0.45">
      <c r="A3553" s="63"/>
    </row>
    <row r="3554" spans="1:1" x14ac:dyDescent="0.45">
      <c r="A3554" s="63"/>
    </row>
    <row r="3555" spans="1:1" x14ac:dyDescent="0.45">
      <c r="A3555" s="63"/>
    </row>
    <row r="3556" spans="1:1" x14ac:dyDescent="0.45">
      <c r="A3556" s="63"/>
    </row>
    <row r="3557" spans="1:1" x14ac:dyDescent="0.45">
      <c r="A3557" s="63"/>
    </row>
    <row r="3558" spans="1:1" x14ac:dyDescent="0.45">
      <c r="A3558" s="63"/>
    </row>
    <row r="3559" spans="1:1" x14ac:dyDescent="0.45">
      <c r="A3559" s="63"/>
    </row>
    <row r="3560" spans="1:1" x14ac:dyDescent="0.45">
      <c r="A3560" s="63"/>
    </row>
    <row r="3561" spans="1:1" x14ac:dyDescent="0.45">
      <c r="A3561" s="63"/>
    </row>
    <row r="3562" spans="1:1" x14ac:dyDescent="0.45">
      <c r="A3562" s="63"/>
    </row>
    <row r="3563" spans="1:1" x14ac:dyDescent="0.45">
      <c r="A3563" s="63"/>
    </row>
    <row r="3564" spans="1:1" x14ac:dyDescent="0.45">
      <c r="A3564" s="63"/>
    </row>
    <row r="3565" spans="1:1" x14ac:dyDescent="0.45">
      <c r="A3565" s="63"/>
    </row>
    <row r="3566" spans="1:1" x14ac:dyDescent="0.45">
      <c r="A3566" s="63"/>
    </row>
    <row r="3567" spans="1:1" x14ac:dyDescent="0.45">
      <c r="A3567" s="63"/>
    </row>
    <row r="3568" spans="1:1" x14ac:dyDescent="0.45">
      <c r="A3568" s="63"/>
    </row>
    <row r="3569" spans="1:1" x14ac:dyDescent="0.45">
      <c r="A3569" s="63"/>
    </row>
    <row r="3570" spans="1:1" x14ac:dyDescent="0.45">
      <c r="A3570" s="63"/>
    </row>
    <row r="3571" spans="1:1" x14ac:dyDescent="0.45">
      <c r="A3571" s="63"/>
    </row>
    <row r="3572" spans="1:1" x14ac:dyDescent="0.45">
      <c r="A3572" s="63"/>
    </row>
    <row r="3573" spans="1:1" x14ac:dyDescent="0.45">
      <c r="A3573" s="63"/>
    </row>
    <row r="3574" spans="1:1" x14ac:dyDescent="0.45">
      <c r="A3574" s="63"/>
    </row>
    <row r="3575" spans="1:1" x14ac:dyDescent="0.45">
      <c r="A3575" s="63"/>
    </row>
    <row r="3576" spans="1:1" x14ac:dyDescent="0.45">
      <c r="A3576" s="63"/>
    </row>
    <row r="3577" spans="1:1" x14ac:dyDescent="0.45">
      <c r="A3577" s="63"/>
    </row>
    <row r="3578" spans="1:1" x14ac:dyDescent="0.45">
      <c r="A3578" s="63"/>
    </row>
    <row r="3579" spans="1:1" x14ac:dyDescent="0.45">
      <c r="A3579" s="63"/>
    </row>
    <row r="3580" spans="1:1" x14ac:dyDescent="0.45">
      <c r="A3580" s="63"/>
    </row>
    <row r="3581" spans="1:1" x14ac:dyDescent="0.45">
      <c r="A3581" s="63"/>
    </row>
    <row r="3582" spans="1:1" x14ac:dyDescent="0.45">
      <c r="A3582" s="63"/>
    </row>
    <row r="3583" spans="1:1" x14ac:dyDescent="0.45">
      <c r="A3583" s="63"/>
    </row>
    <row r="3584" spans="1:1" x14ac:dyDescent="0.45">
      <c r="A3584" s="63"/>
    </row>
    <row r="3585" spans="1:1" x14ac:dyDescent="0.45">
      <c r="A3585" s="63"/>
    </row>
    <row r="3586" spans="1:1" x14ac:dyDescent="0.45">
      <c r="A3586" s="63"/>
    </row>
    <row r="3587" spans="1:1" x14ac:dyDescent="0.45">
      <c r="A3587" s="63"/>
    </row>
    <row r="3588" spans="1:1" x14ac:dyDescent="0.45">
      <c r="A3588" s="63"/>
    </row>
    <row r="3589" spans="1:1" x14ac:dyDescent="0.45">
      <c r="A3589" s="63"/>
    </row>
    <row r="3590" spans="1:1" x14ac:dyDescent="0.45">
      <c r="A3590" s="63"/>
    </row>
    <row r="3591" spans="1:1" x14ac:dyDescent="0.45">
      <c r="A3591" s="63"/>
    </row>
    <row r="3592" spans="1:1" x14ac:dyDescent="0.45">
      <c r="A3592" s="63"/>
    </row>
    <row r="3593" spans="1:1" x14ac:dyDescent="0.45">
      <c r="A3593" s="63"/>
    </row>
    <row r="3594" spans="1:1" x14ac:dyDescent="0.45">
      <c r="A3594" s="63"/>
    </row>
    <row r="3595" spans="1:1" x14ac:dyDescent="0.45">
      <c r="A3595" s="63"/>
    </row>
    <row r="3596" spans="1:1" x14ac:dyDescent="0.45">
      <c r="A3596" s="63"/>
    </row>
    <row r="3597" spans="1:1" x14ac:dyDescent="0.45">
      <c r="A3597" s="63"/>
    </row>
    <row r="3598" spans="1:1" x14ac:dyDescent="0.45">
      <c r="A3598" s="63"/>
    </row>
    <row r="3599" spans="1:1" x14ac:dyDescent="0.45">
      <c r="A3599" s="63"/>
    </row>
    <row r="3600" spans="1:1" x14ac:dyDescent="0.45">
      <c r="A3600" s="63"/>
    </row>
    <row r="3601" spans="1:1" x14ac:dyDescent="0.45">
      <c r="A3601" s="63"/>
    </row>
    <row r="3602" spans="1:1" x14ac:dyDescent="0.45">
      <c r="A3602" s="63"/>
    </row>
    <row r="3603" spans="1:1" x14ac:dyDescent="0.45">
      <c r="A3603" s="63"/>
    </row>
    <row r="3604" spans="1:1" x14ac:dyDescent="0.45">
      <c r="A3604" s="63"/>
    </row>
    <row r="3605" spans="1:1" x14ac:dyDescent="0.45">
      <c r="A3605" s="63"/>
    </row>
    <row r="3606" spans="1:1" x14ac:dyDescent="0.45">
      <c r="A3606" s="63"/>
    </row>
    <row r="3607" spans="1:1" x14ac:dyDescent="0.45">
      <c r="A3607" s="63"/>
    </row>
    <row r="3608" spans="1:1" x14ac:dyDescent="0.45">
      <c r="A3608" s="63"/>
    </row>
    <row r="3609" spans="1:1" x14ac:dyDescent="0.45">
      <c r="A3609" s="63"/>
    </row>
    <row r="3610" spans="1:1" x14ac:dyDescent="0.45">
      <c r="A3610" s="63"/>
    </row>
    <row r="3611" spans="1:1" x14ac:dyDescent="0.45">
      <c r="A3611" s="63"/>
    </row>
    <row r="3612" spans="1:1" x14ac:dyDescent="0.45">
      <c r="A3612" s="63"/>
    </row>
    <row r="3613" spans="1:1" x14ac:dyDescent="0.45">
      <c r="A3613" s="63"/>
    </row>
    <row r="3614" spans="1:1" x14ac:dyDescent="0.45">
      <c r="A3614" s="63"/>
    </row>
    <row r="3615" spans="1:1" x14ac:dyDescent="0.45">
      <c r="A3615" s="63"/>
    </row>
    <row r="3616" spans="1:1" x14ac:dyDescent="0.45">
      <c r="A3616" s="63"/>
    </row>
    <row r="3617" spans="1:1" x14ac:dyDescent="0.45">
      <c r="A3617" s="63"/>
    </row>
    <row r="3618" spans="1:1" x14ac:dyDescent="0.45">
      <c r="A3618" s="63"/>
    </row>
    <row r="3619" spans="1:1" x14ac:dyDescent="0.45">
      <c r="A3619" s="63"/>
    </row>
    <row r="3620" spans="1:1" x14ac:dyDescent="0.45">
      <c r="A3620" s="63"/>
    </row>
    <row r="3621" spans="1:1" x14ac:dyDescent="0.45">
      <c r="A3621" s="63"/>
    </row>
    <row r="3622" spans="1:1" x14ac:dyDescent="0.45">
      <c r="A3622" s="63"/>
    </row>
    <row r="3623" spans="1:1" x14ac:dyDescent="0.45">
      <c r="A3623" s="63"/>
    </row>
    <row r="3624" spans="1:1" x14ac:dyDescent="0.45">
      <c r="A3624" s="63"/>
    </row>
    <row r="3625" spans="1:1" x14ac:dyDescent="0.45">
      <c r="A3625" s="63"/>
    </row>
    <row r="3626" spans="1:1" x14ac:dyDescent="0.45">
      <c r="A3626" s="63"/>
    </row>
    <row r="3627" spans="1:1" x14ac:dyDescent="0.45">
      <c r="A3627" s="63"/>
    </row>
    <row r="3628" spans="1:1" x14ac:dyDescent="0.45">
      <c r="A3628" s="63"/>
    </row>
    <row r="3629" spans="1:1" x14ac:dyDescent="0.45">
      <c r="A3629" s="63"/>
    </row>
    <row r="3630" spans="1:1" x14ac:dyDescent="0.45">
      <c r="A3630" s="63"/>
    </row>
    <row r="3631" spans="1:1" x14ac:dyDescent="0.45">
      <c r="A3631" s="63"/>
    </row>
    <row r="3632" spans="1:1" x14ac:dyDescent="0.45">
      <c r="A3632" s="63"/>
    </row>
    <row r="3633" spans="1:1" x14ac:dyDescent="0.45">
      <c r="A3633" s="63"/>
    </row>
    <row r="3634" spans="1:1" x14ac:dyDescent="0.45">
      <c r="A3634" s="63"/>
    </row>
    <row r="3635" spans="1:1" x14ac:dyDescent="0.45">
      <c r="A3635" s="63"/>
    </row>
    <row r="3636" spans="1:1" x14ac:dyDescent="0.45">
      <c r="A3636" s="63"/>
    </row>
    <row r="3637" spans="1:1" x14ac:dyDescent="0.45">
      <c r="A3637" s="63"/>
    </row>
    <row r="3638" spans="1:1" x14ac:dyDescent="0.45">
      <c r="A3638" s="63"/>
    </row>
    <row r="3639" spans="1:1" x14ac:dyDescent="0.45">
      <c r="A3639" s="63"/>
    </row>
    <row r="3640" spans="1:1" x14ac:dyDescent="0.45">
      <c r="A3640" s="63"/>
    </row>
    <row r="3641" spans="1:1" x14ac:dyDescent="0.45">
      <c r="A3641" s="63"/>
    </row>
    <row r="3642" spans="1:1" x14ac:dyDescent="0.45">
      <c r="A3642" s="63"/>
    </row>
    <row r="3643" spans="1:1" x14ac:dyDescent="0.45">
      <c r="A3643" s="63"/>
    </row>
    <row r="3644" spans="1:1" x14ac:dyDescent="0.45">
      <c r="A3644" s="63"/>
    </row>
    <row r="3645" spans="1:1" x14ac:dyDescent="0.45">
      <c r="A3645" s="63"/>
    </row>
    <row r="3646" spans="1:1" x14ac:dyDescent="0.45">
      <c r="A3646" s="63"/>
    </row>
    <row r="3647" spans="1:1" x14ac:dyDescent="0.45">
      <c r="A3647" s="63"/>
    </row>
    <row r="3648" spans="1:1" x14ac:dyDescent="0.45">
      <c r="A3648" s="63"/>
    </row>
    <row r="3649" spans="1:1" x14ac:dyDescent="0.45">
      <c r="A3649" s="63"/>
    </row>
    <row r="3650" spans="1:1" x14ac:dyDescent="0.45">
      <c r="A3650" s="63"/>
    </row>
    <row r="3651" spans="1:1" x14ac:dyDescent="0.45">
      <c r="A3651" s="63"/>
    </row>
    <row r="3652" spans="1:1" x14ac:dyDescent="0.45">
      <c r="A3652" s="63"/>
    </row>
    <row r="3653" spans="1:1" x14ac:dyDescent="0.45">
      <c r="A3653" s="63"/>
    </row>
    <row r="3654" spans="1:1" x14ac:dyDescent="0.45">
      <c r="A3654" s="63"/>
    </row>
    <row r="3655" spans="1:1" x14ac:dyDescent="0.45">
      <c r="A3655" s="63"/>
    </row>
    <row r="3656" spans="1:1" x14ac:dyDescent="0.45">
      <c r="A3656" s="63"/>
    </row>
    <row r="3657" spans="1:1" x14ac:dyDescent="0.45">
      <c r="A3657" s="63"/>
    </row>
    <row r="3658" spans="1:1" x14ac:dyDescent="0.45">
      <c r="A3658" s="63"/>
    </row>
    <row r="3659" spans="1:1" x14ac:dyDescent="0.45">
      <c r="A3659" s="63"/>
    </row>
    <row r="3660" spans="1:1" x14ac:dyDescent="0.45">
      <c r="A3660" s="63"/>
    </row>
    <row r="3661" spans="1:1" x14ac:dyDescent="0.45">
      <c r="A3661" s="63"/>
    </row>
    <row r="3662" spans="1:1" x14ac:dyDescent="0.45">
      <c r="A3662" s="63"/>
    </row>
    <row r="3663" spans="1:1" x14ac:dyDescent="0.45">
      <c r="A3663" s="63"/>
    </row>
    <row r="3664" spans="1:1" x14ac:dyDescent="0.45">
      <c r="A3664" s="63"/>
    </row>
    <row r="3665" spans="1:1" x14ac:dyDescent="0.45">
      <c r="A3665" s="63"/>
    </row>
    <row r="3666" spans="1:1" x14ac:dyDescent="0.45">
      <c r="A3666" s="63"/>
    </row>
    <row r="3667" spans="1:1" x14ac:dyDescent="0.45">
      <c r="A3667" s="63"/>
    </row>
    <row r="3668" spans="1:1" x14ac:dyDescent="0.45">
      <c r="A3668" s="63"/>
    </row>
    <row r="3669" spans="1:1" x14ac:dyDescent="0.45">
      <c r="A3669" s="63"/>
    </row>
    <row r="3670" spans="1:1" x14ac:dyDescent="0.45">
      <c r="A3670" s="63"/>
    </row>
    <row r="3671" spans="1:1" x14ac:dyDescent="0.45">
      <c r="A3671" s="63"/>
    </row>
    <row r="3672" spans="1:1" x14ac:dyDescent="0.45">
      <c r="A3672" s="63"/>
    </row>
    <row r="3673" spans="1:1" x14ac:dyDescent="0.45">
      <c r="A3673" s="63"/>
    </row>
    <row r="3674" spans="1:1" x14ac:dyDescent="0.45">
      <c r="A3674" s="63"/>
    </row>
    <row r="3675" spans="1:1" x14ac:dyDescent="0.45">
      <c r="A3675" s="63"/>
    </row>
    <row r="3676" spans="1:1" x14ac:dyDescent="0.45">
      <c r="A3676" s="63"/>
    </row>
    <row r="3677" spans="1:1" x14ac:dyDescent="0.45">
      <c r="A3677" s="63"/>
    </row>
    <row r="3678" spans="1:1" x14ac:dyDescent="0.45">
      <c r="A3678" s="63"/>
    </row>
    <row r="3679" spans="1:1" x14ac:dyDescent="0.45">
      <c r="A3679" s="63"/>
    </row>
    <row r="3680" spans="1:1" x14ac:dyDescent="0.45">
      <c r="A3680" s="63"/>
    </row>
    <row r="3681" spans="1:1" x14ac:dyDescent="0.45">
      <c r="A3681" s="63"/>
    </row>
    <row r="3682" spans="1:1" x14ac:dyDescent="0.45">
      <c r="A3682" s="63"/>
    </row>
    <row r="3683" spans="1:1" x14ac:dyDescent="0.45">
      <c r="A3683" s="63"/>
    </row>
    <row r="3684" spans="1:1" x14ac:dyDescent="0.45">
      <c r="A3684" s="63"/>
    </row>
    <row r="3685" spans="1:1" x14ac:dyDescent="0.45">
      <c r="A3685" s="63"/>
    </row>
    <row r="3686" spans="1:1" x14ac:dyDescent="0.45">
      <c r="A3686" s="63"/>
    </row>
    <row r="3687" spans="1:1" x14ac:dyDescent="0.45">
      <c r="A3687" s="63"/>
    </row>
    <row r="3688" spans="1:1" x14ac:dyDescent="0.45">
      <c r="A3688" s="63"/>
    </row>
    <row r="3689" spans="1:1" x14ac:dyDescent="0.45">
      <c r="A3689" s="63"/>
    </row>
    <row r="3690" spans="1:1" x14ac:dyDescent="0.45">
      <c r="A3690" s="63"/>
    </row>
    <row r="3691" spans="1:1" x14ac:dyDescent="0.45">
      <c r="A3691" s="63"/>
    </row>
    <row r="3692" spans="1:1" x14ac:dyDescent="0.45">
      <c r="A3692" s="63"/>
    </row>
    <row r="3693" spans="1:1" x14ac:dyDescent="0.45">
      <c r="A3693" s="63"/>
    </row>
    <row r="3694" spans="1:1" x14ac:dyDescent="0.45">
      <c r="A3694" s="63"/>
    </row>
    <row r="3695" spans="1:1" x14ac:dyDescent="0.45">
      <c r="A3695" s="63"/>
    </row>
    <row r="3696" spans="1:1" x14ac:dyDescent="0.45">
      <c r="A3696" s="63"/>
    </row>
    <row r="3697" spans="1:1" x14ac:dyDescent="0.45">
      <c r="A3697" s="63"/>
    </row>
    <row r="3698" spans="1:1" x14ac:dyDescent="0.45">
      <c r="A3698" s="63"/>
    </row>
    <row r="3699" spans="1:1" x14ac:dyDescent="0.45">
      <c r="A3699" s="63"/>
    </row>
    <row r="3700" spans="1:1" x14ac:dyDescent="0.45">
      <c r="A3700" s="63"/>
    </row>
    <row r="3701" spans="1:1" x14ac:dyDescent="0.45">
      <c r="A3701" s="63"/>
    </row>
    <row r="3702" spans="1:1" x14ac:dyDescent="0.45">
      <c r="A3702" s="63"/>
    </row>
    <row r="3703" spans="1:1" x14ac:dyDescent="0.45">
      <c r="A3703" s="63"/>
    </row>
    <row r="3704" spans="1:1" x14ac:dyDescent="0.45">
      <c r="A3704" s="63"/>
    </row>
    <row r="3705" spans="1:1" x14ac:dyDescent="0.45">
      <c r="A3705" s="63"/>
    </row>
    <row r="3706" spans="1:1" x14ac:dyDescent="0.45">
      <c r="A3706" s="63"/>
    </row>
    <row r="3707" spans="1:1" x14ac:dyDescent="0.45">
      <c r="A3707" s="63"/>
    </row>
    <row r="3708" spans="1:1" x14ac:dyDescent="0.45">
      <c r="A3708" s="63"/>
    </row>
    <row r="3709" spans="1:1" x14ac:dyDescent="0.45">
      <c r="A3709" s="63"/>
    </row>
    <row r="3710" spans="1:1" x14ac:dyDescent="0.45">
      <c r="A3710" s="63"/>
    </row>
    <row r="3711" spans="1:1" x14ac:dyDescent="0.45">
      <c r="A3711" s="63"/>
    </row>
    <row r="3712" spans="1:1" x14ac:dyDescent="0.45">
      <c r="A3712" s="63"/>
    </row>
    <row r="3713" spans="1:1" x14ac:dyDescent="0.45">
      <c r="A3713" s="63"/>
    </row>
    <row r="3714" spans="1:1" x14ac:dyDescent="0.45">
      <c r="A3714" s="63"/>
    </row>
    <row r="3715" spans="1:1" x14ac:dyDescent="0.45">
      <c r="A3715" s="63"/>
    </row>
    <row r="3716" spans="1:1" x14ac:dyDescent="0.45">
      <c r="A3716" s="63"/>
    </row>
    <row r="3717" spans="1:1" x14ac:dyDescent="0.45">
      <c r="A3717" s="63"/>
    </row>
    <row r="3718" spans="1:1" x14ac:dyDescent="0.45">
      <c r="A3718" s="63"/>
    </row>
    <row r="3719" spans="1:1" x14ac:dyDescent="0.45">
      <c r="A3719" s="63"/>
    </row>
    <row r="3720" spans="1:1" x14ac:dyDescent="0.45">
      <c r="A3720" s="63"/>
    </row>
    <row r="3721" spans="1:1" x14ac:dyDescent="0.45">
      <c r="A3721" s="63"/>
    </row>
    <row r="3722" spans="1:1" x14ac:dyDescent="0.45">
      <c r="A3722" s="63"/>
    </row>
    <row r="3723" spans="1:1" x14ac:dyDescent="0.45">
      <c r="A3723" s="63"/>
    </row>
    <row r="3724" spans="1:1" x14ac:dyDescent="0.45">
      <c r="A3724" s="63"/>
    </row>
    <row r="3725" spans="1:1" x14ac:dyDescent="0.45">
      <c r="A3725" s="63"/>
    </row>
    <row r="3726" spans="1:1" x14ac:dyDescent="0.45">
      <c r="A3726" s="63"/>
    </row>
    <row r="3727" spans="1:1" x14ac:dyDescent="0.45">
      <c r="A3727" s="63"/>
    </row>
    <row r="3728" spans="1:1" x14ac:dyDescent="0.45">
      <c r="A3728" s="63"/>
    </row>
    <row r="3729" spans="1:1" x14ac:dyDescent="0.45">
      <c r="A3729" s="63"/>
    </row>
    <row r="3730" spans="1:1" x14ac:dyDescent="0.45">
      <c r="A3730" s="63"/>
    </row>
    <row r="3731" spans="1:1" x14ac:dyDescent="0.45">
      <c r="A3731" s="63"/>
    </row>
    <row r="3732" spans="1:1" x14ac:dyDescent="0.45">
      <c r="A3732" s="63"/>
    </row>
    <row r="3733" spans="1:1" x14ac:dyDescent="0.45">
      <c r="A3733" s="63"/>
    </row>
    <row r="3734" spans="1:1" x14ac:dyDescent="0.45">
      <c r="A3734" s="63"/>
    </row>
    <row r="3735" spans="1:1" x14ac:dyDescent="0.45">
      <c r="A3735" s="63"/>
    </row>
    <row r="3736" spans="1:1" x14ac:dyDescent="0.45">
      <c r="A3736" s="63"/>
    </row>
    <row r="3737" spans="1:1" x14ac:dyDescent="0.45">
      <c r="A3737" s="63"/>
    </row>
    <row r="3738" spans="1:1" x14ac:dyDescent="0.45">
      <c r="A3738" s="63"/>
    </row>
    <row r="3739" spans="1:1" x14ac:dyDescent="0.45">
      <c r="A3739" s="63"/>
    </row>
    <row r="3740" spans="1:1" x14ac:dyDescent="0.45">
      <c r="A3740" s="63"/>
    </row>
    <row r="3741" spans="1:1" x14ac:dyDescent="0.45">
      <c r="A3741" s="63"/>
    </row>
    <row r="3742" spans="1:1" x14ac:dyDescent="0.45">
      <c r="A3742" s="63"/>
    </row>
    <row r="3743" spans="1:1" x14ac:dyDescent="0.45">
      <c r="A3743" s="63"/>
    </row>
    <row r="3744" spans="1:1" x14ac:dyDescent="0.45">
      <c r="A3744" s="63"/>
    </row>
    <row r="3745" spans="1:1" x14ac:dyDescent="0.45">
      <c r="A3745" s="63"/>
    </row>
    <row r="3746" spans="1:1" x14ac:dyDescent="0.45">
      <c r="A3746" s="63"/>
    </row>
    <row r="3747" spans="1:1" x14ac:dyDescent="0.45">
      <c r="A3747" s="63"/>
    </row>
    <row r="3748" spans="1:1" x14ac:dyDescent="0.45">
      <c r="A3748" s="63"/>
    </row>
    <row r="3749" spans="1:1" x14ac:dyDescent="0.45">
      <c r="A3749" s="63"/>
    </row>
    <row r="3750" spans="1:1" x14ac:dyDescent="0.45">
      <c r="A3750" s="63"/>
    </row>
    <row r="3751" spans="1:1" x14ac:dyDescent="0.45">
      <c r="A3751" s="63"/>
    </row>
    <row r="3752" spans="1:1" x14ac:dyDescent="0.45">
      <c r="A3752" s="63"/>
    </row>
    <row r="3753" spans="1:1" x14ac:dyDescent="0.45">
      <c r="A3753" s="63"/>
    </row>
    <row r="3754" spans="1:1" x14ac:dyDescent="0.45">
      <c r="A3754" s="63"/>
    </row>
    <row r="3755" spans="1:1" x14ac:dyDescent="0.45">
      <c r="A3755" s="63"/>
    </row>
    <row r="3756" spans="1:1" x14ac:dyDescent="0.45">
      <c r="A3756" s="63"/>
    </row>
    <row r="3757" spans="1:1" x14ac:dyDescent="0.45">
      <c r="A3757" s="63"/>
    </row>
    <row r="3758" spans="1:1" x14ac:dyDescent="0.45">
      <c r="A3758" s="63"/>
    </row>
    <row r="3759" spans="1:1" x14ac:dyDescent="0.45">
      <c r="A3759" s="63"/>
    </row>
    <row r="3760" spans="1:1" x14ac:dyDescent="0.45">
      <c r="A3760" s="63"/>
    </row>
    <row r="3761" spans="1:1" x14ac:dyDescent="0.45">
      <c r="A3761" s="63"/>
    </row>
    <row r="3762" spans="1:1" x14ac:dyDescent="0.45">
      <c r="A3762" s="63"/>
    </row>
    <row r="3763" spans="1:1" x14ac:dyDescent="0.45">
      <c r="A3763" s="63"/>
    </row>
    <row r="3764" spans="1:1" x14ac:dyDescent="0.45">
      <c r="A3764" s="63"/>
    </row>
    <row r="3765" spans="1:1" x14ac:dyDescent="0.45">
      <c r="A3765" s="63"/>
    </row>
    <row r="3766" spans="1:1" x14ac:dyDescent="0.45">
      <c r="A3766" s="63"/>
    </row>
    <row r="3767" spans="1:1" x14ac:dyDescent="0.45">
      <c r="A3767" s="63"/>
    </row>
    <row r="3768" spans="1:1" x14ac:dyDescent="0.45">
      <c r="A3768" s="63"/>
    </row>
    <row r="3769" spans="1:1" x14ac:dyDescent="0.45">
      <c r="A3769" s="63"/>
    </row>
    <row r="3770" spans="1:1" x14ac:dyDescent="0.45">
      <c r="A3770" s="63"/>
    </row>
    <row r="3771" spans="1:1" x14ac:dyDescent="0.45">
      <c r="A3771" s="63"/>
    </row>
    <row r="3772" spans="1:1" x14ac:dyDescent="0.45">
      <c r="A3772" s="63"/>
    </row>
    <row r="3773" spans="1:1" x14ac:dyDescent="0.45">
      <c r="A3773" s="63"/>
    </row>
    <row r="3774" spans="1:1" x14ac:dyDescent="0.45">
      <c r="A3774" s="63"/>
    </row>
    <row r="3775" spans="1:1" x14ac:dyDescent="0.45">
      <c r="A3775" s="63"/>
    </row>
    <row r="3776" spans="1:1" x14ac:dyDescent="0.45">
      <c r="A3776" s="63"/>
    </row>
    <row r="3777" spans="1:1" x14ac:dyDescent="0.45">
      <c r="A3777" s="63"/>
    </row>
    <row r="3778" spans="1:1" x14ac:dyDescent="0.45">
      <c r="A3778" s="63"/>
    </row>
    <row r="3779" spans="1:1" x14ac:dyDescent="0.45">
      <c r="A3779" s="63"/>
    </row>
    <row r="3780" spans="1:1" x14ac:dyDescent="0.45">
      <c r="A3780" s="63"/>
    </row>
    <row r="3781" spans="1:1" x14ac:dyDescent="0.45">
      <c r="A3781" s="63"/>
    </row>
    <row r="3782" spans="1:1" x14ac:dyDescent="0.45">
      <c r="A3782" s="63"/>
    </row>
    <row r="3783" spans="1:1" x14ac:dyDescent="0.45">
      <c r="A3783" s="63"/>
    </row>
    <row r="3784" spans="1:1" x14ac:dyDescent="0.45">
      <c r="A3784" s="63"/>
    </row>
    <row r="3785" spans="1:1" x14ac:dyDescent="0.45">
      <c r="A3785" s="63"/>
    </row>
    <row r="3786" spans="1:1" x14ac:dyDescent="0.45">
      <c r="A3786" s="63"/>
    </row>
    <row r="3787" spans="1:1" x14ac:dyDescent="0.45">
      <c r="A3787" s="63"/>
    </row>
    <row r="3788" spans="1:1" x14ac:dyDescent="0.45">
      <c r="A3788" s="63"/>
    </row>
    <row r="3789" spans="1:1" x14ac:dyDescent="0.45">
      <c r="A3789" s="63"/>
    </row>
    <row r="3790" spans="1:1" x14ac:dyDescent="0.45">
      <c r="A3790" s="63"/>
    </row>
    <row r="3791" spans="1:1" x14ac:dyDescent="0.45">
      <c r="A3791" s="63"/>
    </row>
    <row r="3792" spans="1:1" x14ac:dyDescent="0.45">
      <c r="A3792" s="63"/>
    </row>
    <row r="3793" spans="1:1" x14ac:dyDescent="0.45">
      <c r="A3793" s="63"/>
    </row>
    <row r="3794" spans="1:1" x14ac:dyDescent="0.45">
      <c r="A3794" s="63"/>
    </row>
    <row r="3795" spans="1:1" x14ac:dyDescent="0.45">
      <c r="A3795" s="63"/>
    </row>
    <row r="3796" spans="1:1" x14ac:dyDescent="0.45">
      <c r="A3796" s="63"/>
    </row>
    <row r="3797" spans="1:1" x14ac:dyDescent="0.45">
      <c r="A3797" s="63"/>
    </row>
    <row r="3798" spans="1:1" x14ac:dyDescent="0.45">
      <c r="A3798" s="63"/>
    </row>
    <row r="3799" spans="1:1" x14ac:dyDescent="0.45">
      <c r="A3799" s="63"/>
    </row>
    <row r="3800" spans="1:1" x14ac:dyDescent="0.45">
      <c r="A3800" s="63"/>
    </row>
    <row r="3801" spans="1:1" x14ac:dyDescent="0.45">
      <c r="A3801" s="63"/>
    </row>
    <row r="3802" spans="1:1" x14ac:dyDescent="0.45">
      <c r="A3802" s="63"/>
    </row>
    <row r="3803" spans="1:1" x14ac:dyDescent="0.45">
      <c r="A3803" s="63"/>
    </row>
    <row r="3804" spans="1:1" x14ac:dyDescent="0.45">
      <c r="A3804" s="63"/>
    </row>
    <row r="3805" spans="1:1" x14ac:dyDescent="0.45">
      <c r="A3805" s="63"/>
    </row>
    <row r="3806" spans="1:1" x14ac:dyDescent="0.45">
      <c r="A3806" s="63"/>
    </row>
    <row r="3807" spans="1:1" x14ac:dyDescent="0.45">
      <c r="A3807" s="63"/>
    </row>
    <row r="3808" spans="1:1" x14ac:dyDescent="0.45">
      <c r="A3808" s="63"/>
    </row>
    <row r="3809" spans="1:1" x14ac:dyDescent="0.45">
      <c r="A3809" s="63"/>
    </row>
    <row r="3810" spans="1:1" x14ac:dyDescent="0.45">
      <c r="A3810" s="63"/>
    </row>
    <row r="3811" spans="1:1" x14ac:dyDescent="0.45">
      <c r="A3811" s="63"/>
    </row>
    <row r="3812" spans="1:1" x14ac:dyDescent="0.45">
      <c r="A3812" s="63"/>
    </row>
    <row r="3813" spans="1:1" x14ac:dyDescent="0.45">
      <c r="A3813" s="63"/>
    </row>
    <row r="3814" spans="1:1" x14ac:dyDescent="0.45">
      <c r="A3814" s="63"/>
    </row>
    <row r="3815" spans="1:1" x14ac:dyDescent="0.45">
      <c r="A3815" s="63"/>
    </row>
    <row r="3816" spans="1:1" x14ac:dyDescent="0.45">
      <c r="A3816" s="63"/>
    </row>
    <row r="3817" spans="1:1" x14ac:dyDescent="0.45">
      <c r="A3817" s="63"/>
    </row>
    <row r="3818" spans="1:1" x14ac:dyDescent="0.45">
      <c r="A3818" s="63"/>
    </row>
    <row r="3819" spans="1:1" x14ac:dyDescent="0.45">
      <c r="A3819" s="63"/>
    </row>
    <row r="3820" spans="1:1" x14ac:dyDescent="0.45">
      <c r="A3820" s="63"/>
    </row>
    <row r="3821" spans="1:1" x14ac:dyDescent="0.45">
      <c r="A3821" s="63"/>
    </row>
    <row r="3822" spans="1:1" x14ac:dyDescent="0.45">
      <c r="A3822" s="63"/>
    </row>
    <row r="3823" spans="1:1" x14ac:dyDescent="0.45">
      <c r="A3823" s="63"/>
    </row>
    <row r="3824" spans="1:1" x14ac:dyDescent="0.45">
      <c r="A3824" s="63"/>
    </row>
    <row r="3825" spans="1:1" x14ac:dyDescent="0.45">
      <c r="A3825" s="63"/>
    </row>
    <row r="3826" spans="1:1" x14ac:dyDescent="0.45">
      <c r="A3826" s="63"/>
    </row>
    <row r="3827" spans="1:1" x14ac:dyDescent="0.45">
      <c r="A3827" s="63"/>
    </row>
    <row r="3828" spans="1:1" x14ac:dyDescent="0.45">
      <c r="A3828" s="63"/>
    </row>
    <row r="3829" spans="1:1" x14ac:dyDescent="0.45">
      <c r="A3829" s="63"/>
    </row>
    <row r="3830" spans="1:1" x14ac:dyDescent="0.45">
      <c r="A3830" s="63"/>
    </row>
    <row r="3831" spans="1:1" x14ac:dyDescent="0.45">
      <c r="A3831" s="63"/>
    </row>
    <row r="3832" spans="1:1" x14ac:dyDescent="0.45">
      <c r="A3832" s="63"/>
    </row>
    <row r="3833" spans="1:1" x14ac:dyDescent="0.45">
      <c r="A3833" s="63"/>
    </row>
    <row r="3834" spans="1:1" x14ac:dyDescent="0.45">
      <c r="A3834" s="63"/>
    </row>
    <row r="3835" spans="1:1" x14ac:dyDescent="0.45">
      <c r="A3835" s="63"/>
    </row>
    <row r="3836" spans="1:1" x14ac:dyDescent="0.45">
      <c r="A3836" s="63"/>
    </row>
    <row r="3837" spans="1:1" x14ac:dyDescent="0.45">
      <c r="A3837" s="63"/>
    </row>
    <row r="3838" spans="1:1" x14ac:dyDescent="0.45">
      <c r="A3838" s="63"/>
    </row>
    <row r="3839" spans="1:1" x14ac:dyDescent="0.45">
      <c r="A3839" s="63"/>
    </row>
    <row r="3840" spans="1:1" x14ac:dyDescent="0.45">
      <c r="A3840" s="63"/>
    </row>
    <row r="3841" spans="1:1" x14ac:dyDescent="0.45">
      <c r="A3841" s="63"/>
    </row>
    <row r="3842" spans="1:1" x14ac:dyDescent="0.45">
      <c r="A3842" s="63"/>
    </row>
    <row r="3843" spans="1:1" x14ac:dyDescent="0.45">
      <c r="A3843" s="63"/>
    </row>
    <row r="3844" spans="1:1" x14ac:dyDescent="0.45">
      <c r="A3844" s="63"/>
    </row>
    <row r="3845" spans="1:1" x14ac:dyDescent="0.45">
      <c r="A3845" s="63"/>
    </row>
    <row r="3846" spans="1:1" x14ac:dyDescent="0.45">
      <c r="A3846" s="63"/>
    </row>
    <row r="3847" spans="1:1" x14ac:dyDescent="0.45">
      <c r="A3847" s="63"/>
    </row>
    <row r="3848" spans="1:1" x14ac:dyDescent="0.45">
      <c r="A3848" s="63"/>
    </row>
    <row r="3849" spans="1:1" x14ac:dyDescent="0.45">
      <c r="A3849" s="63"/>
    </row>
    <row r="3850" spans="1:1" x14ac:dyDescent="0.45">
      <c r="A3850" s="63"/>
    </row>
    <row r="3851" spans="1:1" x14ac:dyDescent="0.45">
      <c r="A3851" s="63"/>
    </row>
    <row r="3852" spans="1:1" x14ac:dyDescent="0.45">
      <c r="A3852" s="63"/>
    </row>
    <row r="3853" spans="1:1" x14ac:dyDescent="0.45">
      <c r="A3853" s="63"/>
    </row>
    <row r="3854" spans="1:1" x14ac:dyDescent="0.45">
      <c r="A3854" s="63"/>
    </row>
    <row r="3855" spans="1:1" x14ac:dyDescent="0.45">
      <c r="A3855" s="63"/>
    </row>
    <row r="3856" spans="1:1" x14ac:dyDescent="0.45">
      <c r="A3856" s="63"/>
    </row>
    <row r="3857" spans="1:1" x14ac:dyDescent="0.45">
      <c r="A3857" s="63"/>
    </row>
    <row r="3858" spans="1:1" x14ac:dyDescent="0.45">
      <c r="A3858" s="63"/>
    </row>
    <row r="3859" spans="1:1" x14ac:dyDescent="0.45">
      <c r="A3859" s="63"/>
    </row>
    <row r="3860" spans="1:1" x14ac:dyDescent="0.45">
      <c r="A3860" s="63"/>
    </row>
    <row r="3861" spans="1:1" x14ac:dyDescent="0.45">
      <c r="A3861" s="63"/>
    </row>
    <row r="3862" spans="1:1" x14ac:dyDescent="0.45">
      <c r="A3862" s="63"/>
    </row>
    <row r="3863" spans="1:1" x14ac:dyDescent="0.45">
      <c r="A3863" s="63"/>
    </row>
    <row r="3864" spans="1:1" x14ac:dyDescent="0.45">
      <c r="A3864" s="63"/>
    </row>
    <row r="3865" spans="1:1" x14ac:dyDescent="0.45">
      <c r="A3865" s="63"/>
    </row>
    <row r="3866" spans="1:1" x14ac:dyDescent="0.45">
      <c r="A3866" s="63"/>
    </row>
    <row r="3867" spans="1:1" x14ac:dyDescent="0.45">
      <c r="A3867" s="63"/>
    </row>
    <row r="3868" spans="1:1" x14ac:dyDescent="0.45">
      <c r="A3868" s="63"/>
    </row>
    <row r="3869" spans="1:1" x14ac:dyDescent="0.45">
      <c r="A3869" s="63"/>
    </row>
    <row r="3870" spans="1:1" x14ac:dyDescent="0.45">
      <c r="A3870" s="63"/>
    </row>
    <row r="3871" spans="1:1" x14ac:dyDescent="0.45">
      <c r="A3871" s="63"/>
    </row>
    <row r="3872" spans="1:1" x14ac:dyDescent="0.45">
      <c r="A3872" s="63"/>
    </row>
    <row r="3873" spans="1:1" x14ac:dyDescent="0.45">
      <c r="A3873" s="63"/>
    </row>
    <row r="3874" spans="1:1" x14ac:dyDescent="0.45">
      <c r="A3874" s="63"/>
    </row>
    <row r="3875" spans="1:1" x14ac:dyDescent="0.45">
      <c r="A3875" s="63"/>
    </row>
    <row r="3876" spans="1:1" x14ac:dyDescent="0.45">
      <c r="A3876" s="63"/>
    </row>
    <row r="3877" spans="1:1" x14ac:dyDescent="0.45">
      <c r="A3877" s="63"/>
    </row>
    <row r="3878" spans="1:1" x14ac:dyDescent="0.45">
      <c r="A3878" s="63"/>
    </row>
    <row r="3879" spans="1:1" x14ac:dyDescent="0.45">
      <c r="A3879" s="63"/>
    </row>
    <row r="3880" spans="1:1" x14ac:dyDescent="0.45">
      <c r="A3880" s="63"/>
    </row>
    <row r="3881" spans="1:1" x14ac:dyDescent="0.45">
      <c r="A3881" s="63"/>
    </row>
    <row r="3882" spans="1:1" x14ac:dyDescent="0.45">
      <c r="A3882" s="63"/>
    </row>
    <row r="3883" spans="1:1" x14ac:dyDescent="0.45">
      <c r="A3883" s="63"/>
    </row>
    <row r="3884" spans="1:1" x14ac:dyDescent="0.45">
      <c r="A3884" s="63"/>
    </row>
    <row r="3885" spans="1:1" x14ac:dyDescent="0.45">
      <c r="A3885" s="63"/>
    </row>
    <row r="3886" spans="1:1" x14ac:dyDescent="0.45">
      <c r="A3886" s="63"/>
    </row>
    <row r="3887" spans="1:1" x14ac:dyDescent="0.45">
      <c r="A3887" s="63"/>
    </row>
    <row r="3888" spans="1:1" x14ac:dyDescent="0.45">
      <c r="A3888" s="63"/>
    </row>
    <row r="3889" spans="1:1" x14ac:dyDescent="0.45">
      <c r="A3889" s="63"/>
    </row>
    <row r="3890" spans="1:1" x14ac:dyDescent="0.45">
      <c r="A3890" s="63"/>
    </row>
    <row r="3891" spans="1:1" x14ac:dyDescent="0.45">
      <c r="A3891" s="63"/>
    </row>
    <row r="3892" spans="1:1" x14ac:dyDescent="0.45">
      <c r="A3892" s="63"/>
    </row>
    <row r="3893" spans="1:1" x14ac:dyDescent="0.45">
      <c r="A3893" s="63"/>
    </row>
    <row r="3894" spans="1:1" x14ac:dyDescent="0.45">
      <c r="A3894" s="63"/>
    </row>
    <row r="3895" spans="1:1" x14ac:dyDescent="0.45">
      <c r="A3895" s="63"/>
    </row>
    <row r="3896" spans="1:1" x14ac:dyDescent="0.45">
      <c r="A3896" s="63"/>
    </row>
    <row r="3897" spans="1:1" x14ac:dyDescent="0.45">
      <c r="A3897" s="63"/>
    </row>
    <row r="3898" spans="1:1" x14ac:dyDescent="0.45">
      <c r="A3898" s="63"/>
    </row>
    <row r="3899" spans="1:1" x14ac:dyDescent="0.45">
      <c r="A3899" s="63"/>
    </row>
    <row r="3900" spans="1:1" x14ac:dyDescent="0.45">
      <c r="A3900" s="63"/>
    </row>
    <row r="3901" spans="1:1" x14ac:dyDescent="0.45">
      <c r="A3901" s="63"/>
    </row>
    <row r="3902" spans="1:1" x14ac:dyDescent="0.45">
      <c r="A3902" s="63"/>
    </row>
    <row r="3903" spans="1:1" x14ac:dyDescent="0.45">
      <c r="A3903" s="63"/>
    </row>
    <row r="3904" spans="1:1" x14ac:dyDescent="0.45">
      <c r="A3904" s="63"/>
    </row>
    <row r="3905" spans="1:1" x14ac:dyDescent="0.45">
      <c r="A3905" s="63"/>
    </row>
    <row r="3906" spans="1:1" x14ac:dyDescent="0.45">
      <c r="A3906" s="63"/>
    </row>
    <row r="3907" spans="1:1" x14ac:dyDescent="0.45">
      <c r="A3907" s="63"/>
    </row>
    <row r="3908" spans="1:1" x14ac:dyDescent="0.45">
      <c r="A3908" s="63"/>
    </row>
    <row r="3909" spans="1:1" x14ac:dyDescent="0.45">
      <c r="A3909" s="63"/>
    </row>
    <row r="3910" spans="1:1" x14ac:dyDescent="0.45">
      <c r="A3910" s="63"/>
    </row>
    <row r="3911" spans="1:1" x14ac:dyDescent="0.45">
      <c r="A3911" s="63"/>
    </row>
    <row r="3912" spans="1:1" x14ac:dyDescent="0.45">
      <c r="A3912" s="63"/>
    </row>
    <row r="3913" spans="1:1" x14ac:dyDescent="0.45">
      <c r="A3913" s="63"/>
    </row>
    <row r="3914" spans="1:1" x14ac:dyDescent="0.45">
      <c r="A3914" s="63"/>
    </row>
    <row r="3915" spans="1:1" x14ac:dyDescent="0.45">
      <c r="A3915" s="63"/>
    </row>
    <row r="3916" spans="1:1" x14ac:dyDescent="0.45">
      <c r="A3916" s="63"/>
    </row>
    <row r="3917" spans="1:1" x14ac:dyDescent="0.45">
      <c r="A3917" s="63"/>
    </row>
    <row r="3918" spans="1:1" x14ac:dyDescent="0.45">
      <c r="A3918" s="63"/>
    </row>
    <row r="3919" spans="1:1" x14ac:dyDescent="0.45">
      <c r="A3919" s="63"/>
    </row>
    <row r="3920" spans="1:1" x14ac:dyDescent="0.45">
      <c r="A3920" s="63"/>
    </row>
    <row r="3921" spans="1:1" x14ac:dyDescent="0.45">
      <c r="A3921" s="63"/>
    </row>
    <row r="3922" spans="1:1" x14ac:dyDescent="0.45">
      <c r="A3922" s="63"/>
    </row>
    <row r="3923" spans="1:1" x14ac:dyDescent="0.45">
      <c r="A3923" s="63"/>
    </row>
    <row r="3924" spans="1:1" x14ac:dyDescent="0.45">
      <c r="A3924" s="63"/>
    </row>
    <row r="3925" spans="1:1" x14ac:dyDescent="0.45">
      <c r="A3925" s="63"/>
    </row>
    <row r="3926" spans="1:1" x14ac:dyDescent="0.45">
      <c r="A3926" s="63"/>
    </row>
    <row r="3927" spans="1:1" x14ac:dyDescent="0.45">
      <c r="A3927" s="63"/>
    </row>
    <row r="3928" spans="1:1" x14ac:dyDescent="0.45">
      <c r="A3928" s="63"/>
    </row>
    <row r="3929" spans="1:1" x14ac:dyDescent="0.45">
      <c r="A3929" s="63"/>
    </row>
    <row r="3930" spans="1:1" x14ac:dyDescent="0.45">
      <c r="A3930" s="63"/>
    </row>
    <row r="3931" spans="1:1" x14ac:dyDescent="0.45">
      <c r="A3931" s="63"/>
    </row>
    <row r="3932" spans="1:1" x14ac:dyDescent="0.45">
      <c r="A3932" s="63"/>
    </row>
    <row r="3933" spans="1:1" x14ac:dyDescent="0.45">
      <c r="A3933" s="63"/>
    </row>
    <row r="3934" spans="1:1" x14ac:dyDescent="0.45">
      <c r="A3934" s="63"/>
    </row>
    <row r="3935" spans="1:1" x14ac:dyDescent="0.45">
      <c r="A3935" s="63"/>
    </row>
    <row r="3936" spans="1:1" x14ac:dyDescent="0.45">
      <c r="A3936" s="63"/>
    </row>
    <row r="3937" spans="1:1" x14ac:dyDescent="0.45">
      <c r="A3937" s="63"/>
    </row>
    <row r="3938" spans="1:1" x14ac:dyDescent="0.45">
      <c r="A3938" s="63"/>
    </row>
    <row r="3939" spans="1:1" x14ac:dyDescent="0.45">
      <c r="A3939" s="63"/>
    </row>
    <row r="3940" spans="1:1" x14ac:dyDescent="0.45">
      <c r="A3940" s="63"/>
    </row>
    <row r="3941" spans="1:1" x14ac:dyDescent="0.45">
      <c r="A3941" s="63"/>
    </row>
    <row r="3942" spans="1:1" x14ac:dyDescent="0.45">
      <c r="A3942" s="63"/>
    </row>
    <row r="3943" spans="1:1" x14ac:dyDescent="0.45">
      <c r="A3943" s="63"/>
    </row>
    <row r="3944" spans="1:1" x14ac:dyDescent="0.45">
      <c r="A3944" s="63"/>
    </row>
    <row r="3945" spans="1:1" x14ac:dyDescent="0.45">
      <c r="A3945" s="63"/>
    </row>
    <row r="3946" spans="1:1" x14ac:dyDescent="0.45">
      <c r="A3946" s="63"/>
    </row>
    <row r="3947" spans="1:1" x14ac:dyDescent="0.45">
      <c r="A3947" s="63"/>
    </row>
    <row r="3948" spans="1:1" x14ac:dyDescent="0.45">
      <c r="A3948" s="63"/>
    </row>
    <row r="3949" spans="1:1" x14ac:dyDescent="0.45">
      <c r="A3949" s="63"/>
    </row>
    <row r="3950" spans="1:1" x14ac:dyDescent="0.45">
      <c r="A3950" s="63"/>
    </row>
    <row r="3951" spans="1:1" x14ac:dyDescent="0.45">
      <c r="A3951" s="63"/>
    </row>
    <row r="3952" spans="1:1" x14ac:dyDescent="0.45">
      <c r="A3952" s="63"/>
    </row>
    <row r="3953" spans="1:1" x14ac:dyDescent="0.45">
      <c r="A3953" s="63"/>
    </row>
    <row r="3954" spans="1:1" x14ac:dyDescent="0.45">
      <c r="A3954" s="63"/>
    </row>
    <row r="3955" spans="1:1" x14ac:dyDescent="0.45">
      <c r="A3955" s="63"/>
    </row>
    <row r="3956" spans="1:1" x14ac:dyDescent="0.45">
      <c r="A3956" s="63"/>
    </row>
    <row r="3957" spans="1:1" x14ac:dyDescent="0.45">
      <c r="A3957" s="63"/>
    </row>
    <row r="3958" spans="1:1" x14ac:dyDescent="0.45">
      <c r="A3958" s="63"/>
    </row>
    <row r="3959" spans="1:1" x14ac:dyDescent="0.45">
      <c r="A3959" s="63"/>
    </row>
    <row r="3960" spans="1:1" x14ac:dyDescent="0.45">
      <c r="A3960" s="63"/>
    </row>
    <row r="3961" spans="1:1" x14ac:dyDescent="0.45">
      <c r="A3961" s="63"/>
    </row>
    <row r="3962" spans="1:1" x14ac:dyDescent="0.45">
      <c r="A3962" s="63"/>
    </row>
    <row r="3963" spans="1:1" x14ac:dyDescent="0.45">
      <c r="A3963" s="63"/>
    </row>
    <row r="3964" spans="1:1" x14ac:dyDescent="0.45">
      <c r="A3964" s="63"/>
    </row>
    <row r="3965" spans="1:1" x14ac:dyDescent="0.45">
      <c r="A3965" s="63"/>
    </row>
    <row r="3966" spans="1:1" x14ac:dyDescent="0.45">
      <c r="A3966" s="63"/>
    </row>
    <row r="3967" spans="1:1" x14ac:dyDescent="0.45">
      <c r="A3967" s="63"/>
    </row>
    <row r="3968" spans="1:1" x14ac:dyDescent="0.45">
      <c r="A3968" s="63"/>
    </row>
    <row r="3969" spans="1:1" x14ac:dyDescent="0.45">
      <c r="A3969" s="63"/>
    </row>
    <row r="3970" spans="1:1" x14ac:dyDescent="0.45">
      <c r="A3970" s="63"/>
    </row>
    <row r="3971" spans="1:1" x14ac:dyDescent="0.45">
      <c r="A3971" s="63"/>
    </row>
    <row r="3972" spans="1:1" x14ac:dyDescent="0.45">
      <c r="A3972" s="63"/>
    </row>
    <row r="3973" spans="1:1" x14ac:dyDescent="0.45">
      <c r="A3973" s="63"/>
    </row>
    <row r="3974" spans="1:1" x14ac:dyDescent="0.45">
      <c r="A3974" s="63"/>
    </row>
    <row r="3975" spans="1:1" x14ac:dyDescent="0.45">
      <c r="A3975" s="63"/>
    </row>
    <row r="3976" spans="1:1" x14ac:dyDescent="0.45">
      <c r="A3976" s="63"/>
    </row>
    <row r="3977" spans="1:1" x14ac:dyDescent="0.45">
      <c r="A3977" s="63"/>
    </row>
    <row r="3978" spans="1:1" x14ac:dyDescent="0.45">
      <c r="A3978" s="63"/>
    </row>
    <row r="3979" spans="1:1" x14ac:dyDescent="0.45">
      <c r="A3979" s="63"/>
    </row>
    <row r="3980" spans="1:1" x14ac:dyDescent="0.45">
      <c r="A3980" s="63"/>
    </row>
    <row r="3981" spans="1:1" x14ac:dyDescent="0.45">
      <c r="A3981" s="63"/>
    </row>
    <row r="3982" spans="1:1" x14ac:dyDescent="0.45">
      <c r="A3982" s="63"/>
    </row>
    <row r="3983" spans="1:1" x14ac:dyDescent="0.45">
      <c r="A3983" s="63"/>
    </row>
    <row r="3984" spans="1:1" x14ac:dyDescent="0.45">
      <c r="A3984" s="63"/>
    </row>
    <row r="3985" spans="1:1" x14ac:dyDescent="0.45">
      <c r="A3985" s="63"/>
    </row>
    <row r="3986" spans="1:1" x14ac:dyDescent="0.45">
      <c r="A3986" s="63"/>
    </row>
    <row r="3987" spans="1:1" x14ac:dyDescent="0.45">
      <c r="A3987" s="63"/>
    </row>
    <row r="3988" spans="1:1" x14ac:dyDescent="0.45">
      <c r="A3988" s="63"/>
    </row>
    <row r="3989" spans="1:1" x14ac:dyDescent="0.45">
      <c r="A3989" s="63"/>
    </row>
    <row r="3990" spans="1:1" x14ac:dyDescent="0.45">
      <c r="A3990" s="63"/>
    </row>
    <row r="3991" spans="1:1" x14ac:dyDescent="0.45">
      <c r="A3991" s="63"/>
    </row>
    <row r="3992" spans="1:1" x14ac:dyDescent="0.45">
      <c r="A3992" s="63"/>
    </row>
    <row r="3993" spans="1:1" x14ac:dyDescent="0.45">
      <c r="A3993" s="63"/>
    </row>
    <row r="3994" spans="1:1" x14ac:dyDescent="0.45">
      <c r="A3994" s="63"/>
    </row>
    <row r="3995" spans="1:1" x14ac:dyDescent="0.45">
      <c r="A3995" s="63"/>
    </row>
    <row r="3996" spans="1:1" x14ac:dyDescent="0.45">
      <c r="A3996" s="63"/>
    </row>
    <row r="3997" spans="1:1" x14ac:dyDescent="0.45">
      <c r="A3997" s="63"/>
    </row>
    <row r="3998" spans="1:1" x14ac:dyDescent="0.45">
      <c r="A3998" s="63"/>
    </row>
    <row r="3999" spans="1:1" x14ac:dyDescent="0.45">
      <c r="A3999" s="63"/>
    </row>
    <row r="4000" spans="1:1" x14ac:dyDescent="0.45">
      <c r="A4000" s="63"/>
    </row>
    <row r="4001" spans="1:1" x14ac:dyDescent="0.45">
      <c r="A4001" s="63"/>
    </row>
    <row r="4002" spans="1:1" x14ac:dyDescent="0.45">
      <c r="A4002" s="63"/>
    </row>
    <row r="4003" spans="1:1" x14ac:dyDescent="0.45">
      <c r="A4003" s="63"/>
    </row>
    <row r="4004" spans="1:1" x14ac:dyDescent="0.45">
      <c r="A4004" s="63"/>
    </row>
    <row r="4005" spans="1:1" x14ac:dyDescent="0.45">
      <c r="A4005" s="63"/>
    </row>
    <row r="4006" spans="1:1" x14ac:dyDescent="0.45">
      <c r="A4006" s="63"/>
    </row>
    <row r="4007" spans="1:1" x14ac:dyDescent="0.45">
      <c r="A4007" s="63"/>
    </row>
    <row r="4008" spans="1:1" x14ac:dyDescent="0.45">
      <c r="A4008" s="63"/>
    </row>
    <row r="4009" spans="1:1" x14ac:dyDescent="0.45">
      <c r="A4009" s="63"/>
    </row>
    <row r="4010" spans="1:1" x14ac:dyDescent="0.45">
      <c r="A4010" s="63"/>
    </row>
    <row r="4011" spans="1:1" x14ac:dyDescent="0.45">
      <c r="A4011" s="63"/>
    </row>
    <row r="4012" spans="1:1" x14ac:dyDescent="0.45">
      <c r="A4012" s="63"/>
    </row>
    <row r="4013" spans="1:1" x14ac:dyDescent="0.45">
      <c r="A4013" s="63"/>
    </row>
    <row r="4014" spans="1:1" x14ac:dyDescent="0.45">
      <c r="A4014" s="63"/>
    </row>
    <row r="4015" spans="1:1" x14ac:dyDescent="0.45">
      <c r="A4015" s="63"/>
    </row>
    <row r="4016" spans="1:1" x14ac:dyDescent="0.45">
      <c r="A4016" s="63"/>
    </row>
    <row r="4017" spans="1:1" x14ac:dyDescent="0.45">
      <c r="A4017" s="63"/>
    </row>
    <row r="4018" spans="1:1" x14ac:dyDescent="0.45">
      <c r="A4018" s="63"/>
    </row>
    <row r="4019" spans="1:1" x14ac:dyDescent="0.45">
      <c r="A4019" s="63"/>
    </row>
    <row r="4020" spans="1:1" x14ac:dyDescent="0.45">
      <c r="A4020" s="63"/>
    </row>
    <row r="4021" spans="1:1" x14ac:dyDescent="0.45">
      <c r="A4021" s="63"/>
    </row>
    <row r="4022" spans="1:1" x14ac:dyDescent="0.45">
      <c r="A4022" s="63"/>
    </row>
    <row r="4023" spans="1:1" x14ac:dyDescent="0.45">
      <c r="A4023" s="63"/>
    </row>
    <row r="4024" spans="1:1" x14ac:dyDescent="0.45">
      <c r="A4024" s="63"/>
    </row>
    <row r="4025" spans="1:1" x14ac:dyDescent="0.45">
      <c r="A4025" s="63"/>
    </row>
    <row r="4026" spans="1:1" x14ac:dyDescent="0.45">
      <c r="A4026" s="63"/>
    </row>
    <row r="4027" spans="1:1" x14ac:dyDescent="0.45">
      <c r="A4027" s="63"/>
    </row>
    <row r="4028" spans="1:1" x14ac:dyDescent="0.45">
      <c r="A4028" s="63"/>
    </row>
    <row r="4029" spans="1:1" x14ac:dyDescent="0.45">
      <c r="A4029" s="63"/>
    </row>
    <row r="4030" spans="1:1" x14ac:dyDescent="0.45">
      <c r="A4030" s="63"/>
    </row>
    <row r="4031" spans="1:1" x14ac:dyDescent="0.45">
      <c r="A4031" s="63"/>
    </row>
    <row r="4032" spans="1:1" x14ac:dyDescent="0.45">
      <c r="A4032" s="63"/>
    </row>
    <row r="4033" spans="1:1" x14ac:dyDescent="0.45">
      <c r="A4033" s="63"/>
    </row>
    <row r="4034" spans="1:1" x14ac:dyDescent="0.45">
      <c r="A4034" s="63"/>
    </row>
    <row r="4035" spans="1:1" x14ac:dyDescent="0.45">
      <c r="A4035" s="63"/>
    </row>
    <row r="4036" spans="1:1" x14ac:dyDescent="0.45">
      <c r="A4036" s="63"/>
    </row>
    <row r="4037" spans="1:1" x14ac:dyDescent="0.45">
      <c r="A4037" s="63"/>
    </row>
    <row r="4038" spans="1:1" x14ac:dyDescent="0.45">
      <c r="A4038" s="63"/>
    </row>
    <row r="4039" spans="1:1" x14ac:dyDescent="0.45">
      <c r="A4039" s="63"/>
    </row>
    <row r="4040" spans="1:1" x14ac:dyDescent="0.45">
      <c r="A4040" s="63"/>
    </row>
    <row r="4041" spans="1:1" x14ac:dyDescent="0.45">
      <c r="A4041" s="63"/>
    </row>
    <row r="4042" spans="1:1" x14ac:dyDescent="0.45">
      <c r="A4042" s="63"/>
    </row>
    <row r="4043" spans="1:1" x14ac:dyDescent="0.45">
      <c r="A4043" s="63"/>
    </row>
    <row r="4044" spans="1:1" x14ac:dyDescent="0.45">
      <c r="A4044" s="63"/>
    </row>
    <row r="4045" spans="1:1" x14ac:dyDescent="0.45">
      <c r="A4045" s="63"/>
    </row>
    <row r="4046" spans="1:1" x14ac:dyDescent="0.45">
      <c r="A4046" s="63"/>
    </row>
    <row r="4047" spans="1:1" x14ac:dyDescent="0.45">
      <c r="A4047" s="63"/>
    </row>
    <row r="4048" spans="1:1" x14ac:dyDescent="0.45">
      <c r="A4048" s="63"/>
    </row>
    <row r="4049" spans="1:1" x14ac:dyDescent="0.45">
      <c r="A4049" s="63"/>
    </row>
    <row r="4050" spans="1:1" x14ac:dyDescent="0.45">
      <c r="A4050" s="63"/>
    </row>
    <row r="4051" spans="1:1" x14ac:dyDescent="0.45">
      <c r="A4051" s="63"/>
    </row>
    <row r="4052" spans="1:1" x14ac:dyDescent="0.45">
      <c r="A4052" s="63"/>
    </row>
    <row r="4053" spans="1:1" x14ac:dyDescent="0.45">
      <c r="A4053" s="63"/>
    </row>
    <row r="4054" spans="1:1" x14ac:dyDescent="0.45">
      <c r="A4054" s="63"/>
    </row>
    <row r="4055" spans="1:1" x14ac:dyDescent="0.45">
      <c r="A4055" s="63"/>
    </row>
    <row r="4056" spans="1:1" x14ac:dyDescent="0.45">
      <c r="A4056" s="63"/>
    </row>
    <row r="4057" spans="1:1" x14ac:dyDescent="0.45">
      <c r="A4057" s="63"/>
    </row>
    <row r="4058" spans="1:1" x14ac:dyDescent="0.45">
      <c r="A4058" s="63"/>
    </row>
    <row r="4059" spans="1:1" x14ac:dyDescent="0.45">
      <c r="A4059" s="63"/>
    </row>
    <row r="4060" spans="1:1" x14ac:dyDescent="0.45">
      <c r="A4060" s="63"/>
    </row>
    <row r="4061" spans="1:1" x14ac:dyDescent="0.45">
      <c r="A4061" s="63"/>
    </row>
    <row r="4062" spans="1:1" x14ac:dyDescent="0.45">
      <c r="A4062" s="63"/>
    </row>
    <row r="4063" spans="1:1" x14ac:dyDescent="0.45">
      <c r="A4063" s="63"/>
    </row>
    <row r="4064" spans="1:1" x14ac:dyDescent="0.45">
      <c r="A4064" s="63"/>
    </row>
    <row r="4065" spans="1:1" x14ac:dyDescent="0.45">
      <c r="A4065" s="63"/>
    </row>
    <row r="4066" spans="1:1" x14ac:dyDescent="0.45">
      <c r="A4066" s="63"/>
    </row>
    <row r="4067" spans="1:1" x14ac:dyDescent="0.45">
      <c r="A4067" s="63"/>
    </row>
    <row r="4068" spans="1:1" x14ac:dyDescent="0.45">
      <c r="A4068" s="63"/>
    </row>
    <row r="4069" spans="1:1" x14ac:dyDescent="0.45">
      <c r="A4069" s="63"/>
    </row>
    <row r="4070" spans="1:1" x14ac:dyDescent="0.45">
      <c r="A4070" s="63"/>
    </row>
    <row r="4071" spans="1:1" x14ac:dyDescent="0.45">
      <c r="A4071" s="63"/>
    </row>
    <row r="4072" spans="1:1" x14ac:dyDescent="0.45">
      <c r="A4072" s="63"/>
    </row>
    <row r="4073" spans="1:1" x14ac:dyDescent="0.45">
      <c r="A4073" s="63"/>
    </row>
    <row r="4074" spans="1:1" x14ac:dyDescent="0.45">
      <c r="A4074" s="63"/>
    </row>
    <row r="4075" spans="1:1" x14ac:dyDescent="0.45">
      <c r="A4075" s="63"/>
    </row>
    <row r="4076" spans="1:1" x14ac:dyDescent="0.45">
      <c r="A4076" s="63"/>
    </row>
    <row r="4077" spans="1:1" x14ac:dyDescent="0.45">
      <c r="A4077" s="63"/>
    </row>
    <row r="4078" spans="1:1" x14ac:dyDescent="0.45">
      <c r="A4078" s="63"/>
    </row>
    <row r="4079" spans="1:1" x14ac:dyDescent="0.45">
      <c r="A4079" s="63"/>
    </row>
    <row r="4080" spans="1:1" x14ac:dyDescent="0.45">
      <c r="A4080" s="63"/>
    </row>
    <row r="4081" spans="1:1" x14ac:dyDescent="0.45">
      <c r="A4081" s="63"/>
    </row>
    <row r="4082" spans="1:1" x14ac:dyDescent="0.45">
      <c r="A4082" s="63"/>
    </row>
    <row r="4083" spans="1:1" x14ac:dyDescent="0.45">
      <c r="A4083" s="63"/>
    </row>
    <row r="4084" spans="1:1" x14ac:dyDescent="0.45">
      <c r="A4084" s="63"/>
    </row>
    <row r="4085" spans="1:1" x14ac:dyDescent="0.45">
      <c r="A4085" s="63"/>
    </row>
    <row r="4086" spans="1:1" x14ac:dyDescent="0.45">
      <c r="A4086" s="63"/>
    </row>
    <row r="4087" spans="1:1" x14ac:dyDescent="0.45">
      <c r="A4087" s="63"/>
    </row>
    <row r="4088" spans="1:1" x14ac:dyDescent="0.45">
      <c r="A4088" s="63"/>
    </row>
    <row r="4089" spans="1:1" x14ac:dyDescent="0.45">
      <c r="A4089" s="63"/>
    </row>
    <row r="4090" spans="1:1" x14ac:dyDescent="0.45">
      <c r="A4090" s="63"/>
    </row>
    <row r="4091" spans="1:1" x14ac:dyDescent="0.45">
      <c r="A4091" s="63"/>
    </row>
    <row r="4092" spans="1:1" x14ac:dyDescent="0.45">
      <c r="A4092" s="63"/>
    </row>
    <row r="4093" spans="1:1" x14ac:dyDescent="0.45">
      <c r="A4093" s="63"/>
    </row>
    <row r="4094" spans="1:1" x14ac:dyDescent="0.45">
      <c r="A4094" s="63"/>
    </row>
    <row r="4095" spans="1:1" x14ac:dyDescent="0.45">
      <c r="A4095" s="63"/>
    </row>
    <row r="4096" spans="1:1" x14ac:dyDescent="0.45">
      <c r="A4096" s="63"/>
    </row>
    <row r="4097" spans="1:1" x14ac:dyDescent="0.45">
      <c r="A4097" s="63"/>
    </row>
    <row r="4098" spans="1:1" x14ac:dyDescent="0.45">
      <c r="A4098" s="63"/>
    </row>
    <row r="4099" spans="1:1" x14ac:dyDescent="0.45">
      <c r="A4099" s="63"/>
    </row>
    <row r="4100" spans="1:1" x14ac:dyDescent="0.45">
      <c r="A4100" s="63"/>
    </row>
    <row r="4101" spans="1:1" x14ac:dyDescent="0.45">
      <c r="A4101" s="63"/>
    </row>
    <row r="4102" spans="1:1" x14ac:dyDescent="0.45">
      <c r="A4102" s="63"/>
    </row>
    <row r="4103" spans="1:1" x14ac:dyDescent="0.45">
      <c r="A4103" s="63"/>
    </row>
    <row r="4104" spans="1:1" x14ac:dyDescent="0.45">
      <c r="A4104" s="63"/>
    </row>
    <row r="4105" spans="1:1" x14ac:dyDescent="0.45">
      <c r="A4105" s="63"/>
    </row>
    <row r="4106" spans="1:1" x14ac:dyDescent="0.45">
      <c r="A4106" s="63"/>
    </row>
    <row r="4107" spans="1:1" x14ac:dyDescent="0.45">
      <c r="A4107" s="63"/>
    </row>
    <row r="4108" spans="1:1" x14ac:dyDescent="0.45">
      <c r="A4108" s="63"/>
    </row>
    <row r="4109" spans="1:1" x14ac:dyDescent="0.45">
      <c r="A4109" s="63"/>
    </row>
    <row r="4110" spans="1:1" x14ac:dyDescent="0.45">
      <c r="A4110" s="63"/>
    </row>
    <row r="4111" spans="1:1" x14ac:dyDescent="0.45">
      <c r="A4111" s="63"/>
    </row>
    <row r="4112" spans="1:1" x14ac:dyDescent="0.45">
      <c r="A4112" s="63"/>
    </row>
    <row r="4113" spans="1:1" x14ac:dyDescent="0.45">
      <c r="A4113" s="63"/>
    </row>
    <row r="4114" spans="1:1" x14ac:dyDescent="0.45">
      <c r="A4114" s="63"/>
    </row>
    <row r="4115" spans="1:1" x14ac:dyDescent="0.45">
      <c r="A4115" s="63"/>
    </row>
    <row r="4116" spans="1:1" x14ac:dyDescent="0.45">
      <c r="A4116" s="63"/>
    </row>
    <row r="4117" spans="1:1" x14ac:dyDescent="0.45">
      <c r="A4117" s="63"/>
    </row>
    <row r="4118" spans="1:1" x14ac:dyDescent="0.45">
      <c r="A4118" s="63"/>
    </row>
    <row r="4119" spans="1:1" x14ac:dyDescent="0.45">
      <c r="A4119" s="63"/>
    </row>
    <row r="4120" spans="1:1" x14ac:dyDescent="0.45">
      <c r="A4120" s="63"/>
    </row>
    <row r="4121" spans="1:1" x14ac:dyDescent="0.45">
      <c r="A4121" s="63"/>
    </row>
    <row r="4122" spans="1:1" x14ac:dyDescent="0.45">
      <c r="A4122" s="63"/>
    </row>
    <row r="4123" spans="1:1" x14ac:dyDescent="0.45">
      <c r="A4123" s="63"/>
    </row>
    <row r="4124" spans="1:1" x14ac:dyDescent="0.45">
      <c r="A4124" s="63"/>
    </row>
    <row r="4125" spans="1:1" x14ac:dyDescent="0.45">
      <c r="A4125" s="63"/>
    </row>
    <row r="4126" spans="1:1" x14ac:dyDescent="0.45">
      <c r="A4126" s="63"/>
    </row>
    <row r="4127" spans="1:1" x14ac:dyDescent="0.45">
      <c r="A4127" s="63"/>
    </row>
    <row r="4128" spans="1:1" x14ac:dyDescent="0.45">
      <c r="A4128" s="63"/>
    </row>
    <row r="4129" spans="1:1" x14ac:dyDescent="0.45">
      <c r="A4129" s="63"/>
    </row>
    <row r="4130" spans="1:1" x14ac:dyDescent="0.45">
      <c r="A4130" s="63"/>
    </row>
    <row r="4131" spans="1:1" x14ac:dyDescent="0.45">
      <c r="A4131" s="63"/>
    </row>
    <row r="4132" spans="1:1" x14ac:dyDescent="0.45">
      <c r="A4132" s="63"/>
    </row>
    <row r="4133" spans="1:1" x14ac:dyDescent="0.45">
      <c r="A4133" s="63"/>
    </row>
    <row r="4134" spans="1:1" x14ac:dyDescent="0.45">
      <c r="A4134" s="63"/>
    </row>
    <row r="4135" spans="1:1" x14ac:dyDescent="0.45">
      <c r="A4135" s="63"/>
    </row>
    <row r="4136" spans="1:1" x14ac:dyDescent="0.45">
      <c r="A4136" s="63"/>
    </row>
    <row r="4137" spans="1:1" x14ac:dyDescent="0.45">
      <c r="A4137" s="63"/>
    </row>
    <row r="4138" spans="1:1" x14ac:dyDescent="0.45">
      <c r="A4138" s="63"/>
    </row>
    <row r="4139" spans="1:1" x14ac:dyDescent="0.45">
      <c r="A4139" s="63"/>
    </row>
    <row r="4140" spans="1:1" x14ac:dyDescent="0.45">
      <c r="A4140" s="63"/>
    </row>
    <row r="4141" spans="1:1" x14ac:dyDescent="0.45">
      <c r="A4141" s="63"/>
    </row>
    <row r="4142" spans="1:1" x14ac:dyDescent="0.45">
      <c r="A4142" s="63"/>
    </row>
    <row r="4143" spans="1:1" x14ac:dyDescent="0.45">
      <c r="A4143" s="63"/>
    </row>
    <row r="4144" spans="1:1" x14ac:dyDescent="0.45">
      <c r="A4144" s="63"/>
    </row>
    <row r="4145" spans="1:1" x14ac:dyDescent="0.45">
      <c r="A4145" s="63"/>
    </row>
    <row r="4146" spans="1:1" x14ac:dyDescent="0.45">
      <c r="A4146" s="63"/>
    </row>
    <row r="4147" spans="1:1" x14ac:dyDescent="0.45">
      <c r="A4147" s="63"/>
    </row>
    <row r="4148" spans="1:1" x14ac:dyDescent="0.45">
      <c r="A4148" s="63"/>
    </row>
    <row r="4149" spans="1:1" x14ac:dyDescent="0.45">
      <c r="A4149" s="63"/>
    </row>
    <row r="4150" spans="1:1" x14ac:dyDescent="0.45">
      <c r="A4150" s="63"/>
    </row>
    <row r="4151" spans="1:1" x14ac:dyDescent="0.45">
      <c r="A4151" s="63"/>
    </row>
    <row r="4152" spans="1:1" x14ac:dyDescent="0.45">
      <c r="A4152" s="63"/>
    </row>
    <row r="4153" spans="1:1" x14ac:dyDescent="0.45">
      <c r="A4153" s="63"/>
    </row>
    <row r="4154" spans="1:1" x14ac:dyDescent="0.45">
      <c r="A4154" s="63"/>
    </row>
    <row r="4155" spans="1:1" x14ac:dyDescent="0.45">
      <c r="A4155" s="63"/>
    </row>
    <row r="4156" spans="1:1" x14ac:dyDescent="0.45">
      <c r="A4156" s="63"/>
    </row>
    <row r="4157" spans="1:1" x14ac:dyDescent="0.45">
      <c r="A4157" s="63"/>
    </row>
    <row r="4158" spans="1:1" x14ac:dyDescent="0.45">
      <c r="A4158" s="63"/>
    </row>
    <row r="4159" spans="1:1" x14ac:dyDescent="0.45">
      <c r="A4159" s="63"/>
    </row>
    <row r="4160" spans="1:1" x14ac:dyDescent="0.45">
      <c r="A4160" s="63"/>
    </row>
    <row r="4161" spans="1:1" x14ac:dyDescent="0.45">
      <c r="A4161" s="63"/>
    </row>
    <row r="4162" spans="1:1" x14ac:dyDescent="0.45">
      <c r="A4162" s="63"/>
    </row>
    <row r="4163" spans="1:1" x14ac:dyDescent="0.45">
      <c r="A4163" s="63"/>
    </row>
    <row r="4164" spans="1:1" x14ac:dyDescent="0.45">
      <c r="A4164" s="63"/>
    </row>
    <row r="4165" spans="1:1" x14ac:dyDescent="0.45">
      <c r="A4165" s="63"/>
    </row>
    <row r="4166" spans="1:1" x14ac:dyDescent="0.45">
      <c r="A4166" s="63"/>
    </row>
    <row r="4167" spans="1:1" x14ac:dyDescent="0.45">
      <c r="A4167" s="63"/>
    </row>
    <row r="4168" spans="1:1" x14ac:dyDescent="0.45">
      <c r="A4168" s="63"/>
    </row>
    <row r="4169" spans="1:1" x14ac:dyDescent="0.45">
      <c r="A4169" s="63"/>
    </row>
    <row r="4170" spans="1:1" x14ac:dyDescent="0.45">
      <c r="A4170" s="63"/>
    </row>
    <row r="4171" spans="1:1" x14ac:dyDescent="0.45">
      <c r="A4171" s="63"/>
    </row>
    <row r="4172" spans="1:1" x14ac:dyDescent="0.45">
      <c r="A4172" s="63"/>
    </row>
    <row r="4173" spans="1:1" x14ac:dyDescent="0.45">
      <c r="A4173" s="63"/>
    </row>
    <row r="4174" spans="1:1" x14ac:dyDescent="0.45">
      <c r="A4174" s="63"/>
    </row>
    <row r="4175" spans="1:1" x14ac:dyDescent="0.45">
      <c r="A4175" s="63"/>
    </row>
    <row r="4176" spans="1:1" x14ac:dyDescent="0.45">
      <c r="A4176" s="63"/>
    </row>
    <row r="4177" spans="1:1" x14ac:dyDescent="0.45">
      <c r="A4177" s="63"/>
    </row>
    <row r="4178" spans="1:1" x14ac:dyDescent="0.45">
      <c r="A4178" s="63"/>
    </row>
    <row r="4179" spans="1:1" x14ac:dyDescent="0.45">
      <c r="A4179" s="63"/>
    </row>
    <row r="4180" spans="1:1" x14ac:dyDescent="0.45">
      <c r="A4180" s="63"/>
    </row>
    <row r="4181" spans="1:1" x14ac:dyDescent="0.45">
      <c r="A4181" s="63"/>
    </row>
    <row r="4182" spans="1:1" x14ac:dyDescent="0.45">
      <c r="A4182" s="63"/>
    </row>
    <row r="4183" spans="1:1" x14ac:dyDescent="0.45">
      <c r="A4183" s="63"/>
    </row>
    <row r="4184" spans="1:1" x14ac:dyDescent="0.45">
      <c r="A4184" s="63"/>
    </row>
    <row r="4185" spans="1:1" x14ac:dyDescent="0.45">
      <c r="A4185" s="63"/>
    </row>
    <row r="4186" spans="1:1" x14ac:dyDescent="0.45">
      <c r="A4186" s="63"/>
    </row>
    <row r="4187" spans="1:1" x14ac:dyDescent="0.45">
      <c r="A4187" s="63"/>
    </row>
    <row r="4188" spans="1:1" x14ac:dyDescent="0.45">
      <c r="A4188" s="63"/>
    </row>
    <row r="4189" spans="1:1" x14ac:dyDescent="0.45">
      <c r="A4189" s="63"/>
    </row>
    <row r="4190" spans="1:1" x14ac:dyDescent="0.45">
      <c r="A4190" s="63"/>
    </row>
    <row r="4191" spans="1:1" x14ac:dyDescent="0.45">
      <c r="A4191" s="63"/>
    </row>
    <row r="4192" spans="1:1" x14ac:dyDescent="0.45">
      <c r="A4192" s="63"/>
    </row>
    <row r="4193" spans="1:1" x14ac:dyDescent="0.45">
      <c r="A4193" s="63"/>
    </row>
    <row r="4194" spans="1:1" x14ac:dyDescent="0.45">
      <c r="A4194" s="63"/>
    </row>
    <row r="4195" spans="1:1" x14ac:dyDescent="0.45">
      <c r="A4195" s="63"/>
    </row>
    <row r="4196" spans="1:1" x14ac:dyDescent="0.45">
      <c r="A4196" s="63"/>
    </row>
    <row r="4197" spans="1:1" x14ac:dyDescent="0.45">
      <c r="A4197" s="63"/>
    </row>
    <row r="4198" spans="1:1" x14ac:dyDescent="0.45">
      <c r="A4198" s="63"/>
    </row>
    <row r="4199" spans="1:1" x14ac:dyDescent="0.45">
      <c r="A4199" s="63"/>
    </row>
    <row r="4200" spans="1:1" x14ac:dyDescent="0.45">
      <c r="A4200" s="63"/>
    </row>
    <row r="4201" spans="1:1" x14ac:dyDescent="0.45">
      <c r="A4201" s="63"/>
    </row>
    <row r="4202" spans="1:1" x14ac:dyDescent="0.45">
      <c r="A4202" s="63"/>
    </row>
    <row r="4203" spans="1:1" x14ac:dyDescent="0.45">
      <c r="A4203" s="63"/>
    </row>
    <row r="4204" spans="1:1" x14ac:dyDescent="0.45">
      <c r="A4204" s="63"/>
    </row>
    <row r="4205" spans="1:1" x14ac:dyDescent="0.45">
      <c r="A4205" s="63"/>
    </row>
    <row r="4206" spans="1:1" x14ac:dyDescent="0.45">
      <c r="A4206" s="63"/>
    </row>
    <row r="4207" spans="1:1" x14ac:dyDescent="0.45">
      <c r="A4207" s="63"/>
    </row>
    <row r="4208" spans="1:1" x14ac:dyDescent="0.45">
      <c r="A4208" s="63"/>
    </row>
    <row r="4209" spans="1:1" x14ac:dyDescent="0.45">
      <c r="A4209" s="63"/>
    </row>
    <row r="4210" spans="1:1" x14ac:dyDescent="0.45">
      <c r="A4210" s="63"/>
    </row>
    <row r="4211" spans="1:1" x14ac:dyDescent="0.45">
      <c r="A4211" s="63"/>
    </row>
    <row r="4212" spans="1:1" x14ac:dyDescent="0.45">
      <c r="A4212" s="63"/>
    </row>
    <row r="4213" spans="1:1" x14ac:dyDescent="0.45">
      <c r="A4213" s="63"/>
    </row>
    <row r="4214" spans="1:1" x14ac:dyDescent="0.45">
      <c r="A4214" s="63"/>
    </row>
    <row r="4215" spans="1:1" x14ac:dyDescent="0.45">
      <c r="A4215" s="63"/>
    </row>
    <row r="4216" spans="1:1" x14ac:dyDescent="0.45">
      <c r="A4216" s="63"/>
    </row>
    <row r="4217" spans="1:1" x14ac:dyDescent="0.45">
      <c r="A4217" s="63"/>
    </row>
    <row r="4218" spans="1:1" x14ac:dyDescent="0.45">
      <c r="A4218" s="63"/>
    </row>
    <row r="4219" spans="1:1" x14ac:dyDescent="0.45">
      <c r="A4219" s="63"/>
    </row>
    <row r="4220" spans="1:1" x14ac:dyDescent="0.45">
      <c r="A4220" s="63"/>
    </row>
    <row r="4221" spans="1:1" x14ac:dyDescent="0.45">
      <c r="A4221" s="63"/>
    </row>
    <row r="4222" spans="1:1" x14ac:dyDescent="0.45">
      <c r="A4222" s="63"/>
    </row>
    <row r="4223" spans="1:1" x14ac:dyDescent="0.45">
      <c r="A4223" s="63"/>
    </row>
    <row r="4224" spans="1:1" x14ac:dyDescent="0.45">
      <c r="A4224" s="63"/>
    </row>
    <row r="4225" spans="1:1" x14ac:dyDescent="0.45">
      <c r="A4225" s="63"/>
    </row>
    <row r="4226" spans="1:1" x14ac:dyDescent="0.45">
      <c r="A4226" s="63"/>
    </row>
    <row r="4227" spans="1:1" x14ac:dyDescent="0.45">
      <c r="A4227" s="63"/>
    </row>
    <row r="4228" spans="1:1" x14ac:dyDescent="0.45">
      <c r="A4228" s="63"/>
    </row>
    <row r="4229" spans="1:1" x14ac:dyDescent="0.45">
      <c r="A4229" s="63"/>
    </row>
    <row r="4230" spans="1:1" x14ac:dyDescent="0.45">
      <c r="A4230" s="63"/>
    </row>
    <row r="4231" spans="1:1" x14ac:dyDescent="0.45">
      <c r="A4231" s="63"/>
    </row>
    <row r="4232" spans="1:1" x14ac:dyDescent="0.45">
      <c r="A4232" s="63"/>
    </row>
    <row r="4233" spans="1:1" x14ac:dyDescent="0.45">
      <c r="A4233" s="63"/>
    </row>
    <row r="4234" spans="1:1" x14ac:dyDescent="0.45">
      <c r="A4234" s="63"/>
    </row>
    <row r="4235" spans="1:1" x14ac:dyDescent="0.45">
      <c r="A4235" s="63"/>
    </row>
    <row r="4236" spans="1:1" x14ac:dyDescent="0.45">
      <c r="A4236" s="63"/>
    </row>
    <row r="4237" spans="1:1" x14ac:dyDescent="0.45">
      <c r="A4237" s="63"/>
    </row>
    <row r="4238" spans="1:1" x14ac:dyDescent="0.45">
      <c r="A4238" s="63"/>
    </row>
    <row r="4239" spans="1:1" x14ac:dyDescent="0.45">
      <c r="A4239" s="63"/>
    </row>
    <row r="4240" spans="1:1" x14ac:dyDescent="0.45">
      <c r="A4240" s="63"/>
    </row>
    <row r="4241" spans="1:1" x14ac:dyDescent="0.45">
      <c r="A4241" s="63"/>
    </row>
    <row r="4242" spans="1:1" x14ac:dyDescent="0.45">
      <c r="A4242" s="63"/>
    </row>
    <row r="4243" spans="1:1" x14ac:dyDescent="0.45">
      <c r="A4243" s="63"/>
    </row>
    <row r="4244" spans="1:1" x14ac:dyDescent="0.45">
      <c r="A4244" s="63"/>
    </row>
    <row r="4245" spans="1:1" x14ac:dyDescent="0.45">
      <c r="A4245" s="63"/>
    </row>
    <row r="4246" spans="1:1" x14ac:dyDescent="0.45">
      <c r="A4246" s="63"/>
    </row>
    <row r="4247" spans="1:1" x14ac:dyDescent="0.45">
      <c r="A4247" s="63"/>
    </row>
    <row r="4248" spans="1:1" x14ac:dyDescent="0.45">
      <c r="A4248" s="63"/>
    </row>
    <row r="4249" spans="1:1" x14ac:dyDescent="0.45">
      <c r="A4249" s="63"/>
    </row>
    <row r="4250" spans="1:1" x14ac:dyDescent="0.45">
      <c r="A4250" s="63"/>
    </row>
    <row r="4251" spans="1:1" x14ac:dyDescent="0.45">
      <c r="A4251" s="63"/>
    </row>
    <row r="4252" spans="1:1" x14ac:dyDescent="0.45">
      <c r="A4252" s="63"/>
    </row>
    <row r="4253" spans="1:1" x14ac:dyDescent="0.45">
      <c r="A4253" s="63"/>
    </row>
    <row r="4254" spans="1:1" x14ac:dyDescent="0.45">
      <c r="A4254" s="63"/>
    </row>
    <row r="4255" spans="1:1" x14ac:dyDescent="0.45">
      <c r="A4255" s="63"/>
    </row>
    <row r="4256" spans="1:1" x14ac:dyDescent="0.45">
      <c r="A4256" s="63"/>
    </row>
    <row r="4257" spans="1:1" x14ac:dyDescent="0.45">
      <c r="A4257" s="63"/>
    </row>
    <row r="4258" spans="1:1" x14ac:dyDescent="0.45">
      <c r="A4258" s="63"/>
    </row>
    <row r="4259" spans="1:1" x14ac:dyDescent="0.45">
      <c r="A4259" s="63"/>
    </row>
    <row r="4260" spans="1:1" x14ac:dyDescent="0.45">
      <c r="A4260" s="63"/>
    </row>
    <row r="4261" spans="1:1" x14ac:dyDescent="0.45">
      <c r="A4261" s="63"/>
    </row>
    <row r="4262" spans="1:1" x14ac:dyDescent="0.45">
      <c r="A4262" s="63"/>
    </row>
    <row r="4263" spans="1:1" x14ac:dyDescent="0.45">
      <c r="A4263" s="63"/>
    </row>
    <row r="4264" spans="1:1" x14ac:dyDescent="0.45">
      <c r="A4264" s="63"/>
    </row>
    <row r="4265" spans="1:1" x14ac:dyDescent="0.45">
      <c r="A4265" s="63"/>
    </row>
    <row r="4266" spans="1:1" x14ac:dyDescent="0.45">
      <c r="A4266" s="63"/>
    </row>
    <row r="4267" spans="1:1" x14ac:dyDescent="0.45">
      <c r="A4267" s="63"/>
    </row>
    <row r="4268" spans="1:1" x14ac:dyDescent="0.45">
      <c r="A4268" s="63"/>
    </row>
    <row r="4269" spans="1:1" x14ac:dyDescent="0.45">
      <c r="A4269" s="63"/>
    </row>
    <row r="4270" spans="1:1" x14ac:dyDescent="0.45">
      <c r="A4270" s="63"/>
    </row>
    <row r="4271" spans="1:1" x14ac:dyDescent="0.45">
      <c r="A4271" s="63"/>
    </row>
    <row r="4272" spans="1:1" x14ac:dyDescent="0.45">
      <c r="A4272" s="63"/>
    </row>
    <row r="4273" spans="1:1" x14ac:dyDescent="0.45">
      <c r="A4273" s="63"/>
    </row>
    <row r="4274" spans="1:1" x14ac:dyDescent="0.45">
      <c r="A4274" s="63"/>
    </row>
    <row r="4275" spans="1:1" x14ac:dyDescent="0.45">
      <c r="A4275" s="63"/>
    </row>
    <row r="4276" spans="1:1" x14ac:dyDescent="0.45">
      <c r="A4276" s="63"/>
    </row>
    <row r="4277" spans="1:1" x14ac:dyDescent="0.45">
      <c r="A4277" s="63"/>
    </row>
    <row r="4278" spans="1:1" x14ac:dyDescent="0.45">
      <c r="A4278" s="63"/>
    </row>
    <row r="4279" spans="1:1" x14ac:dyDescent="0.45">
      <c r="A4279" s="63"/>
    </row>
    <row r="4280" spans="1:1" x14ac:dyDescent="0.45">
      <c r="A4280" s="63"/>
    </row>
    <row r="4281" spans="1:1" x14ac:dyDescent="0.45">
      <c r="A4281" s="63"/>
    </row>
    <row r="4282" spans="1:1" x14ac:dyDescent="0.45">
      <c r="A4282" s="63"/>
    </row>
    <row r="4283" spans="1:1" x14ac:dyDescent="0.45">
      <c r="A4283" s="63"/>
    </row>
    <row r="4284" spans="1:1" x14ac:dyDescent="0.45">
      <c r="A4284" s="63"/>
    </row>
    <row r="4285" spans="1:1" x14ac:dyDescent="0.45">
      <c r="A4285" s="63"/>
    </row>
    <row r="4286" spans="1:1" x14ac:dyDescent="0.45">
      <c r="A4286" s="63"/>
    </row>
    <row r="4287" spans="1:1" x14ac:dyDescent="0.45">
      <c r="A4287" s="63"/>
    </row>
    <row r="4288" spans="1:1" x14ac:dyDescent="0.45">
      <c r="A4288" s="63"/>
    </row>
    <row r="4289" spans="1:1" x14ac:dyDescent="0.45">
      <c r="A4289" s="63"/>
    </row>
    <row r="4290" spans="1:1" x14ac:dyDescent="0.45">
      <c r="A4290" s="63"/>
    </row>
    <row r="4291" spans="1:1" x14ac:dyDescent="0.45">
      <c r="A4291" s="63"/>
    </row>
    <row r="4292" spans="1:1" x14ac:dyDescent="0.45">
      <c r="A4292" s="63"/>
    </row>
    <row r="4293" spans="1:1" x14ac:dyDescent="0.45">
      <c r="A4293" s="63"/>
    </row>
    <row r="4294" spans="1:1" x14ac:dyDescent="0.45">
      <c r="A4294" s="63"/>
    </row>
    <row r="4295" spans="1:1" x14ac:dyDescent="0.45">
      <c r="A4295" s="63"/>
    </row>
    <row r="4296" spans="1:1" x14ac:dyDescent="0.45">
      <c r="A4296" s="63"/>
    </row>
    <row r="4297" spans="1:1" x14ac:dyDescent="0.45">
      <c r="A4297" s="63"/>
    </row>
    <row r="4298" spans="1:1" x14ac:dyDescent="0.45">
      <c r="A4298" s="63"/>
    </row>
    <row r="4299" spans="1:1" x14ac:dyDescent="0.45">
      <c r="A4299" s="63"/>
    </row>
    <row r="4300" spans="1:1" x14ac:dyDescent="0.45">
      <c r="A4300" s="63"/>
    </row>
    <row r="4301" spans="1:1" x14ac:dyDescent="0.45">
      <c r="A4301" s="63"/>
    </row>
    <row r="4302" spans="1:1" x14ac:dyDescent="0.45">
      <c r="A4302" s="63"/>
    </row>
    <row r="4303" spans="1:1" x14ac:dyDescent="0.45">
      <c r="A4303" s="63"/>
    </row>
    <row r="4304" spans="1:1" x14ac:dyDescent="0.45">
      <c r="A4304" s="63"/>
    </row>
    <row r="4305" spans="1:1" x14ac:dyDescent="0.45">
      <c r="A4305" s="63"/>
    </row>
    <row r="4306" spans="1:1" x14ac:dyDescent="0.45">
      <c r="A4306" s="63"/>
    </row>
    <row r="4307" spans="1:1" x14ac:dyDescent="0.45">
      <c r="A4307" s="63"/>
    </row>
    <row r="4308" spans="1:1" x14ac:dyDescent="0.45">
      <c r="A4308" s="63"/>
    </row>
    <row r="4309" spans="1:1" x14ac:dyDescent="0.45">
      <c r="A4309" s="63"/>
    </row>
    <row r="4310" spans="1:1" x14ac:dyDescent="0.45">
      <c r="A4310" s="63"/>
    </row>
    <row r="4311" spans="1:1" x14ac:dyDescent="0.45">
      <c r="A4311" s="63"/>
    </row>
    <row r="4312" spans="1:1" x14ac:dyDescent="0.45">
      <c r="A4312" s="63"/>
    </row>
    <row r="4313" spans="1:1" x14ac:dyDescent="0.45">
      <c r="A4313" s="63"/>
    </row>
    <row r="4314" spans="1:1" x14ac:dyDescent="0.45">
      <c r="A4314" s="63"/>
    </row>
    <row r="4315" spans="1:1" x14ac:dyDescent="0.45">
      <c r="A4315" s="63"/>
    </row>
    <row r="4316" spans="1:1" x14ac:dyDescent="0.45">
      <c r="A4316" s="63"/>
    </row>
    <row r="4317" spans="1:1" x14ac:dyDescent="0.45">
      <c r="A4317" s="63"/>
    </row>
    <row r="4318" spans="1:1" x14ac:dyDescent="0.45">
      <c r="A4318" s="63"/>
    </row>
    <row r="4319" spans="1:1" x14ac:dyDescent="0.45">
      <c r="A4319" s="63"/>
    </row>
    <row r="4320" spans="1:1" x14ac:dyDescent="0.45">
      <c r="A4320" s="63"/>
    </row>
    <row r="4321" spans="1:1" x14ac:dyDescent="0.45">
      <c r="A4321" s="63"/>
    </row>
    <row r="4322" spans="1:1" x14ac:dyDescent="0.45">
      <c r="A4322" s="63"/>
    </row>
    <row r="4323" spans="1:1" x14ac:dyDescent="0.45">
      <c r="A4323" s="63"/>
    </row>
    <row r="4324" spans="1:1" x14ac:dyDescent="0.45">
      <c r="A4324" s="63"/>
    </row>
    <row r="4325" spans="1:1" x14ac:dyDescent="0.45">
      <c r="A4325" s="63"/>
    </row>
    <row r="4326" spans="1:1" x14ac:dyDescent="0.45">
      <c r="A4326" s="63"/>
    </row>
    <row r="4327" spans="1:1" x14ac:dyDescent="0.45">
      <c r="A4327" s="63"/>
    </row>
    <row r="4328" spans="1:1" x14ac:dyDescent="0.45">
      <c r="A4328" s="63"/>
    </row>
    <row r="4329" spans="1:1" x14ac:dyDescent="0.45">
      <c r="A4329" s="63"/>
    </row>
    <row r="4330" spans="1:1" x14ac:dyDescent="0.45">
      <c r="A4330" s="63"/>
    </row>
    <row r="4331" spans="1:1" x14ac:dyDescent="0.45">
      <c r="A4331" s="63"/>
    </row>
    <row r="4332" spans="1:1" x14ac:dyDescent="0.45">
      <c r="A4332" s="63"/>
    </row>
    <row r="4333" spans="1:1" x14ac:dyDescent="0.45">
      <c r="A4333" s="63"/>
    </row>
    <row r="4334" spans="1:1" x14ac:dyDescent="0.45">
      <c r="A4334" s="63"/>
    </row>
    <row r="4335" spans="1:1" x14ac:dyDescent="0.45">
      <c r="A4335" s="63"/>
    </row>
    <row r="4336" spans="1:1" x14ac:dyDescent="0.45">
      <c r="A4336" s="63"/>
    </row>
    <row r="4337" spans="1:1" x14ac:dyDescent="0.45">
      <c r="A4337" s="63"/>
    </row>
    <row r="4338" spans="1:1" x14ac:dyDescent="0.45">
      <c r="A4338" s="63"/>
    </row>
    <row r="4339" spans="1:1" x14ac:dyDescent="0.45">
      <c r="A4339" s="63"/>
    </row>
    <row r="4340" spans="1:1" x14ac:dyDescent="0.45">
      <c r="A4340" s="63"/>
    </row>
    <row r="4341" spans="1:1" x14ac:dyDescent="0.45">
      <c r="A4341" s="63"/>
    </row>
    <row r="4342" spans="1:1" x14ac:dyDescent="0.45">
      <c r="A4342" s="63"/>
    </row>
    <row r="4343" spans="1:1" x14ac:dyDescent="0.45">
      <c r="A4343" s="63"/>
    </row>
    <row r="4344" spans="1:1" x14ac:dyDescent="0.45">
      <c r="A4344" s="63"/>
    </row>
    <row r="4345" spans="1:1" x14ac:dyDescent="0.45">
      <c r="A4345" s="63"/>
    </row>
    <row r="4346" spans="1:1" x14ac:dyDescent="0.45">
      <c r="A4346" s="63"/>
    </row>
    <row r="4347" spans="1:1" x14ac:dyDescent="0.45">
      <c r="A4347" s="63"/>
    </row>
    <row r="4348" spans="1:1" x14ac:dyDescent="0.45">
      <c r="A4348" s="63"/>
    </row>
    <row r="4349" spans="1:1" x14ac:dyDescent="0.45">
      <c r="A4349" s="63"/>
    </row>
    <row r="4350" spans="1:1" x14ac:dyDescent="0.45">
      <c r="A4350" s="63"/>
    </row>
    <row r="4351" spans="1:1" x14ac:dyDescent="0.45">
      <c r="A4351" s="63"/>
    </row>
    <row r="4352" spans="1:1" x14ac:dyDescent="0.45">
      <c r="A4352" s="63"/>
    </row>
    <row r="4353" spans="1:1" x14ac:dyDescent="0.45">
      <c r="A4353" s="63"/>
    </row>
    <row r="4354" spans="1:1" x14ac:dyDescent="0.45">
      <c r="A4354" s="63"/>
    </row>
    <row r="4355" spans="1:1" x14ac:dyDescent="0.45">
      <c r="A4355" s="63"/>
    </row>
    <row r="4356" spans="1:1" x14ac:dyDescent="0.45">
      <c r="A4356" s="63"/>
    </row>
    <row r="4357" spans="1:1" x14ac:dyDescent="0.45">
      <c r="A4357" s="63"/>
    </row>
    <row r="4358" spans="1:1" x14ac:dyDescent="0.45">
      <c r="A4358" s="63"/>
    </row>
    <row r="4359" spans="1:1" x14ac:dyDescent="0.45">
      <c r="A4359" s="63"/>
    </row>
    <row r="4360" spans="1:1" x14ac:dyDescent="0.45">
      <c r="A4360" s="63"/>
    </row>
    <row r="4361" spans="1:1" x14ac:dyDescent="0.45">
      <c r="A4361" s="63"/>
    </row>
    <row r="4362" spans="1:1" x14ac:dyDescent="0.45">
      <c r="A4362" s="63"/>
    </row>
    <row r="4363" spans="1:1" x14ac:dyDescent="0.45">
      <c r="A4363" s="63"/>
    </row>
    <row r="4364" spans="1:1" x14ac:dyDescent="0.45">
      <c r="A4364" s="63"/>
    </row>
    <row r="4365" spans="1:1" x14ac:dyDescent="0.45">
      <c r="A4365" s="63"/>
    </row>
    <row r="4366" spans="1:1" x14ac:dyDescent="0.45">
      <c r="A4366" s="63"/>
    </row>
    <row r="4367" spans="1:1" x14ac:dyDescent="0.45">
      <c r="A4367" s="63"/>
    </row>
    <row r="4368" spans="1:1" x14ac:dyDescent="0.45">
      <c r="A4368" s="63"/>
    </row>
    <row r="4369" spans="1:1" x14ac:dyDescent="0.45">
      <c r="A4369" s="63"/>
    </row>
    <row r="4370" spans="1:1" x14ac:dyDescent="0.45">
      <c r="A4370" s="63"/>
    </row>
    <row r="4371" spans="1:1" x14ac:dyDescent="0.45">
      <c r="A4371" s="63"/>
    </row>
    <row r="4372" spans="1:1" x14ac:dyDescent="0.45">
      <c r="A4372" s="63"/>
    </row>
    <row r="4373" spans="1:1" x14ac:dyDescent="0.45">
      <c r="A4373" s="63"/>
    </row>
    <row r="4374" spans="1:1" x14ac:dyDescent="0.45">
      <c r="A4374" s="63"/>
    </row>
    <row r="4375" spans="1:1" x14ac:dyDescent="0.45">
      <c r="A4375" s="63"/>
    </row>
    <row r="4376" spans="1:1" x14ac:dyDescent="0.45">
      <c r="A4376" s="63"/>
    </row>
    <row r="4377" spans="1:1" x14ac:dyDescent="0.45">
      <c r="A4377" s="63"/>
    </row>
    <row r="4378" spans="1:1" x14ac:dyDescent="0.45">
      <c r="A4378" s="63"/>
    </row>
    <row r="4379" spans="1:1" x14ac:dyDescent="0.45">
      <c r="A4379" s="63"/>
    </row>
    <row r="4380" spans="1:1" x14ac:dyDescent="0.45">
      <c r="A4380" s="63"/>
    </row>
    <row r="4381" spans="1:1" x14ac:dyDescent="0.45">
      <c r="A4381" s="63"/>
    </row>
    <row r="4382" spans="1:1" x14ac:dyDescent="0.45">
      <c r="A4382" s="63"/>
    </row>
    <row r="4383" spans="1:1" x14ac:dyDescent="0.45">
      <c r="A4383" s="63"/>
    </row>
    <row r="4384" spans="1:1" x14ac:dyDescent="0.45">
      <c r="A4384" s="63"/>
    </row>
    <row r="4385" spans="1:1" x14ac:dyDescent="0.45">
      <c r="A4385" s="63"/>
    </row>
    <row r="4386" spans="1:1" x14ac:dyDescent="0.45">
      <c r="A4386" s="63"/>
    </row>
    <row r="4387" spans="1:1" x14ac:dyDescent="0.45">
      <c r="A4387" s="63"/>
    </row>
    <row r="4388" spans="1:1" x14ac:dyDescent="0.45">
      <c r="A4388" s="63"/>
    </row>
    <row r="4389" spans="1:1" x14ac:dyDescent="0.45">
      <c r="A4389" s="63"/>
    </row>
    <row r="4390" spans="1:1" x14ac:dyDescent="0.45">
      <c r="A4390" s="63"/>
    </row>
    <row r="4391" spans="1:1" x14ac:dyDescent="0.45">
      <c r="A4391" s="63"/>
    </row>
    <row r="4392" spans="1:1" x14ac:dyDescent="0.45">
      <c r="A4392" s="63"/>
    </row>
    <row r="4393" spans="1:1" x14ac:dyDescent="0.45">
      <c r="A4393" s="63"/>
    </row>
    <row r="4394" spans="1:1" x14ac:dyDescent="0.45">
      <c r="A4394" s="63"/>
    </row>
    <row r="4395" spans="1:1" x14ac:dyDescent="0.45">
      <c r="A4395" s="63"/>
    </row>
    <row r="4396" spans="1:1" x14ac:dyDescent="0.45">
      <c r="A4396" s="63"/>
    </row>
    <row r="4397" spans="1:1" x14ac:dyDescent="0.45">
      <c r="A4397" s="63"/>
    </row>
    <row r="4398" spans="1:1" x14ac:dyDescent="0.45">
      <c r="A4398" s="63"/>
    </row>
    <row r="4399" spans="1:1" x14ac:dyDescent="0.45">
      <c r="A4399" s="63"/>
    </row>
    <row r="4400" spans="1:1" x14ac:dyDescent="0.45">
      <c r="A4400" s="63"/>
    </row>
    <row r="4401" spans="1:1" x14ac:dyDescent="0.45">
      <c r="A4401" s="63"/>
    </row>
    <row r="4402" spans="1:1" x14ac:dyDescent="0.45">
      <c r="A4402" s="63"/>
    </row>
    <row r="4403" spans="1:1" x14ac:dyDescent="0.45">
      <c r="A4403" s="63"/>
    </row>
    <row r="4404" spans="1:1" x14ac:dyDescent="0.45">
      <c r="A4404" s="63"/>
    </row>
    <row r="4405" spans="1:1" x14ac:dyDescent="0.45">
      <c r="A4405" s="63"/>
    </row>
    <row r="4406" spans="1:1" x14ac:dyDescent="0.45">
      <c r="A4406" s="63"/>
    </row>
    <row r="4407" spans="1:1" x14ac:dyDescent="0.45">
      <c r="A4407" s="63"/>
    </row>
    <row r="4408" spans="1:1" x14ac:dyDescent="0.45">
      <c r="A4408" s="63"/>
    </row>
    <row r="4409" spans="1:1" x14ac:dyDescent="0.45">
      <c r="A4409" s="63"/>
    </row>
    <row r="4410" spans="1:1" x14ac:dyDescent="0.45">
      <c r="A4410" s="63"/>
    </row>
    <row r="4411" spans="1:1" x14ac:dyDescent="0.45">
      <c r="A4411" s="63"/>
    </row>
    <row r="4412" spans="1:1" x14ac:dyDescent="0.45">
      <c r="A4412" s="63"/>
    </row>
    <row r="4413" spans="1:1" x14ac:dyDescent="0.45">
      <c r="A4413" s="63"/>
    </row>
    <row r="4414" spans="1:1" x14ac:dyDescent="0.45">
      <c r="A4414" s="63"/>
    </row>
    <row r="4415" spans="1:1" x14ac:dyDescent="0.45">
      <c r="A4415" s="63"/>
    </row>
    <row r="4416" spans="1:1" x14ac:dyDescent="0.45">
      <c r="A4416" s="63"/>
    </row>
    <row r="4417" spans="1:1" x14ac:dyDescent="0.45">
      <c r="A4417" s="63"/>
    </row>
    <row r="4418" spans="1:1" x14ac:dyDescent="0.45">
      <c r="A4418" s="63"/>
    </row>
    <row r="4419" spans="1:1" x14ac:dyDescent="0.45">
      <c r="A4419" s="63"/>
    </row>
    <row r="4420" spans="1:1" x14ac:dyDescent="0.45">
      <c r="A4420" s="63"/>
    </row>
    <row r="4421" spans="1:1" x14ac:dyDescent="0.45">
      <c r="A4421" s="63"/>
    </row>
    <row r="4422" spans="1:1" x14ac:dyDescent="0.45">
      <c r="A4422" s="63"/>
    </row>
    <row r="4423" spans="1:1" x14ac:dyDescent="0.45">
      <c r="A4423" s="63"/>
    </row>
    <row r="4424" spans="1:1" x14ac:dyDescent="0.45">
      <c r="A4424" s="63"/>
    </row>
    <row r="4425" spans="1:1" x14ac:dyDescent="0.45">
      <c r="A4425" s="63"/>
    </row>
    <row r="4426" spans="1:1" x14ac:dyDescent="0.45">
      <c r="A4426" s="63"/>
    </row>
    <row r="4427" spans="1:1" x14ac:dyDescent="0.45">
      <c r="A4427" s="63"/>
    </row>
    <row r="4428" spans="1:1" x14ac:dyDescent="0.45">
      <c r="A4428" s="63"/>
    </row>
    <row r="4429" spans="1:1" x14ac:dyDescent="0.45">
      <c r="A4429" s="63"/>
    </row>
    <row r="4430" spans="1:1" x14ac:dyDescent="0.45">
      <c r="A4430" s="63"/>
    </row>
    <row r="4431" spans="1:1" x14ac:dyDescent="0.45">
      <c r="A4431" s="63"/>
    </row>
    <row r="4432" spans="1:1" x14ac:dyDescent="0.45">
      <c r="A4432" s="63"/>
    </row>
    <row r="4433" spans="1:1" x14ac:dyDescent="0.45">
      <c r="A4433" s="63"/>
    </row>
    <row r="4434" spans="1:1" x14ac:dyDescent="0.45">
      <c r="A4434" s="63"/>
    </row>
    <row r="4435" spans="1:1" x14ac:dyDescent="0.45">
      <c r="A4435" s="63"/>
    </row>
    <row r="4436" spans="1:1" x14ac:dyDescent="0.45">
      <c r="A4436" s="63"/>
    </row>
    <row r="4437" spans="1:1" x14ac:dyDescent="0.45">
      <c r="A4437" s="63"/>
    </row>
    <row r="4438" spans="1:1" x14ac:dyDescent="0.45">
      <c r="A4438" s="63"/>
    </row>
    <row r="4439" spans="1:1" x14ac:dyDescent="0.45">
      <c r="A4439" s="63"/>
    </row>
    <row r="4440" spans="1:1" x14ac:dyDescent="0.45">
      <c r="A4440" s="63"/>
    </row>
    <row r="4441" spans="1:1" x14ac:dyDescent="0.45">
      <c r="A4441" s="63"/>
    </row>
    <row r="4442" spans="1:1" x14ac:dyDescent="0.45">
      <c r="A4442" s="63"/>
    </row>
    <row r="4443" spans="1:1" x14ac:dyDescent="0.45">
      <c r="A4443" s="63"/>
    </row>
    <row r="4444" spans="1:1" x14ac:dyDescent="0.45">
      <c r="A4444" s="63"/>
    </row>
    <row r="4445" spans="1:1" x14ac:dyDescent="0.45">
      <c r="A4445" s="63"/>
    </row>
    <row r="4446" spans="1:1" x14ac:dyDescent="0.45">
      <c r="A4446" s="63"/>
    </row>
    <row r="4447" spans="1:1" x14ac:dyDescent="0.45">
      <c r="A4447" s="63"/>
    </row>
    <row r="4448" spans="1:1" x14ac:dyDescent="0.45">
      <c r="A4448" s="63"/>
    </row>
    <row r="4449" spans="1:1" x14ac:dyDescent="0.45">
      <c r="A4449" s="63"/>
    </row>
    <row r="4450" spans="1:1" x14ac:dyDescent="0.45">
      <c r="A4450" s="63"/>
    </row>
    <row r="4451" spans="1:1" x14ac:dyDescent="0.45">
      <c r="A4451" s="63"/>
    </row>
    <row r="4452" spans="1:1" x14ac:dyDescent="0.45">
      <c r="A4452" s="63"/>
    </row>
    <row r="4453" spans="1:1" x14ac:dyDescent="0.45">
      <c r="A4453" s="63"/>
    </row>
    <row r="4454" spans="1:1" x14ac:dyDescent="0.45">
      <c r="A4454" s="63"/>
    </row>
    <row r="4455" spans="1:1" x14ac:dyDescent="0.45">
      <c r="A4455" s="63"/>
    </row>
    <row r="4456" spans="1:1" x14ac:dyDescent="0.45">
      <c r="A4456" s="63"/>
    </row>
    <row r="4457" spans="1:1" x14ac:dyDescent="0.45">
      <c r="A4457" s="63"/>
    </row>
    <row r="4458" spans="1:1" x14ac:dyDescent="0.45">
      <c r="A4458" s="63"/>
    </row>
    <row r="4459" spans="1:1" x14ac:dyDescent="0.45">
      <c r="A4459" s="63"/>
    </row>
    <row r="4460" spans="1:1" x14ac:dyDescent="0.45">
      <c r="A4460" s="63"/>
    </row>
    <row r="4461" spans="1:1" x14ac:dyDescent="0.45">
      <c r="A4461" s="63"/>
    </row>
    <row r="4462" spans="1:1" x14ac:dyDescent="0.45">
      <c r="A4462" s="63"/>
    </row>
    <row r="4463" spans="1:1" x14ac:dyDescent="0.45">
      <c r="A4463" s="63"/>
    </row>
    <row r="4464" spans="1:1" x14ac:dyDescent="0.45">
      <c r="A4464" s="63"/>
    </row>
    <row r="4465" spans="1:1" x14ac:dyDescent="0.45">
      <c r="A4465" s="63"/>
    </row>
    <row r="4466" spans="1:1" x14ac:dyDescent="0.45">
      <c r="A4466" s="63"/>
    </row>
    <row r="4467" spans="1:1" x14ac:dyDescent="0.45">
      <c r="A4467" s="63"/>
    </row>
    <row r="4468" spans="1:1" x14ac:dyDescent="0.45">
      <c r="A4468" s="63"/>
    </row>
    <row r="4469" spans="1:1" x14ac:dyDescent="0.45">
      <c r="A4469" s="63"/>
    </row>
    <row r="4470" spans="1:1" x14ac:dyDescent="0.45">
      <c r="A4470" s="63"/>
    </row>
    <row r="4471" spans="1:1" x14ac:dyDescent="0.45">
      <c r="A4471" s="63"/>
    </row>
    <row r="4472" spans="1:1" x14ac:dyDescent="0.45">
      <c r="A4472" s="63"/>
    </row>
    <row r="4473" spans="1:1" x14ac:dyDescent="0.45">
      <c r="A4473" s="63"/>
    </row>
    <row r="4474" spans="1:1" x14ac:dyDescent="0.45">
      <c r="A4474" s="63"/>
    </row>
    <row r="4475" spans="1:1" x14ac:dyDescent="0.45">
      <c r="A4475" s="63"/>
    </row>
    <row r="4476" spans="1:1" x14ac:dyDescent="0.45">
      <c r="A4476" s="63"/>
    </row>
    <row r="4477" spans="1:1" x14ac:dyDescent="0.45">
      <c r="A4477" s="63"/>
    </row>
    <row r="4478" spans="1:1" x14ac:dyDescent="0.45">
      <c r="A4478" s="63"/>
    </row>
    <row r="4479" spans="1:1" x14ac:dyDescent="0.45">
      <c r="A4479" s="63"/>
    </row>
    <row r="4480" spans="1:1" x14ac:dyDescent="0.45">
      <c r="A4480" s="63"/>
    </row>
    <row r="4481" spans="1:1" x14ac:dyDescent="0.45">
      <c r="A4481" s="63"/>
    </row>
    <row r="4482" spans="1:1" x14ac:dyDescent="0.45">
      <c r="A4482" s="63"/>
    </row>
    <row r="4483" spans="1:1" x14ac:dyDescent="0.45">
      <c r="A4483" s="63"/>
    </row>
    <row r="4484" spans="1:1" x14ac:dyDescent="0.45">
      <c r="A4484" s="63"/>
    </row>
    <row r="4485" spans="1:1" x14ac:dyDescent="0.45">
      <c r="A4485" s="63"/>
    </row>
    <row r="4486" spans="1:1" x14ac:dyDescent="0.45">
      <c r="A4486" s="63"/>
    </row>
    <row r="4487" spans="1:1" x14ac:dyDescent="0.45">
      <c r="A4487" s="63"/>
    </row>
    <row r="4488" spans="1:1" x14ac:dyDescent="0.45">
      <c r="A4488" s="63"/>
    </row>
    <row r="4489" spans="1:1" x14ac:dyDescent="0.45">
      <c r="A4489" s="63"/>
    </row>
    <row r="4490" spans="1:1" x14ac:dyDescent="0.45">
      <c r="A4490" s="63"/>
    </row>
    <row r="4491" spans="1:1" x14ac:dyDescent="0.45">
      <c r="A4491" s="63"/>
    </row>
    <row r="4492" spans="1:1" x14ac:dyDescent="0.45">
      <c r="A4492" s="63"/>
    </row>
    <row r="4493" spans="1:1" x14ac:dyDescent="0.45">
      <c r="A4493" s="63"/>
    </row>
    <row r="4494" spans="1:1" x14ac:dyDescent="0.45">
      <c r="A4494" s="63"/>
    </row>
    <row r="4495" spans="1:1" x14ac:dyDescent="0.45">
      <c r="A4495" s="63"/>
    </row>
    <row r="4496" spans="1:1" x14ac:dyDescent="0.45">
      <c r="A4496" s="63"/>
    </row>
    <row r="4497" spans="1:1" x14ac:dyDescent="0.45">
      <c r="A4497" s="63"/>
    </row>
    <row r="4498" spans="1:1" x14ac:dyDescent="0.45">
      <c r="A4498" s="63"/>
    </row>
    <row r="4499" spans="1:1" x14ac:dyDescent="0.45">
      <c r="A4499" s="63"/>
    </row>
    <row r="4500" spans="1:1" x14ac:dyDescent="0.45">
      <c r="A4500" s="63"/>
    </row>
    <row r="4501" spans="1:1" x14ac:dyDescent="0.45">
      <c r="A4501" s="63"/>
    </row>
    <row r="4502" spans="1:1" x14ac:dyDescent="0.45">
      <c r="A4502" s="63"/>
    </row>
    <row r="4503" spans="1:1" x14ac:dyDescent="0.45">
      <c r="A4503" s="63"/>
    </row>
    <row r="4504" spans="1:1" x14ac:dyDescent="0.45">
      <c r="A4504" s="63"/>
    </row>
    <row r="4505" spans="1:1" x14ac:dyDescent="0.45">
      <c r="A4505" s="63"/>
    </row>
    <row r="4506" spans="1:1" x14ac:dyDescent="0.45">
      <c r="A4506" s="63"/>
    </row>
    <row r="4507" spans="1:1" x14ac:dyDescent="0.45">
      <c r="A4507" s="63"/>
    </row>
    <row r="4508" spans="1:1" x14ac:dyDescent="0.45">
      <c r="A4508" s="63"/>
    </row>
    <row r="4509" spans="1:1" x14ac:dyDescent="0.45">
      <c r="A4509" s="63"/>
    </row>
    <row r="4510" spans="1:1" x14ac:dyDescent="0.45">
      <c r="A4510" s="63"/>
    </row>
    <row r="4511" spans="1:1" x14ac:dyDescent="0.45">
      <c r="A4511" s="63"/>
    </row>
    <row r="4512" spans="1:1" x14ac:dyDescent="0.45">
      <c r="A4512" s="63"/>
    </row>
    <row r="4513" spans="1:1" x14ac:dyDescent="0.45">
      <c r="A4513" s="63"/>
    </row>
    <row r="4514" spans="1:1" x14ac:dyDescent="0.45">
      <c r="A4514" s="63"/>
    </row>
    <row r="4515" spans="1:1" x14ac:dyDescent="0.45">
      <c r="A4515" s="63"/>
    </row>
    <row r="4516" spans="1:1" x14ac:dyDescent="0.45">
      <c r="A4516" s="63"/>
    </row>
    <row r="4517" spans="1:1" x14ac:dyDescent="0.45">
      <c r="A4517" s="63"/>
    </row>
    <row r="4518" spans="1:1" x14ac:dyDescent="0.45">
      <c r="A4518" s="63"/>
    </row>
    <row r="4519" spans="1:1" x14ac:dyDescent="0.45">
      <c r="A4519" s="63"/>
    </row>
    <row r="4520" spans="1:1" x14ac:dyDescent="0.45">
      <c r="A4520" s="63"/>
    </row>
    <row r="4521" spans="1:1" x14ac:dyDescent="0.45">
      <c r="A4521" s="63"/>
    </row>
    <row r="4522" spans="1:1" x14ac:dyDescent="0.45">
      <c r="A4522" s="63"/>
    </row>
    <row r="4523" spans="1:1" x14ac:dyDescent="0.45">
      <c r="A4523" s="63"/>
    </row>
    <row r="4524" spans="1:1" x14ac:dyDescent="0.45">
      <c r="A4524" s="63"/>
    </row>
    <row r="4525" spans="1:1" x14ac:dyDescent="0.45">
      <c r="A4525" s="63"/>
    </row>
    <row r="4526" spans="1:1" x14ac:dyDescent="0.45">
      <c r="A4526" s="63"/>
    </row>
    <row r="4527" spans="1:1" x14ac:dyDescent="0.45">
      <c r="A4527" s="63"/>
    </row>
    <row r="4528" spans="1:1" x14ac:dyDescent="0.45">
      <c r="A4528" s="63"/>
    </row>
    <row r="4529" spans="1:1" x14ac:dyDescent="0.45">
      <c r="A4529" s="63"/>
    </row>
    <row r="4530" spans="1:1" x14ac:dyDescent="0.45">
      <c r="A4530" s="63"/>
    </row>
    <row r="4531" spans="1:1" x14ac:dyDescent="0.45">
      <c r="A4531" s="63"/>
    </row>
    <row r="4532" spans="1:1" x14ac:dyDescent="0.45">
      <c r="A4532" s="63"/>
    </row>
    <row r="4533" spans="1:1" x14ac:dyDescent="0.45">
      <c r="A4533" s="63"/>
    </row>
    <row r="4534" spans="1:1" x14ac:dyDescent="0.45">
      <c r="A4534" s="63"/>
    </row>
    <row r="4535" spans="1:1" x14ac:dyDescent="0.45">
      <c r="A4535" s="63"/>
    </row>
    <row r="4536" spans="1:1" x14ac:dyDescent="0.45">
      <c r="A4536" s="63"/>
    </row>
    <row r="4537" spans="1:1" x14ac:dyDescent="0.45">
      <c r="A4537" s="63"/>
    </row>
    <row r="4538" spans="1:1" x14ac:dyDescent="0.45">
      <c r="A4538" s="63"/>
    </row>
    <row r="4539" spans="1:1" x14ac:dyDescent="0.45">
      <c r="A4539" s="63"/>
    </row>
    <row r="4540" spans="1:1" x14ac:dyDescent="0.45">
      <c r="A4540" s="63"/>
    </row>
    <row r="4541" spans="1:1" x14ac:dyDescent="0.45">
      <c r="A4541" s="63"/>
    </row>
    <row r="4542" spans="1:1" x14ac:dyDescent="0.45">
      <c r="A4542" s="63"/>
    </row>
    <row r="4543" spans="1:1" x14ac:dyDescent="0.45">
      <c r="A4543" s="63"/>
    </row>
    <row r="4544" spans="1:1" x14ac:dyDescent="0.45">
      <c r="A4544" s="63"/>
    </row>
    <row r="4545" spans="1:1" x14ac:dyDescent="0.45">
      <c r="A4545" s="63"/>
    </row>
    <row r="4546" spans="1:1" x14ac:dyDescent="0.45">
      <c r="A4546" s="63"/>
    </row>
    <row r="4547" spans="1:1" x14ac:dyDescent="0.45">
      <c r="A4547" s="63"/>
    </row>
    <row r="4548" spans="1:1" x14ac:dyDescent="0.45">
      <c r="A4548" s="63"/>
    </row>
    <row r="4549" spans="1:1" x14ac:dyDescent="0.45">
      <c r="A4549" s="63"/>
    </row>
    <row r="4550" spans="1:1" x14ac:dyDescent="0.45">
      <c r="A4550" s="63"/>
    </row>
    <row r="4551" spans="1:1" x14ac:dyDescent="0.45">
      <c r="A4551" s="63"/>
    </row>
    <row r="4552" spans="1:1" x14ac:dyDescent="0.45">
      <c r="A4552" s="63"/>
    </row>
    <row r="4553" spans="1:1" x14ac:dyDescent="0.45">
      <c r="A4553" s="63"/>
    </row>
    <row r="4554" spans="1:1" x14ac:dyDescent="0.45">
      <c r="A4554" s="63"/>
    </row>
    <row r="4555" spans="1:1" x14ac:dyDescent="0.45">
      <c r="A4555" s="63"/>
    </row>
    <row r="4556" spans="1:1" x14ac:dyDescent="0.45">
      <c r="A4556" s="63"/>
    </row>
    <row r="4557" spans="1:1" x14ac:dyDescent="0.45">
      <c r="A4557" s="63"/>
    </row>
    <row r="4558" spans="1:1" x14ac:dyDescent="0.45">
      <c r="A4558" s="63"/>
    </row>
    <row r="4559" spans="1:1" x14ac:dyDescent="0.45">
      <c r="A4559" s="63"/>
    </row>
    <row r="4560" spans="1:1" x14ac:dyDescent="0.45">
      <c r="A4560" s="63"/>
    </row>
    <row r="4561" spans="1:1" x14ac:dyDescent="0.45">
      <c r="A4561" s="63"/>
    </row>
    <row r="4562" spans="1:1" x14ac:dyDescent="0.45">
      <c r="A4562" s="63"/>
    </row>
    <row r="4563" spans="1:1" x14ac:dyDescent="0.45">
      <c r="A4563" s="63"/>
    </row>
    <row r="4564" spans="1:1" x14ac:dyDescent="0.45">
      <c r="A4564" s="63"/>
    </row>
    <row r="4565" spans="1:1" x14ac:dyDescent="0.45">
      <c r="A4565" s="63"/>
    </row>
    <row r="4566" spans="1:1" x14ac:dyDescent="0.45">
      <c r="A4566" s="63"/>
    </row>
    <row r="4567" spans="1:1" x14ac:dyDescent="0.45">
      <c r="A4567" s="63"/>
    </row>
    <row r="4568" spans="1:1" x14ac:dyDescent="0.45">
      <c r="A4568" s="63"/>
    </row>
    <row r="4569" spans="1:1" x14ac:dyDescent="0.45">
      <c r="A4569" s="63"/>
    </row>
    <row r="4570" spans="1:1" x14ac:dyDescent="0.45">
      <c r="A4570" s="63"/>
    </row>
    <row r="4571" spans="1:1" x14ac:dyDescent="0.45">
      <c r="A4571" s="63"/>
    </row>
    <row r="4572" spans="1:1" x14ac:dyDescent="0.45">
      <c r="A4572" s="63"/>
    </row>
    <row r="4573" spans="1:1" x14ac:dyDescent="0.45">
      <c r="A4573" s="63"/>
    </row>
    <row r="4574" spans="1:1" x14ac:dyDescent="0.45">
      <c r="A4574" s="63"/>
    </row>
    <row r="4575" spans="1:1" x14ac:dyDescent="0.45">
      <c r="A4575" s="63"/>
    </row>
    <row r="4576" spans="1:1" x14ac:dyDescent="0.45">
      <c r="A4576" s="63"/>
    </row>
    <row r="4577" spans="1:1" x14ac:dyDescent="0.45">
      <c r="A4577" s="63"/>
    </row>
    <row r="4578" spans="1:1" x14ac:dyDescent="0.45">
      <c r="A4578" s="63"/>
    </row>
    <row r="4579" spans="1:1" x14ac:dyDescent="0.45">
      <c r="A4579" s="63"/>
    </row>
    <row r="4580" spans="1:1" x14ac:dyDescent="0.45">
      <c r="A4580" s="63"/>
    </row>
    <row r="4581" spans="1:1" x14ac:dyDescent="0.45">
      <c r="A4581" s="63"/>
    </row>
    <row r="4582" spans="1:1" x14ac:dyDescent="0.45">
      <c r="A4582" s="63"/>
    </row>
    <row r="4583" spans="1:1" x14ac:dyDescent="0.45">
      <c r="A4583" s="63"/>
    </row>
    <row r="4584" spans="1:1" x14ac:dyDescent="0.45">
      <c r="A4584" s="63"/>
    </row>
    <row r="4585" spans="1:1" x14ac:dyDescent="0.45">
      <c r="A4585" s="63"/>
    </row>
    <row r="4586" spans="1:1" x14ac:dyDescent="0.45">
      <c r="A4586" s="63"/>
    </row>
    <row r="4587" spans="1:1" x14ac:dyDescent="0.45">
      <c r="A4587" s="63"/>
    </row>
    <row r="4588" spans="1:1" x14ac:dyDescent="0.45">
      <c r="A4588" s="63"/>
    </row>
    <row r="4589" spans="1:1" x14ac:dyDescent="0.45">
      <c r="A4589" s="63"/>
    </row>
    <row r="4590" spans="1:1" x14ac:dyDescent="0.45">
      <c r="A4590" s="63"/>
    </row>
    <row r="4591" spans="1:1" x14ac:dyDescent="0.45">
      <c r="A4591" s="63"/>
    </row>
    <row r="4592" spans="1:1" x14ac:dyDescent="0.45">
      <c r="A4592" s="63"/>
    </row>
    <row r="4593" spans="1:1" x14ac:dyDescent="0.45">
      <c r="A4593" s="63"/>
    </row>
    <row r="4594" spans="1:1" x14ac:dyDescent="0.45">
      <c r="A4594" s="63"/>
    </row>
    <row r="4595" spans="1:1" x14ac:dyDescent="0.45">
      <c r="A4595" s="63"/>
    </row>
    <row r="4596" spans="1:1" x14ac:dyDescent="0.45">
      <c r="A4596" s="63"/>
    </row>
    <row r="4597" spans="1:1" x14ac:dyDescent="0.45">
      <c r="A4597" s="63"/>
    </row>
    <row r="4598" spans="1:1" x14ac:dyDescent="0.45">
      <c r="A4598" s="63"/>
    </row>
    <row r="4599" spans="1:1" x14ac:dyDescent="0.45">
      <c r="A4599" s="63"/>
    </row>
    <row r="4600" spans="1:1" x14ac:dyDescent="0.45">
      <c r="A4600" s="63"/>
    </row>
    <row r="4601" spans="1:1" x14ac:dyDescent="0.45">
      <c r="A4601" s="63"/>
    </row>
    <row r="4602" spans="1:1" x14ac:dyDescent="0.45">
      <c r="A4602" s="63"/>
    </row>
    <row r="4603" spans="1:1" x14ac:dyDescent="0.45">
      <c r="A4603" s="63"/>
    </row>
    <row r="4604" spans="1:1" x14ac:dyDescent="0.45">
      <c r="A4604" s="63"/>
    </row>
    <row r="4605" spans="1:1" x14ac:dyDescent="0.45">
      <c r="A4605" s="63"/>
    </row>
    <row r="4606" spans="1:1" x14ac:dyDescent="0.45">
      <c r="A4606" s="63"/>
    </row>
    <row r="4607" spans="1:1" x14ac:dyDescent="0.45">
      <c r="A4607" s="63"/>
    </row>
    <row r="4608" spans="1:1" x14ac:dyDescent="0.45">
      <c r="A4608" s="63"/>
    </row>
    <row r="4609" spans="1:1" x14ac:dyDescent="0.45">
      <c r="A4609" s="63"/>
    </row>
    <row r="4610" spans="1:1" x14ac:dyDescent="0.45">
      <c r="A4610" s="63"/>
    </row>
    <row r="4611" spans="1:1" x14ac:dyDescent="0.45">
      <c r="A4611" s="63"/>
    </row>
    <row r="4612" spans="1:1" x14ac:dyDescent="0.45">
      <c r="A4612" s="63"/>
    </row>
    <row r="4613" spans="1:1" x14ac:dyDescent="0.45">
      <c r="A4613" s="63"/>
    </row>
    <row r="4614" spans="1:1" x14ac:dyDescent="0.45">
      <c r="A4614" s="63"/>
    </row>
    <row r="4615" spans="1:1" x14ac:dyDescent="0.45">
      <c r="A4615" s="63"/>
    </row>
    <row r="4616" spans="1:1" x14ac:dyDescent="0.45">
      <c r="A4616" s="63"/>
    </row>
    <row r="4617" spans="1:1" x14ac:dyDescent="0.45">
      <c r="A4617" s="63"/>
    </row>
    <row r="4618" spans="1:1" x14ac:dyDescent="0.45">
      <c r="A4618" s="63"/>
    </row>
    <row r="4619" spans="1:1" x14ac:dyDescent="0.45">
      <c r="A4619" s="63"/>
    </row>
    <row r="4620" spans="1:1" x14ac:dyDescent="0.45">
      <c r="A4620" s="63"/>
    </row>
    <row r="4621" spans="1:1" x14ac:dyDescent="0.45">
      <c r="A4621" s="63"/>
    </row>
    <row r="4622" spans="1:1" x14ac:dyDescent="0.45">
      <c r="A4622" s="63"/>
    </row>
    <row r="4623" spans="1:1" x14ac:dyDescent="0.45">
      <c r="A4623" s="63"/>
    </row>
    <row r="4624" spans="1:1" x14ac:dyDescent="0.45">
      <c r="A4624" s="63"/>
    </row>
    <row r="4625" spans="1:1" x14ac:dyDescent="0.45">
      <c r="A4625" s="63"/>
    </row>
    <row r="4626" spans="1:1" x14ac:dyDescent="0.45">
      <c r="A4626" s="63"/>
    </row>
    <row r="4627" spans="1:1" x14ac:dyDescent="0.45">
      <c r="A4627" s="63"/>
    </row>
    <row r="4628" spans="1:1" x14ac:dyDescent="0.45">
      <c r="A4628" s="63"/>
    </row>
    <row r="4629" spans="1:1" x14ac:dyDescent="0.45">
      <c r="A4629" s="63"/>
    </row>
    <row r="4630" spans="1:1" x14ac:dyDescent="0.45">
      <c r="A4630" s="63"/>
    </row>
    <row r="4631" spans="1:1" x14ac:dyDescent="0.45">
      <c r="A4631" s="63"/>
    </row>
    <row r="4632" spans="1:1" x14ac:dyDescent="0.45">
      <c r="A4632" s="63"/>
    </row>
    <row r="4633" spans="1:1" x14ac:dyDescent="0.45">
      <c r="A4633" s="63"/>
    </row>
    <row r="4634" spans="1:1" x14ac:dyDescent="0.45">
      <c r="A4634" s="63"/>
    </row>
    <row r="4635" spans="1:1" x14ac:dyDescent="0.45">
      <c r="A4635" s="63"/>
    </row>
    <row r="4636" spans="1:1" x14ac:dyDescent="0.45">
      <c r="A4636" s="63"/>
    </row>
    <row r="4637" spans="1:1" x14ac:dyDescent="0.45">
      <c r="A4637" s="63"/>
    </row>
    <row r="4638" spans="1:1" x14ac:dyDescent="0.45">
      <c r="A4638" s="63"/>
    </row>
    <row r="4639" spans="1:1" x14ac:dyDescent="0.45">
      <c r="A4639" s="63"/>
    </row>
    <row r="4640" spans="1:1" x14ac:dyDescent="0.45">
      <c r="A4640" s="63"/>
    </row>
    <row r="4641" spans="1:1" x14ac:dyDescent="0.45">
      <c r="A4641" s="63"/>
    </row>
    <row r="4642" spans="1:1" x14ac:dyDescent="0.45">
      <c r="A4642" s="63"/>
    </row>
    <row r="4643" spans="1:1" x14ac:dyDescent="0.45">
      <c r="A4643" s="63"/>
    </row>
    <row r="4644" spans="1:1" x14ac:dyDescent="0.45">
      <c r="A4644" s="63"/>
    </row>
    <row r="4645" spans="1:1" x14ac:dyDescent="0.45">
      <c r="A4645" s="63"/>
    </row>
    <row r="4646" spans="1:1" x14ac:dyDescent="0.45">
      <c r="A4646" s="63"/>
    </row>
    <row r="4647" spans="1:1" x14ac:dyDescent="0.45">
      <c r="A4647" s="63"/>
    </row>
    <row r="4648" spans="1:1" x14ac:dyDescent="0.45">
      <c r="A4648" s="63"/>
    </row>
    <row r="4649" spans="1:1" x14ac:dyDescent="0.45">
      <c r="A4649" s="63"/>
    </row>
    <row r="4650" spans="1:1" x14ac:dyDescent="0.45">
      <c r="A4650" s="63"/>
    </row>
    <row r="4651" spans="1:1" x14ac:dyDescent="0.45">
      <c r="A4651" s="63"/>
    </row>
    <row r="4652" spans="1:1" x14ac:dyDescent="0.45">
      <c r="A4652" s="63"/>
    </row>
    <row r="4653" spans="1:1" x14ac:dyDescent="0.45">
      <c r="A4653" s="63"/>
    </row>
    <row r="4654" spans="1:1" x14ac:dyDescent="0.45">
      <c r="A4654" s="63"/>
    </row>
    <row r="4655" spans="1:1" x14ac:dyDescent="0.45">
      <c r="A4655" s="63"/>
    </row>
    <row r="4656" spans="1:1" x14ac:dyDescent="0.45">
      <c r="A4656" s="63"/>
    </row>
    <row r="4657" spans="1:1" x14ac:dyDescent="0.45">
      <c r="A4657" s="63"/>
    </row>
    <row r="4658" spans="1:1" x14ac:dyDescent="0.45">
      <c r="A4658" s="63"/>
    </row>
    <row r="4659" spans="1:1" x14ac:dyDescent="0.45">
      <c r="A4659" s="63"/>
    </row>
    <row r="4660" spans="1:1" x14ac:dyDescent="0.45">
      <c r="A4660" s="63"/>
    </row>
    <row r="4661" spans="1:1" x14ac:dyDescent="0.45">
      <c r="A4661" s="63"/>
    </row>
    <row r="4662" spans="1:1" x14ac:dyDescent="0.45">
      <c r="A4662" s="63"/>
    </row>
    <row r="4663" spans="1:1" x14ac:dyDescent="0.45">
      <c r="A4663" s="63"/>
    </row>
    <row r="4664" spans="1:1" x14ac:dyDescent="0.45">
      <c r="A4664" s="63"/>
    </row>
    <row r="4665" spans="1:1" x14ac:dyDescent="0.45">
      <c r="A4665" s="63"/>
    </row>
    <row r="4666" spans="1:1" x14ac:dyDescent="0.45">
      <c r="A4666" s="63"/>
    </row>
    <row r="4667" spans="1:1" x14ac:dyDescent="0.45">
      <c r="A4667" s="63"/>
    </row>
    <row r="4668" spans="1:1" x14ac:dyDescent="0.45">
      <c r="A4668" s="63"/>
    </row>
    <row r="4669" spans="1:1" x14ac:dyDescent="0.45">
      <c r="A4669" s="63"/>
    </row>
    <row r="4670" spans="1:1" x14ac:dyDescent="0.45">
      <c r="A4670" s="63"/>
    </row>
    <row r="4671" spans="1:1" x14ac:dyDescent="0.45">
      <c r="A4671" s="63"/>
    </row>
    <row r="4672" spans="1:1" x14ac:dyDescent="0.45">
      <c r="A4672" s="63"/>
    </row>
    <row r="4673" spans="1:1" x14ac:dyDescent="0.45">
      <c r="A4673" s="63"/>
    </row>
    <row r="4674" spans="1:1" x14ac:dyDescent="0.45">
      <c r="A4674" s="63"/>
    </row>
    <row r="4675" spans="1:1" x14ac:dyDescent="0.45">
      <c r="A4675" s="63"/>
    </row>
    <row r="4676" spans="1:1" x14ac:dyDescent="0.45">
      <c r="A4676" s="63"/>
    </row>
    <row r="4677" spans="1:1" x14ac:dyDescent="0.45">
      <c r="A4677" s="63"/>
    </row>
    <row r="4678" spans="1:1" x14ac:dyDescent="0.45">
      <c r="A4678" s="63"/>
    </row>
    <row r="4679" spans="1:1" x14ac:dyDescent="0.45">
      <c r="A4679" s="63"/>
    </row>
    <row r="4680" spans="1:1" x14ac:dyDescent="0.45">
      <c r="A4680" s="63"/>
    </row>
    <row r="4681" spans="1:1" x14ac:dyDescent="0.45">
      <c r="A4681" s="63"/>
    </row>
    <row r="4682" spans="1:1" x14ac:dyDescent="0.45">
      <c r="A4682" s="63"/>
    </row>
    <row r="4683" spans="1:1" x14ac:dyDescent="0.45">
      <c r="A4683" s="63"/>
    </row>
    <row r="4684" spans="1:1" x14ac:dyDescent="0.45">
      <c r="A4684" s="63"/>
    </row>
    <row r="4685" spans="1:1" x14ac:dyDescent="0.45">
      <c r="A4685" s="63"/>
    </row>
    <row r="4686" spans="1:1" x14ac:dyDescent="0.45">
      <c r="A4686" s="63"/>
    </row>
    <row r="4687" spans="1:1" x14ac:dyDescent="0.45">
      <c r="A4687" s="63"/>
    </row>
    <row r="4688" spans="1:1" x14ac:dyDescent="0.45">
      <c r="A4688" s="63"/>
    </row>
    <row r="4689" spans="1:1" x14ac:dyDescent="0.45">
      <c r="A4689" s="63"/>
    </row>
    <row r="4690" spans="1:1" x14ac:dyDescent="0.45">
      <c r="A4690" s="63"/>
    </row>
    <row r="4691" spans="1:1" x14ac:dyDescent="0.45">
      <c r="A4691" s="63"/>
    </row>
    <row r="4692" spans="1:1" x14ac:dyDescent="0.45">
      <c r="A4692" s="63"/>
    </row>
    <row r="4693" spans="1:1" x14ac:dyDescent="0.45">
      <c r="A4693" s="63"/>
    </row>
    <row r="4694" spans="1:1" x14ac:dyDescent="0.45">
      <c r="A4694" s="63"/>
    </row>
    <row r="4695" spans="1:1" x14ac:dyDescent="0.45">
      <c r="A4695" s="63"/>
    </row>
    <row r="4696" spans="1:1" x14ac:dyDescent="0.45">
      <c r="A4696" s="63"/>
    </row>
    <row r="4697" spans="1:1" x14ac:dyDescent="0.45">
      <c r="A4697" s="63"/>
    </row>
    <row r="4698" spans="1:1" x14ac:dyDescent="0.45">
      <c r="A4698" s="63"/>
    </row>
    <row r="4699" spans="1:1" x14ac:dyDescent="0.45">
      <c r="A4699" s="63"/>
    </row>
    <row r="4700" spans="1:1" x14ac:dyDescent="0.45">
      <c r="A4700" s="63"/>
    </row>
    <row r="4701" spans="1:1" x14ac:dyDescent="0.45">
      <c r="A4701" s="63"/>
    </row>
    <row r="4702" spans="1:1" x14ac:dyDescent="0.45">
      <c r="A4702" s="63"/>
    </row>
    <row r="4703" spans="1:1" x14ac:dyDescent="0.45">
      <c r="A4703" s="63"/>
    </row>
    <row r="4704" spans="1:1" x14ac:dyDescent="0.45">
      <c r="A4704" s="63"/>
    </row>
    <row r="4705" spans="1:1" x14ac:dyDescent="0.45">
      <c r="A4705" s="63"/>
    </row>
    <row r="4706" spans="1:1" x14ac:dyDescent="0.45">
      <c r="A4706" s="63"/>
    </row>
    <row r="4707" spans="1:1" x14ac:dyDescent="0.45">
      <c r="A4707" s="63"/>
    </row>
    <row r="4708" spans="1:1" x14ac:dyDescent="0.45">
      <c r="A4708" s="63"/>
    </row>
    <row r="4709" spans="1:1" x14ac:dyDescent="0.45">
      <c r="A4709" s="63"/>
    </row>
    <row r="4710" spans="1:1" x14ac:dyDescent="0.45">
      <c r="A4710" s="63"/>
    </row>
    <row r="4711" spans="1:1" x14ac:dyDescent="0.45">
      <c r="A4711" s="63"/>
    </row>
    <row r="4712" spans="1:1" x14ac:dyDescent="0.45">
      <c r="A4712" s="63"/>
    </row>
    <row r="4713" spans="1:1" x14ac:dyDescent="0.45">
      <c r="A4713" s="63"/>
    </row>
    <row r="4714" spans="1:1" x14ac:dyDescent="0.45">
      <c r="A4714" s="63"/>
    </row>
    <row r="4715" spans="1:1" x14ac:dyDescent="0.45">
      <c r="A4715" s="63"/>
    </row>
    <row r="4716" spans="1:1" x14ac:dyDescent="0.45">
      <c r="A4716" s="63"/>
    </row>
    <row r="4717" spans="1:1" x14ac:dyDescent="0.45">
      <c r="A4717" s="63"/>
    </row>
    <row r="4718" spans="1:1" x14ac:dyDescent="0.45">
      <c r="A4718" s="63"/>
    </row>
    <row r="4719" spans="1:1" x14ac:dyDescent="0.45">
      <c r="A4719" s="63"/>
    </row>
    <row r="4720" spans="1:1" x14ac:dyDescent="0.45">
      <c r="A4720" s="63"/>
    </row>
    <row r="4721" spans="1:1" x14ac:dyDescent="0.45">
      <c r="A4721" s="63"/>
    </row>
    <row r="4722" spans="1:1" x14ac:dyDescent="0.45">
      <c r="A4722" s="63"/>
    </row>
    <row r="4723" spans="1:1" x14ac:dyDescent="0.45">
      <c r="A4723" s="63"/>
    </row>
    <row r="4724" spans="1:1" x14ac:dyDescent="0.45">
      <c r="A4724" s="63"/>
    </row>
    <row r="4725" spans="1:1" x14ac:dyDescent="0.45">
      <c r="A4725" s="63"/>
    </row>
    <row r="4726" spans="1:1" x14ac:dyDescent="0.45">
      <c r="A4726" s="63"/>
    </row>
    <row r="4727" spans="1:1" x14ac:dyDescent="0.45">
      <c r="A4727" s="63"/>
    </row>
    <row r="4728" spans="1:1" x14ac:dyDescent="0.45">
      <c r="A4728" s="63"/>
    </row>
    <row r="4729" spans="1:1" x14ac:dyDescent="0.45">
      <c r="A4729" s="63"/>
    </row>
    <row r="4730" spans="1:1" x14ac:dyDescent="0.45">
      <c r="A4730" s="63"/>
    </row>
    <row r="4731" spans="1:1" x14ac:dyDescent="0.45">
      <c r="A4731" s="63"/>
    </row>
    <row r="4732" spans="1:1" x14ac:dyDescent="0.45">
      <c r="A4732" s="63"/>
    </row>
    <row r="4733" spans="1:1" x14ac:dyDescent="0.45">
      <c r="A4733" s="63"/>
    </row>
    <row r="4734" spans="1:1" x14ac:dyDescent="0.45">
      <c r="A4734" s="63"/>
    </row>
    <row r="4735" spans="1:1" x14ac:dyDescent="0.45">
      <c r="A4735" s="63"/>
    </row>
    <row r="4736" spans="1:1" x14ac:dyDescent="0.45">
      <c r="A4736" s="63"/>
    </row>
    <row r="4737" spans="1:1" x14ac:dyDescent="0.45">
      <c r="A4737" s="63"/>
    </row>
    <row r="4738" spans="1:1" x14ac:dyDescent="0.45">
      <c r="A4738" s="63"/>
    </row>
    <row r="4739" spans="1:1" x14ac:dyDescent="0.45">
      <c r="A4739" s="63"/>
    </row>
    <row r="4740" spans="1:1" x14ac:dyDescent="0.45">
      <c r="A4740" s="63"/>
    </row>
    <row r="4741" spans="1:1" x14ac:dyDescent="0.45">
      <c r="A4741" s="63"/>
    </row>
    <row r="4742" spans="1:1" x14ac:dyDescent="0.45">
      <c r="A4742" s="63"/>
    </row>
    <row r="4743" spans="1:1" x14ac:dyDescent="0.45">
      <c r="A4743" s="63"/>
    </row>
    <row r="4744" spans="1:1" x14ac:dyDescent="0.45">
      <c r="A4744" s="63"/>
    </row>
    <row r="4745" spans="1:1" x14ac:dyDescent="0.45">
      <c r="A4745" s="63"/>
    </row>
    <row r="4746" spans="1:1" x14ac:dyDescent="0.45">
      <c r="A4746" s="63"/>
    </row>
    <row r="4747" spans="1:1" x14ac:dyDescent="0.45">
      <c r="A4747" s="63"/>
    </row>
    <row r="4748" spans="1:1" x14ac:dyDescent="0.45">
      <c r="A4748" s="63"/>
    </row>
    <row r="4749" spans="1:1" x14ac:dyDescent="0.45">
      <c r="A4749" s="63"/>
    </row>
    <row r="4750" spans="1:1" x14ac:dyDescent="0.45">
      <c r="A4750" s="63"/>
    </row>
    <row r="4751" spans="1:1" x14ac:dyDescent="0.45">
      <c r="A4751" s="63"/>
    </row>
    <row r="4752" spans="1:1" x14ac:dyDescent="0.45">
      <c r="A4752" s="63"/>
    </row>
    <row r="4753" spans="1:1" x14ac:dyDescent="0.45">
      <c r="A4753" s="63"/>
    </row>
    <row r="4754" spans="1:1" x14ac:dyDescent="0.45">
      <c r="A4754" s="63"/>
    </row>
    <row r="4755" spans="1:1" x14ac:dyDescent="0.45">
      <c r="A4755" s="63"/>
    </row>
    <row r="4756" spans="1:1" x14ac:dyDescent="0.45">
      <c r="A4756" s="63"/>
    </row>
    <row r="4757" spans="1:1" x14ac:dyDescent="0.45">
      <c r="A4757" s="63"/>
    </row>
    <row r="4758" spans="1:1" x14ac:dyDescent="0.45">
      <c r="A4758" s="63"/>
    </row>
    <row r="4759" spans="1:1" x14ac:dyDescent="0.45">
      <c r="A4759" s="63"/>
    </row>
    <row r="4760" spans="1:1" x14ac:dyDescent="0.45">
      <c r="A4760" s="63"/>
    </row>
    <row r="4761" spans="1:1" x14ac:dyDescent="0.45">
      <c r="A4761" s="63"/>
    </row>
    <row r="4762" spans="1:1" x14ac:dyDescent="0.45">
      <c r="A4762" s="63"/>
    </row>
    <row r="4763" spans="1:1" x14ac:dyDescent="0.45">
      <c r="A4763" s="63"/>
    </row>
    <row r="4764" spans="1:1" x14ac:dyDescent="0.45">
      <c r="A4764" s="63"/>
    </row>
    <row r="4765" spans="1:1" x14ac:dyDescent="0.45">
      <c r="A4765" s="63"/>
    </row>
    <row r="4766" spans="1:1" x14ac:dyDescent="0.45">
      <c r="A4766" s="63"/>
    </row>
    <row r="4767" spans="1:1" x14ac:dyDescent="0.45">
      <c r="A4767" s="63"/>
    </row>
    <row r="4768" spans="1:1" x14ac:dyDescent="0.45">
      <c r="A4768" s="63"/>
    </row>
    <row r="4769" spans="1:1" x14ac:dyDescent="0.45">
      <c r="A4769" s="63"/>
    </row>
    <row r="4770" spans="1:1" x14ac:dyDescent="0.45">
      <c r="A4770" s="63"/>
    </row>
    <row r="4771" spans="1:1" x14ac:dyDescent="0.45">
      <c r="A4771" s="63"/>
    </row>
    <row r="4772" spans="1:1" x14ac:dyDescent="0.45">
      <c r="A4772" s="63"/>
    </row>
    <row r="4773" spans="1:1" x14ac:dyDescent="0.45">
      <c r="A4773" s="63"/>
    </row>
    <row r="4774" spans="1:1" x14ac:dyDescent="0.45">
      <c r="A4774" s="63"/>
    </row>
    <row r="4775" spans="1:1" x14ac:dyDescent="0.45">
      <c r="A4775" s="63"/>
    </row>
    <row r="4776" spans="1:1" x14ac:dyDescent="0.45">
      <c r="A4776" s="63"/>
    </row>
    <row r="4777" spans="1:1" x14ac:dyDescent="0.45">
      <c r="A4777" s="63"/>
    </row>
    <row r="4778" spans="1:1" x14ac:dyDescent="0.45">
      <c r="A4778" s="63"/>
    </row>
    <row r="4779" spans="1:1" x14ac:dyDescent="0.45">
      <c r="A4779" s="63"/>
    </row>
    <row r="4780" spans="1:1" x14ac:dyDescent="0.45">
      <c r="A4780" s="63"/>
    </row>
    <row r="4781" spans="1:1" x14ac:dyDescent="0.45">
      <c r="A4781" s="63"/>
    </row>
    <row r="4782" spans="1:1" x14ac:dyDescent="0.45">
      <c r="A4782" s="63"/>
    </row>
    <row r="4783" spans="1:1" x14ac:dyDescent="0.45">
      <c r="A4783" s="63"/>
    </row>
    <row r="4784" spans="1:1" x14ac:dyDescent="0.45">
      <c r="A4784" s="63"/>
    </row>
    <row r="4785" spans="1:1" x14ac:dyDescent="0.45">
      <c r="A4785" s="63"/>
    </row>
    <row r="4786" spans="1:1" x14ac:dyDescent="0.45">
      <c r="A4786" s="63"/>
    </row>
    <row r="4787" spans="1:1" x14ac:dyDescent="0.45">
      <c r="A4787" s="63"/>
    </row>
    <row r="4788" spans="1:1" x14ac:dyDescent="0.45">
      <c r="A4788" s="63"/>
    </row>
    <row r="4789" spans="1:1" x14ac:dyDescent="0.45">
      <c r="A4789" s="63"/>
    </row>
    <row r="4790" spans="1:1" x14ac:dyDescent="0.45">
      <c r="A4790" s="63"/>
    </row>
    <row r="4791" spans="1:1" x14ac:dyDescent="0.45">
      <c r="A4791" s="63"/>
    </row>
    <row r="4792" spans="1:1" x14ac:dyDescent="0.45">
      <c r="A4792" s="63"/>
    </row>
    <row r="4793" spans="1:1" x14ac:dyDescent="0.45">
      <c r="A4793" s="63"/>
    </row>
    <row r="4794" spans="1:1" x14ac:dyDescent="0.45">
      <c r="A4794" s="63"/>
    </row>
    <row r="4795" spans="1:1" x14ac:dyDescent="0.45">
      <c r="A4795" s="63"/>
    </row>
    <row r="4796" spans="1:1" x14ac:dyDescent="0.45">
      <c r="A4796" s="63"/>
    </row>
    <row r="4797" spans="1:1" x14ac:dyDescent="0.45">
      <c r="A4797" s="63"/>
    </row>
    <row r="4798" spans="1:1" x14ac:dyDescent="0.45">
      <c r="A4798" s="63"/>
    </row>
    <row r="4799" spans="1:1" x14ac:dyDescent="0.45">
      <c r="A4799" s="63"/>
    </row>
    <row r="4800" spans="1:1" x14ac:dyDescent="0.45">
      <c r="A4800" s="63"/>
    </row>
    <row r="4801" spans="1:1" x14ac:dyDescent="0.45">
      <c r="A4801" s="63"/>
    </row>
    <row r="4802" spans="1:1" x14ac:dyDescent="0.45">
      <c r="A4802" s="63"/>
    </row>
    <row r="4803" spans="1:1" x14ac:dyDescent="0.45">
      <c r="A4803" s="63"/>
    </row>
    <row r="4804" spans="1:1" x14ac:dyDescent="0.45">
      <c r="A4804" s="63"/>
    </row>
    <row r="4805" spans="1:1" x14ac:dyDescent="0.45">
      <c r="A4805" s="63"/>
    </row>
    <row r="4806" spans="1:1" x14ac:dyDescent="0.45">
      <c r="A4806" s="63"/>
    </row>
    <row r="4807" spans="1:1" x14ac:dyDescent="0.45">
      <c r="A4807" s="63"/>
    </row>
    <row r="4808" spans="1:1" x14ac:dyDescent="0.45">
      <c r="A4808" s="63"/>
    </row>
    <row r="4809" spans="1:1" x14ac:dyDescent="0.45">
      <c r="A4809" s="63"/>
    </row>
    <row r="4810" spans="1:1" x14ac:dyDescent="0.45">
      <c r="A4810" s="63"/>
    </row>
    <row r="4811" spans="1:1" x14ac:dyDescent="0.45">
      <c r="A4811" s="63"/>
    </row>
    <row r="4812" spans="1:1" x14ac:dyDescent="0.45">
      <c r="A4812" s="63"/>
    </row>
    <row r="4813" spans="1:1" x14ac:dyDescent="0.45">
      <c r="A4813" s="63"/>
    </row>
    <row r="4814" spans="1:1" x14ac:dyDescent="0.45">
      <c r="A4814" s="63"/>
    </row>
    <row r="4815" spans="1:1" x14ac:dyDescent="0.45">
      <c r="A4815" s="63"/>
    </row>
    <row r="4816" spans="1:1" x14ac:dyDescent="0.45">
      <c r="A4816" s="63"/>
    </row>
    <row r="4817" spans="1:1" x14ac:dyDescent="0.45">
      <c r="A4817" s="63"/>
    </row>
    <row r="4818" spans="1:1" x14ac:dyDescent="0.45">
      <c r="A4818" s="63"/>
    </row>
    <row r="4819" spans="1:1" x14ac:dyDescent="0.45">
      <c r="A4819" s="63"/>
    </row>
    <row r="4820" spans="1:1" x14ac:dyDescent="0.45">
      <c r="A4820" s="63"/>
    </row>
    <row r="4821" spans="1:1" x14ac:dyDescent="0.45">
      <c r="A4821" s="63"/>
    </row>
    <row r="4822" spans="1:1" x14ac:dyDescent="0.45">
      <c r="A4822" s="63"/>
    </row>
    <row r="4823" spans="1:1" x14ac:dyDescent="0.45">
      <c r="A4823" s="63"/>
    </row>
    <row r="4824" spans="1:1" x14ac:dyDescent="0.45">
      <c r="A4824" s="63"/>
    </row>
    <row r="4825" spans="1:1" x14ac:dyDescent="0.45">
      <c r="A4825" s="63"/>
    </row>
    <row r="4826" spans="1:1" x14ac:dyDescent="0.45">
      <c r="A4826" s="63"/>
    </row>
    <row r="4827" spans="1:1" x14ac:dyDescent="0.45">
      <c r="A4827" s="63"/>
    </row>
    <row r="4828" spans="1:1" x14ac:dyDescent="0.45">
      <c r="A4828" s="63"/>
    </row>
    <row r="4829" spans="1:1" x14ac:dyDescent="0.45">
      <c r="A4829" s="63"/>
    </row>
    <row r="4830" spans="1:1" x14ac:dyDescent="0.45">
      <c r="A4830" s="63"/>
    </row>
    <row r="4831" spans="1:1" x14ac:dyDescent="0.45">
      <c r="A4831" s="63"/>
    </row>
    <row r="4832" spans="1:1" x14ac:dyDescent="0.45">
      <c r="A4832" s="63"/>
    </row>
    <row r="4833" spans="1:1" x14ac:dyDescent="0.45">
      <c r="A4833" s="63"/>
    </row>
    <row r="4834" spans="1:1" x14ac:dyDescent="0.45">
      <c r="A4834" s="63"/>
    </row>
    <row r="4835" spans="1:1" x14ac:dyDescent="0.45">
      <c r="A4835" s="63"/>
    </row>
    <row r="4836" spans="1:1" x14ac:dyDescent="0.45">
      <c r="A4836" s="63"/>
    </row>
    <row r="4837" spans="1:1" x14ac:dyDescent="0.45">
      <c r="A4837" s="63"/>
    </row>
    <row r="4838" spans="1:1" x14ac:dyDescent="0.45">
      <c r="A4838" s="63"/>
    </row>
    <row r="4839" spans="1:1" x14ac:dyDescent="0.45">
      <c r="A4839" s="63"/>
    </row>
    <row r="4840" spans="1:1" x14ac:dyDescent="0.45">
      <c r="A4840" s="63"/>
    </row>
    <row r="4841" spans="1:1" x14ac:dyDescent="0.45">
      <c r="A4841" s="63"/>
    </row>
    <row r="4842" spans="1:1" x14ac:dyDescent="0.45">
      <c r="A4842" s="63"/>
    </row>
    <row r="4843" spans="1:1" x14ac:dyDescent="0.45">
      <c r="A4843" s="63"/>
    </row>
    <row r="4844" spans="1:1" x14ac:dyDescent="0.45">
      <c r="A4844" s="63"/>
    </row>
    <row r="4845" spans="1:1" x14ac:dyDescent="0.45">
      <c r="A4845" s="63"/>
    </row>
    <row r="4846" spans="1:1" x14ac:dyDescent="0.45">
      <c r="A4846" s="63"/>
    </row>
    <row r="4847" spans="1:1" x14ac:dyDescent="0.45">
      <c r="A4847" s="63"/>
    </row>
    <row r="4848" spans="1:1" x14ac:dyDescent="0.45">
      <c r="A4848" s="63"/>
    </row>
    <row r="4849" spans="1:1" x14ac:dyDescent="0.45">
      <c r="A4849" s="63"/>
    </row>
    <row r="4850" spans="1:1" x14ac:dyDescent="0.45">
      <c r="A4850" s="63"/>
    </row>
    <row r="4851" spans="1:1" x14ac:dyDescent="0.45">
      <c r="A4851" s="63"/>
    </row>
    <row r="4852" spans="1:1" x14ac:dyDescent="0.45">
      <c r="A4852" s="63"/>
    </row>
    <row r="4853" spans="1:1" x14ac:dyDescent="0.45">
      <c r="A4853" s="63"/>
    </row>
    <row r="4854" spans="1:1" x14ac:dyDescent="0.45">
      <c r="A4854" s="63"/>
    </row>
    <row r="4855" spans="1:1" x14ac:dyDescent="0.45">
      <c r="A4855" s="63"/>
    </row>
    <row r="4856" spans="1:1" x14ac:dyDescent="0.45">
      <c r="A4856" s="63"/>
    </row>
    <row r="4857" spans="1:1" x14ac:dyDescent="0.45">
      <c r="A4857" s="63"/>
    </row>
    <row r="4858" spans="1:1" x14ac:dyDescent="0.45">
      <c r="A4858" s="63"/>
    </row>
    <row r="4859" spans="1:1" x14ac:dyDescent="0.45">
      <c r="A4859" s="63"/>
    </row>
    <row r="4860" spans="1:1" x14ac:dyDescent="0.45">
      <c r="A4860" s="63"/>
    </row>
    <row r="4861" spans="1:1" x14ac:dyDescent="0.45">
      <c r="A4861" s="63"/>
    </row>
    <row r="4862" spans="1:1" x14ac:dyDescent="0.45">
      <c r="A4862" s="63"/>
    </row>
    <row r="4863" spans="1:1" x14ac:dyDescent="0.45">
      <c r="A4863" s="63"/>
    </row>
    <row r="4864" spans="1:1" x14ac:dyDescent="0.45">
      <c r="A4864" s="63"/>
    </row>
    <row r="4865" spans="1:1" x14ac:dyDescent="0.45">
      <c r="A4865" s="63"/>
    </row>
    <row r="4866" spans="1:1" x14ac:dyDescent="0.45">
      <c r="A4866" s="63"/>
    </row>
    <row r="4867" spans="1:1" x14ac:dyDescent="0.45">
      <c r="A4867" s="63"/>
    </row>
    <row r="4868" spans="1:1" x14ac:dyDescent="0.45">
      <c r="A4868" s="63"/>
    </row>
    <row r="4869" spans="1:1" x14ac:dyDescent="0.45">
      <c r="A4869" s="63"/>
    </row>
    <row r="4870" spans="1:1" x14ac:dyDescent="0.45">
      <c r="A4870" s="63"/>
    </row>
    <row r="4871" spans="1:1" x14ac:dyDescent="0.45">
      <c r="A4871" s="63"/>
    </row>
    <row r="4872" spans="1:1" x14ac:dyDescent="0.45">
      <c r="A4872" s="63"/>
    </row>
    <row r="4873" spans="1:1" x14ac:dyDescent="0.45">
      <c r="A4873" s="63"/>
    </row>
    <row r="4874" spans="1:1" x14ac:dyDescent="0.45">
      <c r="A4874" s="63"/>
    </row>
    <row r="4875" spans="1:1" x14ac:dyDescent="0.45">
      <c r="A4875" s="63"/>
    </row>
    <row r="4876" spans="1:1" x14ac:dyDescent="0.45">
      <c r="A4876" s="63"/>
    </row>
    <row r="4877" spans="1:1" x14ac:dyDescent="0.45">
      <c r="A4877" s="63"/>
    </row>
    <row r="4878" spans="1:1" x14ac:dyDescent="0.45">
      <c r="A4878" s="63"/>
    </row>
    <row r="4879" spans="1:1" x14ac:dyDescent="0.45">
      <c r="A4879" s="63"/>
    </row>
    <row r="4880" spans="1:1" x14ac:dyDescent="0.45">
      <c r="A4880" s="63"/>
    </row>
    <row r="4881" spans="1:1" x14ac:dyDescent="0.45">
      <c r="A4881" s="63"/>
    </row>
    <row r="4882" spans="1:1" x14ac:dyDescent="0.45">
      <c r="A4882" s="63"/>
    </row>
    <row r="4883" spans="1:1" x14ac:dyDescent="0.45">
      <c r="A4883" s="63"/>
    </row>
    <row r="4884" spans="1:1" x14ac:dyDescent="0.45">
      <c r="A4884" s="63"/>
    </row>
    <row r="4885" spans="1:1" x14ac:dyDescent="0.45">
      <c r="A4885" s="63"/>
    </row>
    <row r="4886" spans="1:1" x14ac:dyDescent="0.45">
      <c r="A4886" s="63"/>
    </row>
    <row r="4887" spans="1:1" x14ac:dyDescent="0.45">
      <c r="A4887" s="63"/>
    </row>
    <row r="4888" spans="1:1" x14ac:dyDescent="0.45">
      <c r="A4888" s="63"/>
    </row>
    <row r="4889" spans="1:1" x14ac:dyDescent="0.45">
      <c r="A4889" s="63"/>
    </row>
    <row r="4890" spans="1:1" x14ac:dyDescent="0.45">
      <c r="A4890" s="63"/>
    </row>
    <row r="4891" spans="1:1" x14ac:dyDescent="0.45">
      <c r="A4891" s="63"/>
    </row>
    <row r="4892" spans="1:1" x14ac:dyDescent="0.45">
      <c r="A4892" s="63"/>
    </row>
    <row r="4893" spans="1:1" x14ac:dyDescent="0.45">
      <c r="A4893" s="63"/>
    </row>
    <row r="4894" spans="1:1" x14ac:dyDescent="0.45">
      <c r="A4894" s="63"/>
    </row>
    <row r="4895" spans="1:1" x14ac:dyDescent="0.45">
      <c r="A4895" s="63"/>
    </row>
    <row r="4896" spans="1:1" x14ac:dyDescent="0.45">
      <c r="A4896" s="63"/>
    </row>
    <row r="4897" spans="1:1" x14ac:dyDescent="0.45">
      <c r="A4897" s="63"/>
    </row>
    <row r="4898" spans="1:1" x14ac:dyDescent="0.45">
      <c r="A4898" s="63"/>
    </row>
    <row r="4899" spans="1:1" x14ac:dyDescent="0.45">
      <c r="A4899" s="63"/>
    </row>
    <row r="4900" spans="1:1" x14ac:dyDescent="0.45">
      <c r="A4900" s="63"/>
    </row>
    <row r="4901" spans="1:1" x14ac:dyDescent="0.45">
      <c r="A4901" s="63"/>
    </row>
    <row r="4902" spans="1:1" x14ac:dyDescent="0.45">
      <c r="A4902" s="63"/>
    </row>
    <row r="4903" spans="1:1" x14ac:dyDescent="0.45">
      <c r="A4903" s="63"/>
    </row>
    <row r="4904" spans="1:1" x14ac:dyDescent="0.45">
      <c r="A4904" s="63"/>
    </row>
    <row r="4905" spans="1:1" x14ac:dyDescent="0.45">
      <c r="A4905" s="63"/>
    </row>
    <row r="4906" spans="1:1" x14ac:dyDescent="0.45">
      <c r="A4906" s="63"/>
    </row>
    <row r="4907" spans="1:1" x14ac:dyDescent="0.45">
      <c r="A4907" s="63"/>
    </row>
    <row r="4908" spans="1:1" x14ac:dyDescent="0.45">
      <c r="A4908" s="63"/>
    </row>
    <row r="4909" spans="1:1" x14ac:dyDescent="0.45">
      <c r="A4909" s="63"/>
    </row>
    <row r="4910" spans="1:1" x14ac:dyDescent="0.45">
      <c r="A4910" s="63"/>
    </row>
    <row r="4911" spans="1:1" x14ac:dyDescent="0.45">
      <c r="A4911" s="63"/>
    </row>
    <row r="4912" spans="1:1" x14ac:dyDescent="0.45">
      <c r="A4912" s="63"/>
    </row>
    <row r="4913" spans="1:1" x14ac:dyDescent="0.45">
      <c r="A4913" s="63"/>
    </row>
    <row r="4914" spans="1:1" x14ac:dyDescent="0.45">
      <c r="A4914" s="63"/>
    </row>
    <row r="4915" spans="1:1" x14ac:dyDescent="0.45">
      <c r="A4915" s="63"/>
    </row>
    <row r="4916" spans="1:1" x14ac:dyDescent="0.45">
      <c r="A4916" s="63"/>
    </row>
    <row r="4917" spans="1:1" x14ac:dyDescent="0.45">
      <c r="A4917" s="63"/>
    </row>
    <row r="4918" spans="1:1" x14ac:dyDescent="0.45">
      <c r="A4918" s="63"/>
    </row>
    <row r="4919" spans="1:1" x14ac:dyDescent="0.45">
      <c r="A4919" s="63"/>
    </row>
    <row r="4920" spans="1:1" x14ac:dyDescent="0.45">
      <c r="A4920" s="63"/>
    </row>
    <row r="4921" spans="1:1" x14ac:dyDescent="0.45">
      <c r="A4921" s="63"/>
    </row>
    <row r="4922" spans="1:1" x14ac:dyDescent="0.45">
      <c r="A4922" s="63"/>
    </row>
    <row r="4923" spans="1:1" x14ac:dyDescent="0.45">
      <c r="A4923" s="63"/>
    </row>
    <row r="4924" spans="1:1" x14ac:dyDescent="0.45">
      <c r="A4924" s="63"/>
    </row>
    <row r="4925" spans="1:1" x14ac:dyDescent="0.45">
      <c r="A4925" s="63"/>
    </row>
    <row r="4926" spans="1:1" x14ac:dyDescent="0.45">
      <c r="A4926" s="63"/>
    </row>
    <row r="4927" spans="1:1" x14ac:dyDescent="0.45">
      <c r="A4927" s="63"/>
    </row>
    <row r="4928" spans="1:1" x14ac:dyDescent="0.45">
      <c r="A4928" s="63"/>
    </row>
    <row r="4929" spans="1:1" x14ac:dyDescent="0.45">
      <c r="A4929" s="63"/>
    </row>
    <row r="4930" spans="1:1" x14ac:dyDescent="0.45">
      <c r="A4930" s="63"/>
    </row>
    <row r="4931" spans="1:1" x14ac:dyDescent="0.45">
      <c r="A4931" s="63"/>
    </row>
    <row r="4932" spans="1:1" x14ac:dyDescent="0.45">
      <c r="A4932" s="63"/>
    </row>
    <row r="4933" spans="1:1" x14ac:dyDescent="0.45">
      <c r="A4933" s="63"/>
    </row>
    <row r="4934" spans="1:1" x14ac:dyDescent="0.45">
      <c r="A4934" s="63"/>
    </row>
    <row r="4935" spans="1:1" x14ac:dyDescent="0.45">
      <c r="A4935" s="63"/>
    </row>
    <row r="4936" spans="1:1" x14ac:dyDescent="0.45">
      <c r="A4936" s="63"/>
    </row>
    <row r="4937" spans="1:1" x14ac:dyDescent="0.45">
      <c r="A4937" s="63"/>
    </row>
    <row r="4938" spans="1:1" x14ac:dyDescent="0.45">
      <c r="A4938" s="63"/>
    </row>
    <row r="4939" spans="1:1" x14ac:dyDescent="0.45">
      <c r="A4939" s="63"/>
    </row>
    <row r="4940" spans="1:1" x14ac:dyDescent="0.45">
      <c r="A4940" s="63"/>
    </row>
    <row r="4941" spans="1:1" x14ac:dyDescent="0.45">
      <c r="A4941" s="63"/>
    </row>
    <row r="4942" spans="1:1" x14ac:dyDescent="0.45">
      <c r="A4942" s="63"/>
    </row>
    <row r="4943" spans="1:1" x14ac:dyDescent="0.45">
      <c r="A4943" s="63"/>
    </row>
    <row r="4944" spans="1:1" x14ac:dyDescent="0.45">
      <c r="A4944" s="63"/>
    </row>
    <row r="4945" spans="1:1" x14ac:dyDescent="0.45">
      <c r="A4945" s="63"/>
    </row>
    <row r="4946" spans="1:1" x14ac:dyDescent="0.45">
      <c r="A4946" s="63"/>
    </row>
    <row r="4947" spans="1:1" x14ac:dyDescent="0.45">
      <c r="A4947" s="63"/>
    </row>
    <row r="4948" spans="1:1" x14ac:dyDescent="0.45">
      <c r="A4948" s="63"/>
    </row>
    <row r="4949" spans="1:1" x14ac:dyDescent="0.45">
      <c r="A4949" s="63"/>
    </row>
    <row r="4950" spans="1:1" x14ac:dyDescent="0.45">
      <c r="A4950" s="63"/>
    </row>
    <row r="4951" spans="1:1" x14ac:dyDescent="0.45">
      <c r="A4951" s="63"/>
    </row>
    <row r="4952" spans="1:1" x14ac:dyDescent="0.45">
      <c r="A4952" s="63"/>
    </row>
    <row r="4953" spans="1:1" x14ac:dyDescent="0.45">
      <c r="A4953" s="63"/>
    </row>
    <row r="4954" spans="1:1" x14ac:dyDescent="0.45">
      <c r="A4954" s="63"/>
    </row>
    <row r="4955" spans="1:1" x14ac:dyDescent="0.45">
      <c r="A4955" s="63"/>
    </row>
    <row r="4956" spans="1:1" x14ac:dyDescent="0.45">
      <c r="A4956" s="63"/>
    </row>
    <row r="4957" spans="1:1" x14ac:dyDescent="0.45">
      <c r="A4957" s="63"/>
    </row>
    <row r="4958" spans="1:1" x14ac:dyDescent="0.45">
      <c r="A4958" s="63"/>
    </row>
    <row r="4959" spans="1:1" x14ac:dyDescent="0.45">
      <c r="A4959" s="63"/>
    </row>
    <row r="4960" spans="1:1" x14ac:dyDescent="0.45">
      <c r="A4960" s="63"/>
    </row>
    <row r="4961" spans="1:1" x14ac:dyDescent="0.45">
      <c r="A4961" s="63"/>
    </row>
    <row r="4962" spans="1:1" x14ac:dyDescent="0.45">
      <c r="A4962" s="63"/>
    </row>
    <row r="4963" spans="1:1" x14ac:dyDescent="0.45">
      <c r="A4963" s="63"/>
    </row>
    <row r="4964" spans="1:1" x14ac:dyDescent="0.45">
      <c r="A4964" s="63"/>
    </row>
    <row r="4965" spans="1:1" x14ac:dyDescent="0.45">
      <c r="A4965" s="63"/>
    </row>
    <row r="4966" spans="1:1" x14ac:dyDescent="0.45">
      <c r="A4966" s="63"/>
    </row>
    <row r="4967" spans="1:1" x14ac:dyDescent="0.45">
      <c r="A4967" s="63"/>
    </row>
    <row r="4968" spans="1:1" x14ac:dyDescent="0.45">
      <c r="A4968" s="63"/>
    </row>
    <row r="4969" spans="1:1" x14ac:dyDescent="0.45">
      <c r="A4969" s="63"/>
    </row>
    <row r="4970" spans="1:1" x14ac:dyDescent="0.45">
      <c r="A4970" s="63"/>
    </row>
    <row r="4971" spans="1:1" x14ac:dyDescent="0.45">
      <c r="A4971" s="63"/>
    </row>
    <row r="4972" spans="1:1" x14ac:dyDescent="0.45">
      <c r="A4972" s="63"/>
    </row>
    <row r="4973" spans="1:1" x14ac:dyDescent="0.45">
      <c r="A4973" s="63"/>
    </row>
    <row r="4974" spans="1:1" x14ac:dyDescent="0.45">
      <c r="A4974" s="63"/>
    </row>
    <row r="4975" spans="1:1" x14ac:dyDescent="0.45">
      <c r="A4975" s="63"/>
    </row>
    <row r="4976" spans="1:1" x14ac:dyDescent="0.45">
      <c r="A4976" s="63"/>
    </row>
    <row r="4977" spans="1:1" x14ac:dyDescent="0.45">
      <c r="A4977" s="63"/>
    </row>
    <row r="4978" spans="1:1" x14ac:dyDescent="0.45">
      <c r="A4978" s="63"/>
    </row>
    <row r="4979" spans="1:1" x14ac:dyDescent="0.45">
      <c r="A4979" s="63"/>
    </row>
    <row r="4980" spans="1:1" x14ac:dyDescent="0.45">
      <c r="A4980" s="63"/>
    </row>
    <row r="4981" spans="1:1" x14ac:dyDescent="0.45">
      <c r="A4981" s="63"/>
    </row>
    <row r="4982" spans="1:1" x14ac:dyDescent="0.45">
      <c r="A4982" s="63"/>
    </row>
    <row r="4983" spans="1:1" x14ac:dyDescent="0.45">
      <c r="A4983" s="63"/>
    </row>
    <row r="4984" spans="1:1" x14ac:dyDescent="0.45">
      <c r="A4984" s="63"/>
    </row>
    <row r="4985" spans="1:1" x14ac:dyDescent="0.45">
      <c r="A4985" s="63"/>
    </row>
    <row r="4986" spans="1:1" x14ac:dyDescent="0.45">
      <c r="A4986" s="63"/>
    </row>
    <row r="4987" spans="1:1" x14ac:dyDescent="0.45">
      <c r="A4987" s="63"/>
    </row>
    <row r="4988" spans="1:1" x14ac:dyDescent="0.45">
      <c r="A4988" s="63"/>
    </row>
    <row r="4989" spans="1:1" x14ac:dyDescent="0.45">
      <c r="A4989" s="63"/>
    </row>
    <row r="4990" spans="1:1" x14ac:dyDescent="0.45">
      <c r="A4990" s="63"/>
    </row>
    <row r="4991" spans="1:1" x14ac:dyDescent="0.45">
      <c r="A4991" s="63"/>
    </row>
    <row r="4992" spans="1:1" x14ac:dyDescent="0.45">
      <c r="A4992" s="63"/>
    </row>
    <row r="4993" spans="1:1" x14ac:dyDescent="0.45">
      <c r="A4993" s="63"/>
    </row>
    <row r="4994" spans="1:1" x14ac:dyDescent="0.45">
      <c r="A4994" s="63"/>
    </row>
    <row r="4995" spans="1:1" x14ac:dyDescent="0.45">
      <c r="A4995" s="63"/>
    </row>
    <row r="4996" spans="1:1" x14ac:dyDescent="0.45">
      <c r="A4996" s="63"/>
    </row>
    <row r="4997" spans="1:1" x14ac:dyDescent="0.45">
      <c r="A4997" s="63"/>
    </row>
    <row r="4998" spans="1:1" x14ac:dyDescent="0.45">
      <c r="A4998" s="63"/>
    </row>
    <row r="4999" spans="1:1" x14ac:dyDescent="0.45">
      <c r="A4999" s="63"/>
    </row>
    <row r="5000" spans="1:1" x14ac:dyDescent="0.45">
      <c r="A5000" s="63"/>
    </row>
    <row r="5001" spans="1:1" x14ac:dyDescent="0.45">
      <c r="A5001" s="63"/>
    </row>
    <row r="5002" spans="1:1" x14ac:dyDescent="0.45">
      <c r="A5002" s="63"/>
    </row>
    <row r="5003" spans="1:1" x14ac:dyDescent="0.45">
      <c r="A5003" s="63"/>
    </row>
    <row r="5004" spans="1:1" x14ac:dyDescent="0.45">
      <c r="A5004" s="63"/>
    </row>
    <row r="5005" spans="1:1" x14ac:dyDescent="0.45">
      <c r="A5005" s="63"/>
    </row>
    <row r="5006" spans="1:1" x14ac:dyDescent="0.45">
      <c r="A5006" s="63"/>
    </row>
    <row r="5007" spans="1:1" x14ac:dyDescent="0.45">
      <c r="A5007" s="63"/>
    </row>
    <row r="5008" spans="1:1" x14ac:dyDescent="0.45">
      <c r="A5008" s="63"/>
    </row>
    <row r="5009" spans="1:1" x14ac:dyDescent="0.45">
      <c r="A5009" s="63"/>
    </row>
    <row r="5010" spans="1:1" x14ac:dyDescent="0.45">
      <c r="A5010" s="63"/>
    </row>
    <row r="5011" spans="1:1" x14ac:dyDescent="0.45">
      <c r="A5011" s="63"/>
    </row>
    <row r="5012" spans="1:1" x14ac:dyDescent="0.45">
      <c r="A5012" s="63"/>
    </row>
    <row r="5013" spans="1:1" x14ac:dyDescent="0.45">
      <c r="A5013" s="63"/>
    </row>
    <row r="5014" spans="1:1" x14ac:dyDescent="0.45">
      <c r="A5014" s="63"/>
    </row>
    <row r="5015" spans="1:1" x14ac:dyDescent="0.45">
      <c r="A5015" s="63"/>
    </row>
    <row r="5016" spans="1:1" x14ac:dyDescent="0.45">
      <c r="A5016" s="63"/>
    </row>
    <row r="5017" spans="1:1" x14ac:dyDescent="0.45">
      <c r="A5017" s="63"/>
    </row>
    <row r="5018" spans="1:1" x14ac:dyDescent="0.45">
      <c r="A5018" s="63"/>
    </row>
    <row r="5019" spans="1:1" x14ac:dyDescent="0.45">
      <c r="A5019" s="63"/>
    </row>
    <row r="5020" spans="1:1" x14ac:dyDescent="0.45">
      <c r="A5020" s="63"/>
    </row>
    <row r="5021" spans="1:1" x14ac:dyDescent="0.45">
      <c r="A5021" s="63"/>
    </row>
    <row r="5022" spans="1:1" x14ac:dyDescent="0.45">
      <c r="A5022" s="63"/>
    </row>
    <row r="5023" spans="1:1" x14ac:dyDescent="0.45">
      <c r="A5023" s="63"/>
    </row>
    <row r="5024" spans="1:1" x14ac:dyDescent="0.45">
      <c r="A5024" s="63"/>
    </row>
    <row r="5025" spans="1:1" x14ac:dyDescent="0.45">
      <c r="A5025" s="63"/>
    </row>
    <row r="5026" spans="1:1" x14ac:dyDescent="0.45">
      <c r="A5026" s="63"/>
    </row>
    <row r="5027" spans="1:1" x14ac:dyDescent="0.45">
      <c r="A5027" s="63"/>
    </row>
    <row r="5028" spans="1:1" x14ac:dyDescent="0.45">
      <c r="A5028" s="63"/>
    </row>
    <row r="5029" spans="1:1" x14ac:dyDescent="0.45">
      <c r="A5029" s="63"/>
    </row>
    <row r="5030" spans="1:1" x14ac:dyDescent="0.45">
      <c r="A5030" s="63"/>
    </row>
    <row r="5031" spans="1:1" x14ac:dyDescent="0.45">
      <c r="A5031" s="63"/>
    </row>
    <row r="5032" spans="1:1" x14ac:dyDescent="0.45">
      <c r="A5032" s="63"/>
    </row>
    <row r="5033" spans="1:1" x14ac:dyDescent="0.45">
      <c r="A5033" s="63"/>
    </row>
    <row r="5034" spans="1:1" x14ac:dyDescent="0.45">
      <c r="A5034" s="63"/>
    </row>
    <row r="5035" spans="1:1" x14ac:dyDescent="0.45">
      <c r="A5035" s="63"/>
    </row>
    <row r="5036" spans="1:1" x14ac:dyDescent="0.45">
      <c r="A5036" s="63"/>
    </row>
    <row r="5037" spans="1:1" x14ac:dyDescent="0.45">
      <c r="A5037" s="63"/>
    </row>
    <row r="5038" spans="1:1" x14ac:dyDescent="0.45">
      <c r="A5038" s="63"/>
    </row>
    <row r="5039" spans="1:1" x14ac:dyDescent="0.45">
      <c r="A5039" s="63"/>
    </row>
    <row r="5040" spans="1:1" x14ac:dyDescent="0.45">
      <c r="A5040" s="63"/>
    </row>
    <row r="5041" spans="1:1" x14ac:dyDescent="0.45">
      <c r="A5041" s="63"/>
    </row>
    <row r="5042" spans="1:1" x14ac:dyDescent="0.45">
      <c r="A5042" s="63"/>
    </row>
    <row r="5043" spans="1:1" x14ac:dyDescent="0.45">
      <c r="A5043" s="63"/>
    </row>
    <row r="5044" spans="1:1" x14ac:dyDescent="0.45">
      <c r="A5044" s="63"/>
    </row>
    <row r="5045" spans="1:1" x14ac:dyDescent="0.45">
      <c r="A5045" s="63"/>
    </row>
    <row r="5046" spans="1:1" x14ac:dyDescent="0.45">
      <c r="A5046" s="63"/>
    </row>
    <row r="5047" spans="1:1" x14ac:dyDescent="0.45">
      <c r="A5047" s="63"/>
    </row>
    <row r="5048" spans="1:1" x14ac:dyDescent="0.45">
      <c r="A5048" s="63"/>
    </row>
    <row r="5049" spans="1:1" x14ac:dyDescent="0.45">
      <c r="A5049" s="63"/>
    </row>
    <row r="5050" spans="1:1" x14ac:dyDescent="0.45">
      <c r="A5050" s="63"/>
    </row>
    <row r="5051" spans="1:1" x14ac:dyDescent="0.45">
      <c r="A5051" s="63"/>
    </row>
    <row r="5052" spans="1:1" x14ac:dyDescent="0.45">
      <c r="A5052" s="63"/>
    </row>
    <row r="5053" spans="1:1" x14ac:dyDescent="0.45">
      <c r="A5053" s="63"/>
    </row>
    <row r="5054" spans="1:1" x14ac:dyDescent="0.45">
      <c r="A5054" s="63"/>
    </row>
    <row r="5055" spans="1:1" x14ac:dyDescent="0.45">
      <c r="A5055" s="63"/>
    </row>
    <row r="5056" spans="1:1" x14ac:dyDescent="0.45">
      <c r="A5056" s="63"/>
    </row>
    <row r="5057" spans="1:1" x14ac:dyDescent="0.45">
      <c r="A5057" s="63"/>
    </row>
    <row r="5058" spans="1:1" x14ac:dyDescent="0.45">
      <c r="A5058" s="63"/>
    </row>
    <row r="5059" spans="1:1" x14ac:dyDescent="0.45">
      <c r="A5059" s="63"/>
    </row>
    <row r="5060" spans="1:1" x14ac:dyDescent="0.45">
      <c r="A5060" s="63"/>
    </row>
    <row r="5061" spans="1:1" x14ac:dyDescent="0.45">
      <c r="A5061" s="63"/>
    </row>
    <row r="5062" spans="1:1" x14ac:dyDescent="0.45">
      <c r="A5062" s="63"/>
    </row>
    <row r="5063" spans="1:1" x14ac:dyDescent="0.45">
      <c r="A5063" s="63"/>
    </row>
    <row r="5064" spans="1:1" x14ac:dyDescent="0.45">
      <c r="A5064" s="63"/>
    </row>
    <row r="5065" spans="1:1" x14ac:dyDescent="0.45">
      <c r="A5065" s="63"/>
    </row>
    <row r="5066" spans="1:1" x14ac:dyDescent="0.45">
      <c r="A5066" s="63"/>
    </row>
    <row r="5067" spans="1:1" x14ac:dyDescent="0.45">
      <c r="A5067" s="63"/>
    </row>
    <row r="5068" spans="1:1" x14ac:dyDescent="0.45">
      <c r="A5068" s="63"/>
    </row>
    <row r="5069" spans="1:1" x14ac:dyDescent="0.45">
      <c r="A5069" s="63"/>
    </row>
    <row r="5070" spans="1:1" x14ac:dyDescent="0.45">
      <c r="A5070" s="63"/>
    </row>
    <row r="5071" spans="1:1" x14ac:dyDescent="0.45">
      <c r="A5071" s="63"/>
    </row>
    <row r="5072" spans="1:1" x14ac:dyDescent="0.45">
      <c r="A5072" s="63"/>
    </row>
    <row r="5073" spans="1:1" x14ac:dyDescent="0.45">
      <c r="A5073" s="63"/>
    </row>
    <row r="5074" spans="1:1" x14ac:dyDescent="0.45">
      <c r="A5074" s="63"/>
    </row>
    <row r="5075" spans="1:1" x14ac:dyDescent="0.45">
      <c r="A5075" s="63"/>
    </row>
    <row r="5076" spans="1:1" x14ac:dyDescent="0.45">
      <c r="A5076" s="63"/>
    </row>
    <row r="5077" spans="1:1" x14ac:dyDescent="0.45">
      <c r="A5077" s="63"/>
    </row>
    <row r="5078" spans="1:1" x14ac:dyDescent="0.45">
      <c r="A5078" s="63"/>
    </row>
    <row r="5079" spans="1:1" x14ac:dyDescent="0.45">
      <c r="A5079" s="63"/>
    </row>
    <row r="5080" spans="1:1" x14ac:dyDescent="0.45">
      <c r="A5080" s="63"/>
    </row>
    <row r="5081" spans="1:1" x14ac:dyDescent="0.45">
      <c r="A5081" s="63"/>
    </row>
    <row r="5082" spans="1:1" x14ac:dyDescent="0.45">
      <c r="A5082" s="63"/>
    </row>
    <row r="5083" spans="1:1" x14ac:dyDescent="0.45">
      <c r="A5083" s="63"/>
    </row>
    <row r="5084" spans="1:1" x14ac:dyDescent="0.45">
      <c r="A5084" s="63"/>
    </row>
    <row r="5085" spans="1:1" x14ac:dyDescent="0.45">
      <c r="A5085" s="63"/>
    </row>
    <row r="5086" spans="1:1" x14ac:dyDescent="0.45">
      <c r="A5086" s="63"/>
    </row>
    <row r="5087" spans="1:1" x14ac:dyDescent="0.45">
      <c r="A5087" s="63"/>
    </row>
    <row r="5088" spans="1:1" x14ac:dyDescent="0.45">
      <c r="A5088" s="63"/>
    </row>
    <row r="5089" spans="1:1" x14ac:dyDescent="0.45">
      <c r="A5089" s="63"/>
    </row>
    <row r="5090" spans="1:1" x14ac:dyDescent="0.45">
      <c r="A5090" s="63"/>
    </row>
    <row r="5091" spans="1:1" x14ac:dyDescent="0.45">
      <c r="A5091" s="63"/>
    </row>
    <row r="5092" spans="1:1" x14ac:dyDescent="0.45">
      <c r="A5092" s="63"/>
    </row>
    <row r="5093" spans="1:1" x14ac:dyDescent="0.45">
      <c r="A5093" s="63"/>
    </row>
    <row r="5094" spans="1:1" x14ac:dyDescent="0.45">
      <c r="A5094" s="63"/>
    </row>
    <row r="5095" spans="1:1" x14ac:dyDescent="0.45">
      <c r="A5095" s="63"/>
    </row>
    <row r="5096" spans="1:1" x14ac:dyDescent="0.45">
      <c r="A5096" s="63"/>
    </row>
    <row r="5097" spans="1:1" x14ac:dyDescent="0.45">
      <c r="A5097" s="63"/>
    </row>
    <row r="5098" spans="1:1" x14ac:dyDescent="0.45">
      <c r="A5098" s="63"/>
    </row>
    <row r="5099" spans="1:1" x14ac:dyDescent="0.45">
      <c r="A5099" s="63"/>
    </row>
    <row r="5100" spans="1:1" x14ac:dyDescent="0.45">
      <c r="A5100" s="63"/>
    </row>
    <row r="5101" spans="1:1" x14ac:dyDescent="0.45">
      <c r="A5101" s="63"/>
    </row>
    <row r="5102" spans="1:1" x14ac:dyDescent="0.45">
      <c r="A5102" s="63"/>
    </row>
    <row r="5103" spans="1:1" x14ac:dyDescent="0.45">
      <c r="A5103" s="63"/>
    </row>
    <row r="5104" spans="1:1" x14ac:dyDescent="0.45">
      <c r="A5104" s="63"/>
    </row>
    <row r="5105" spans="1:1" x14ac:dyDescent="0.45">
      <c r="A5105" s="63"/>
    </row>
    <row r="5106" spans="1:1" x14ac:dyDescent="0.45">
      <c r="A5106" s="63"/>
    </row>
    <row r="5107" spans="1:1" x14ac:dyDescent="0.45">
      <c r="A5107" s="63"/>
    </row>
    <row r="5108" spans="1:1" x14ac:dyDescent="0.45">
      <c r="A5108" s="63"/>
    </row>
    <row r="5109" spans="1:1" x14ac:dyDescent="0.45">
      <c r="A5109" s="63"/>
    </row>
    <row r="5110" spans="1:1" x14ac:dyDescent="0.45">
      <c r="A5110" s="63"/>
    </row>
    <row r="5111" spans="1:1" x14ac:dyDescent="0.45">
      <c r="A5111" s="63"/>
    </row>
    <row r="5112" spans="1:1" x14ac:dyDescent="0.45">
      <c r="A5112" s="63"/>
    </row>
    <row r="5113" spans="1:1" x14ac:dyDescent="0.45">
      <c r="A5113" s="63"/>
    </row>
    <row r="5114" spans="1:1" x14ac:dyDescent="0.45">
      <c r="A5114" s="63"/>
    </row>
    <row r="5115" spans="1:1" x14ac:dyDescent="0.45">
      <c r="A5115" s="63"/>
    </row>
    <row r="5116" spans="1:1" x14ac:dyDescent="0.45">
      <c r="A5116" s="63"/>
    </row>
    <row r="5117" spans="1:1" x14ac:dyDescent="0.45">
      <c r="A5117" s="63"/>
    </row>
    <row r="5118" spans="1:1" x14ac:dyDescent="0.45">
      <c r="A5118" s="63"/>
    </row>
    <row r="5119" spans="1:1" x14ac:dyDescent="0.45">
      <c r="A5119" s="63"/>
    </row>
    <row r="5120" spans="1:1" x14ac:dyDescent="0.45">
      <c r="A5120" s="63"/>
    </row>
    <row r="5121" spans="1:1" x14ac:dyDescent="0.45">
      <c r="A5121" s="63"/>
    </row>
    <row r="5122" spans="1:1" x14ac:dyDescent="0.45">
      <c r="A5122" s="63"/>
    </row>
    <row r="5123" spans="1:1" x14ac:dyDescent="0.45">
      <c r="A5123" s="63"/>
    </row>
    <row r="5124" spans="1:1" x14ac:dyDescent="0.45">
      <c r="A5124" s="63"/>
    </row>
    <row r="5125" spans="1:1" x14ac:dyDescent="0.45">
      <c r="A5125" s="63"/>
    </row>
    <row r="5126" spans="1:1" x14ac:dyDescent="0.45">
      <c r="A5126" s="63"/>
    </row>
    <row r="5127" spans="1:1" x14ac:dyDescent="0.45">
      <c r="A5127" s="63"/>
    </row>
    <row r="5128" spans="1:1" x14ac:dyDescent="0.45">
      <c r="A5128" s="63"/>
    </row>
    <row r="5129" spans="1:1" x14ac:dyDescent="0.45">
      <c r="A5129" s="63"/>
    </row>
    <row r="5130" spans="1:1" x14ac:dyDescent="0.45">
      <c r="A5130" s="63"/>
    </row>
    <row r="5131" spans="1:1" x14ac:dyDescent="0.45">
      <c r="A5131" s="63"/>
    </row>
    <row r="5132" spans="1:1" x14ac:dyDescent="0.45">
      <c r="A5132" s="63"/>
    </row>
    <row r="5133" spans="1:1" x14ac:dyDescent="0.45">
      <c r="A5133" s="63"/>
    </row>
    <row r="5134" spans="1:1" x14ac:dyDescent="0.45">
      <c r="A5134" s="63"/>
    </row>
    <row r="5135" spans="1:1" x14ac:dyDescent="0.45">
      <c r="A5135" s="63"/>
    </row>
    <row r="5136" spans="1:1" x14ac:dyDescent="0.45">
      <c r="A5136" s="63"/>
    </row>
    <row r="5137" spans="1:1" x14ac:dyDescent="0.45">
      <c r="A5137" s="63"/>
    </row>
    <row r="5138" spans="1:1" x14ac:dyDescent="0.45">
      <c r="A5138" s="63"/>
    </row>
    <row r="5139" spans="1:1" x14ac:dyDescent="0.45">
      <c r="A5139" s="63"/>
    </row>
    <row r="5140" spans="1:1" x14ac:dyDescent="0.45">
      <c r="A5140" s="63"/>
    </row>
    <row r="5141" spans="1:1" x14ac:dyDescent="0.45">
      <c r="A5141" s="63"/>
    </row>
    <row r="5142" spans="1:1" x14ac:dyDescent="0.45">
      <c r="A5142" s="63"/>
    </row>
    <row r="5143" spans="1:1" x14ac:dyDescent="0.45">
      <c r="A5143" s="63"/>
    </row>
    <row r="5144" spans="1:1" x14ac:dyDescent="0.45">
      <c r="A5144" s="63"/>
    </row>
    <row r="5145" spans="1:1" x14ac:dyDescent="0.45">
      <c r="A5145" s="63"/>
    </row>
    <row r="5146" spans="1:1" x14ac:dyDescent="0.45">
      <c r="A5146" s="63"/>
    </row>
    <row r="5147" spans="1:1" x14ac:dyDescent="0.45">
      <c r="A5147" s="63"/>
    </row>
    <row r="5148" spans="1:1" x14ac:dyDescent="0.45">
      <c r="A5148" s="63"/>
    </row>
    <row r="5149" spans="1:1" x14ac:dyDescent="0.45">
      <c r="A5149" s="63"/>
    </row>
    <row r="5150" spans="1:1" x14ac:dyDescent="0.45">
      <c r="A5150" s="63"/>
    </row>
    <row r="5151" spans="1:1" x14ac:dyDescent="0.45">
      <c r="A5151" s="63"/>
    </row>
    <row r="5152" spans="1:1" x14ac:dyDescent="0.45">
      <c r="A5152" s="63"/>
    </row>
    <row r="5153" spans="1:1" x14ac:dyDescent="0.45">
      <c r="A5153" s="63"/>
    </row>
    <row r="5154" spans="1:1" x14ac:dyDescent="0.45">
      <c r="A5154" s="63"/>
    </row>
    <row r="5155" spans="1:1" x14ac:dyDescent="0.45">
      <c r="A5155" s="63"/>
    </row>
    <row r="5156" spans="1:1" x14ac:dyDescent="0.45">
      <c r="A5156" s="63"/>
    </row>
    <row r="5157" spans="1:1" x14ac:dyDescent="0.45">
      <c r="A5157" s="63"/>
    </row>
    <row r="5158" spans="1:1" x14ac:dyDescent="0.45">
      <c r="A5158" s="63"/>
    </row>
    <row r="5159" spans="1:1" x14ac:dyDescent="0.45">
      <c r="A5159" s="63"/>
    </row>
    <row r="5160" spans="1:1" x14ac:dyDescent="0.45">
      <c r="A5160" s="63"/>
    </row>
    <row r="5161" spans="1:1" x14ac:dyDescent="0.45">
      <c r="A5161" s="63"/>
    </row>
    <row r="5162" spans="1:1" x14ac:dyDescent="0.45">
      <c r="A5162" s="63"/>
    </row>
    <row r="5163" spans="1:1" x14ac:dyDescent="0.45">
      <c r="A5163" s="63"/>
    </row>
    <row r="5164" spans="1:1" x14ac:dyDescent="0.45">
      <c r="A5164" s="63"/>
    </row>
    <row r="5165" spans="1:1" x14ac:dyDescent="0.45">
      <c r="A5165" s="63"/>
    </row>
    <row r="5166" spans="1:1" x14ac:dyDescent="0.45">
      <c r="A5166" s="63"/>
    </row>
    <row r="5167" spans="1:1" x14ac:dyDescent="0.45">
      <c r="A5167" s="63"/>
    </row>
    <row r="5168" spans="1:1" x14ac:dyDescent="0.45">
      <c r="A5168" s="63"/>
    </row>
    <row r="5169" spans="1:1" x14ac:dyDescent="0.45">
      <c r="A5169" s="63"/>
    </row>
    <row r="5170" spans="1:1" x14ac:dyDescent="0.45">
      <c r="A5170" s="63"/>
    </row>
    <row r="5171" spans="1:1" x14ac:dyDescent="0.45">
      <c r="A5171" s="63"/>
    </row>
    <row r="5172" spans="1:1" x14ac:dyDescent="0.45">
      <c r="A5172" s="63"/>
    </row>
    <row r="5173" spans="1:1" x14ac:dyDescent="0.45">
      <c r="A5173" s="63"/>
    </row>
    <row r="5174" spans="1:1" x14ac:dyDescent="0.45">
      <c r="A5174" s="63"/>
    </row>
    <row r="5175" spans="1:1" x14ac:dyDescent="0.45">
      <c r="A5175" s="63"/>
    </row>
    <row r="5176" spans="1:1" x14ac:dyDescent="0.45">
      <c r="A5176" s="63"/>
    </row>
    <row r="5177" spans="1:1" x14ac:dyDescent="0.45">
      <c r="A5177" s="63"/>
    </row>
    <row r="5178" spans="1:1" x14ac:dyDescent="0.45">
      <c r="A5178" s="63"/>
    </row>
    <row r="5179" spans="1:1" x14ac:dyDescent="0.45">
      <c r="A5179" s="63"/>
    </row>
    <row r="5180" spans="1:1" x14ac:dyDescent="0.45">
      <c r="A5180" s="63"/>
    </row>
    <row r="5181" spans="1:1" x14ac:dyDescent="0.45">
      <c r="A5181" s="63"/>
    </row>
    <row r="5182" spans="1:1" x14ac:dyDescent="0.45">
      <c r="A5182" s="63"/>
    </row>
    <row r="5183" spans="1:1" x14ac:dyDescent="0.45">
      <c r="A5183" s="63"/>
    </row>
    <row r="5184" spans="1:1" x14ac:dyDescent="0.45">
      <c r="A5184" s="63"/>
    </row>
    <row r="5185" spans="1:1" x14ac:dyDescent="0.45">
      <c r="A5185" s="63"/>
    </row>
    <row r="5186" spans="1:1" x14ac:dyDescent="0.45">
      <c r="A5186" s="63"/>
    </row>
    <row r="5187" spans="1:1" x14ac:dyDescent="0.45">
      <c r="A5187" s="63"/>
    </row>
    <row r="5188" spans="1:1" x14ac:dyDescent="0.45">
      <c r="A5188" s="63"/>
    </row>
    <row r="5189" spans="1:1" x14ac:dyDescent="0.45">
      <c r="A5189" s="63"/>
    </row>
    <row r="5190" spans="1:1" x14ac:dyDescent="0.45">
      <c r="A5190" s="63"/>
    </row>
    <row r="5191" spans="1:1" x14ac:dyDescent="0.45">
      <c r="A5191" s="63"/>
    </row>
    <row r="5192" spans="1:1" x14ac:dyDescent="0.45">
      <c r="A5192" s="63"/>
    </row>
    <row r="5193" spans="1:1" x14ac:dyDescent="0.45">
      <c r="A5193" s="63"/>
    </row>
    <row r="5194" spans="1:1" x14ac:dyDescent="0.45">
      <c r="A5194" s="63"/>
    </row>
    <row r="5195" spans="1:1" x14ac:dyDescent="0.45">
      <c r="A5195" s="63"/>
    </row>
    <row r="5196" spans="1:1" x14ac:dyDescent="0.45">
      <c r="A5196" s="63"/>
    </row>
    <row r="5197" spans="1:1" x14ac:dyDescent="0.45">
      <c r="A5197" s="63"/>
    </row>
    <row r="5198" spans="1:1" x14ac:dyDescent="0.45">
      <c r="A5198" s="63"/>
    </row>
    <row r="5199" spans="1:1" x14ac:dyDescent="0.45">
      <c r="A5199" s="63"/>
    </row>
    <row r="5200" spans="1:1" x14ac:dyDescent="0.45">
      <c r="A5200" s="63"/>
    </row>
    <row r="5201" spans="1:1" x14ac:dyDescent="0.45">
      <c r="A5201" s="63"/>
    </row>
    <row r="5202" spans="1:1" x14ac:dyDescent="0.45">
      <c r="A5202" s="63"/>
    </row>
    <row r="5203" spans="1:1" x14ac:dyDescent="0.45">
      <c r="A5203" s="63"/>
    </row>
    <row r="5204" spans="1:1" x14ac:dyDescent="0.45">
      <c r="A5204" s="63"/>
    </row>
    <row r="5205" spans="1:1" x14ac:dyDescent="0.45">
      <c r="A5205" s="63"/>
    </row>
    <row r="5206" spans="1:1" x14ac:dyDescent="0.45">
      <c r="A5206" s="63"/>
    </row>
    <row r="5207" spans="1:1" x14ac:dyDescent="0.45">
      <c r="A5207" s="63"/>
    </row>
    <row r="5208" spans="1:1" x14ac:dyDescent="0.45">
      <c r="A5208" s="63"/>
    </row>
    <row r="5209" spans="1:1" x14ac:dyDescent="0.45">
      <c r="A5209" s="63"/>
    </row>
    <row r="5210" spans="1:1" x14ac:dyDescent="0.45">
      <c r="A5210" s="63"/>
    </row>
    <row r="5211" spans="1:1" x14ac:dyDescent="0.45">
      <c r="A5211" s="63"/>
    </row>
    <row r="5212" spans="1:1" x14ac:dyDescent="0.45">
      <c r="A5212" s="63"/>
    </row>
    <row r="5213" spans="1:1" x14ac:dyDescent="0.45">
      <c r="A5213" s="63"/>
    </row>
    <row r="5214" spans="1:1" x14ac:dyDescent="0.45">
      <c r="A5214" s="63"/>
    </row>
    <row r="5215" spans="1:1" x14ac:dyDescent="0.45">
      <c r="A5215" s="63"/>
    </row>
    <row r="5216" spans="1:1" x14ac:dyDescent="0.45">
      <c r="A5216" s="63"/>
    </row>
    <row r="5217" spans="1:1" x14ac:dyDescent="0.45">
      <c r="A5217" s="63"/>
    </row>
    <row r="5218" spans="1:1" x14ac:dyDescent="0.45">
      <c r="A5218" s="63"/>
    </row>
    <row r="5219" spans="1:1" x14ac:dyDescent="0.45">
      <c r="A5219" s="63"/>
    </row>
    <row r="5220" spans="1:1" x14ac:dyDescent="0.45">
      <c r="A5220" s="63"/>
    </row>
    <row r="5221" spans="1:1" x14ac:dyDescent="0.45">
      <c r="A5221" s="63"/>
    </row>
    <row r="5222" spans="1:1" x14ac:dyDescent="0.45">
      <c r="A5222" s="63"/>
    </row>
    <row r="5223" spans="1:1" x14ac:dyDescent="0.45">
      <c r="A5223" s="63"/>
    </row>
    <row r="5224" spans="1:1" x14ac:dyDescent="0.45">
      <c r="A5224" s="63"/>
    </row>
    <row r="5225" spans="1:1" x14ac:dyDescent="0.45">
      <c r="A5225" s="63"/>
    </row>
    <row r="5226" spans="1:1" x14ac:dyDescent="0.45">
      <c r="A5226" s="63"/>
    </row>
    <row r="5227" spans="1:1" x14ac:dyDescent="0.45">
      <c r="A5227" s="63"/>
    </row>
    <row r="5228" spans="1:1" x14ac:dyDescent="0.45">
      <c r="A5228" s="63"/>
    </row>
    <row r="5229" spans="1:1" x14ac:dyDescent="0.45">
      <c r="A5229" s="63"/>
    </row>
    <row r="5230" spans="1:1" x14ac:dyDescent="0.45">
      <c r="A5230" s="63"/>
    </row>
    <row r="5231" spans="1:1" x14ac:dyDescent="0.45">
      <c r="A5231" s="63"/>
    </row>
    <row r="5232" spans="1:1" x14ac:dyDescent="0.45">
      <c r="A5232" s="63"/>
    </row>
    <row r="5233" spans="1:1" x14ac:dyDescent="0.45">
      <c r="A5233" s="63"/>
    </row>
    <row r="5234" spans="1:1" x14ac:dyDescent="0.45">
      <c r="A5234" s="63"/>
    </row>
    <row r="5235" spans="1:1" x14ac:dyDescent="0.45">
      <c r="A5235" s="63"/>
    </row>
    <row r="5236" spans="1:1" x14ac:dyDescent="0.45">
      <c r="A5236" s="63"/>
    </row>
    <row r="5237" spans="1:1" x14ac:dyDescent="0.45">
      <c r="A5237" s="63"/>
    </row>
    <row r="5238" spans="1:1" x14ac:dyDescent="0.45">
      <c r="A5238" s="63"/>
    </row>
    <row r="5239" spans="1:1" x14ac:dyDescent="0.45">
      <c r="A5239" s="63"/>
    </row>
    <row r="5240" spans="1:1" x14ac:dyDescent="0.45">
      <c r="A5240" s="63"/>
    </row>
    <row r="5241" spans="1:1" x14ac:dyDescent="0.45">
      <c r="A5241" s="63"/>
    </row>
    <row r="5242" spans="1:1" x14ac:dyDescent="0.45">
      <c r="A5242" s="63"/>
    </row>
    <row r="5243" spans="1:1" x14ac:dyDescent="0.45">
      <c r="A5243" s="63"/>
    </row>
    <row r="5244" spans="1:1" x14ac:dyDescent="0.45">
      <c r="A5244" s="63"/>
    </row>
    <row r="5245" spans="1:1" x14ac:dyDescent="0.45">
      <c r="A5245" s="63"/>
    </row>
    <row r="5246" spans="1:1" x14ac:dyDescent="0.45">
      <c r="A5246" s="63"/>
    </row>
    <row r="5247" spans="1:1" x14ac:dyDescent="0.45">
      <c r="A5247" s="63"/>
    </row>
    <row r="5248" spans="1:1" x14ac:dyDescent="0.45">
      <c r="A5248" s="63"/>
    </row>
    <row r="5249" spans="1:1" x14ac:dyDescent="0.45">
      <c r="A5249" s="63"/>
    </row>
    <row r="5250" spans="1:1" x14ac:dyDescent="0.45">
      <c r="A5250" s="63"/>
    </row>
    <row r="5251" spans="1:1" x14ac:dyDescent="0.45">
      <c r="A5251" s="63"/>
    </row>
    <row r="5252" spans="1:1" x14ac:dyDescent="0.45">
      <c r="A5252" s="63"/>
    </row>
    <row r="5253" spans="1:1" x14ac:dyDescent="0.45">
      <c r="A5253" s="63"/>
    </row>
    <row r="5254" spans="1:1" x14ac:dyDescent="0.45">
      <c r="A5254" s="63"/>
    </row>
    <row r="5255" spans="1:1" x14ac:dyDescent="0.45">
      <c r="A5255" s="63"/>
    </row>
    <row r="5256" spans="1:1" x14ac:dyDescent="0.45">
      <c r="A5256" s="63"/>
    </row>
    <row r="5257" spans="1:1" x14ac:dyDescent="0.45">
      <c r="A5257" s="63"/>
    </row>
    <row r="5258" spans="1:1" x14ac:dyDescent="0.45">
      <c r="A5258" s="63"/>
    </row>
    <row r="5259" spans="1:1" x14ac:dyDescent="0.45">
      <c r="A5259" s="63"/>
    </row>
    <row r="5260" spans="1:1" x14ac:dyDescent="0.45">
      <c r="A5260" s="63"/>
    </row>
    <row r="5261" spans="1:1" x14ac:dyDescent="0.45">
      <c r="A5261" s="63"/>
    </row>
    <row r="5262" spans="1:1" x14ac:dyDescent="0.45">
      <c r="A5262" s="63"/>
    </row>
    <row r="5263" spans="1:1" x14ac:dyDescent="0.45">
      <c r="A5263" s="63"/>
    </row>
    <row r="5264" spans="1:1" x14ac:dyDescent="0.45">
      <c r="A5264" s="63"/>
    </row>
    <row r="5265" spans="1:1" x14ac:dyDescent="0.45">
      <c r="A5265" s="63"/>
    </row>
    <row r="5266" spans="1:1" x14ac:dyDescent="0.45">
      <c r="A5266" s="63"/>
    </row>
    <row r="5267" spans="1:1" x14ac:dyDescent="0.45">
      <c r="A5267" s="63"/>
    </row>
    <row r="5268" spans="1:1" x14ac:dyDescent="0.45">
      <c r="A5268" s="63"/>
    </row>
    <row r="5269" spans="1:1" x14ac:dyDescent="0.45">
      <c r="A5269" s="63"/>
    </row>
    <row r="5270" spans="1:1" x14ac:dyDescent="0.45">
      <c r="A5270" s="63"/>
    </row>
    <row r="5271" spans="1:1" x14ac:dyDescent="0.45">
      <c r="A5271" s="63"/>
    </row>
    <row r="5272" spans="1:1" x14ac:dyDescent="0.45">
      <c r="A5272" s="63"/>
    </row>
    <row r="5273" spans="1:1" x14ac:dyDescent="0.45">
      <c r="A5273" s="63"/>
    </row>
    <row r="5274" spans="1:1" x14ac:dyDescent="0.45">
      <c r="A5274" s="63"/>
    </row>
    <row r="5275" spans="1:1" x14ac:dyDescent="0.45">
      <c r="A5275" s="63"/>
    </row>
    <row r="5276" spans="1:1" x14ac:dyDescent="0.45">
      <c r="A5276" s="63"/>
    </row>
    <row r="5277" spans="1:1" x14ac:dyDescent="0.45">
      <c r="A5277" s="63"/>
    </row>
    <row r="5278" spans="1:1" x14ac:dyDescent="0.45">
      <c r="A5278" s="63"/>
    </row>
    <row r="5279" spans="1:1" x14ac:dyDescent="0.45">
      <c r="A5279" s="63"/>
    </row>
    <row r="5280" spans="1:1" x14ac:dyDescent="0.45">
      <c r="A5280" s="63"/>
    </row>
    <row r="5281" spans="1:1" x14ac:dyDescent="0.45">
      <c r="A5281" s="63"/>
    </row>
    <row r="5282" spans="1:1" x14ac:dyDescent="0.45">
      <c r="A5282" s="63"/>
    </row>
    <row r="5283" spans="1:1" x14ac:dyDescent="0.45">
      <c r="A5283" s="63"/>
    </row>
    <row r="5284" spans="1:1" x14ac:dyDescent="0.45">
      <c r="A5284" s="63"/>
    </row>
    <row r="5285" spans="1:1" x14ac:dyDescent="0.45">
      <c r="A5285" s="63"/>
    </row>
    <row r="5286" spans="1:1" x14ac:dyDescent="0.45">
      <c r="A5286" s="63"/>
    </row>
    <row r="5287" spans="1:1" x14ac:dyDescent="0.45">
      <c r="A5287" s="63"/>
    </row>
    <row r="5288" spans="1:1" x14ac:dyDescent="0.45">
      <c r="A5288" s="63"/>
    </row>
    <row r="5289" spans="1:1" x14ac:dyDescent="0.45">
      <c r="A5289" s="63"/>
    </row>
    <row r="5290" spans="1:1" x14ac:dyDescent="0.45">
      <c r="A5290" s="63"/>
    </row>
    <row r="5291" spans="1:1" x14ac:dyDescent="0.45">
      <c r="A5291" s="63"/>
    </row>
    <row r="5292" spans="1:1" x14ac:dyDescent="0.45">
      <c r="A5292" s="63"/>
    </row>
    <row r="5293" spans="1:1" x14ac:dyDescent="0.45">
      <c r="A5293" s="63"/>
    </row>
    <row r="5294" spans="1:1" x14ac:dyDescent="0.45">
      <c r="A5294" s="63"/>
    </row>
    <row r="5295" spans="1:1" x14ac:dyDescent="0.45">
      <c r="A5295" s="63"/>
    </row>
    <row r="5296" spans="1:1" x14ac:dyDescent="0.45">
      <c r="A5296" s="63"/>
    </row>
    <row r="5297" spans="1:1" x14ac:dyDescent="0.45">
      <c r="A5297" s="63"/>
    </row>
    <row r="5298" spans="1:1" x14ac:dyDescent="0.45">
      <c r="A5298" s="63"/>
    </row>
    <row r="5299" spans="1:1" x14ac:dyDescent="0.45">
      <c r="A5299" s="63"/>
    </row>
    <row r="5300" spans="1:1" x14ac:dyDescent="0.45">
      <c r="A5300" s="63"/>
    </row>
    <row r="5301" spans="1:1" x14ac:dyDescent="0.45">
      <c r="A5301" s="63"/>
    </row>
    <row r="5302" spans="1:1" x14ac:dyDescent="0.45">
      <c r="A5302" s="63"/>
    </row>
    <row r="5303" spans="1:1" x14ac:dyDescent="0.45">
      <c r="A5303" s="63"/>
    </row>
    <row r="5304" spans="1:1" x14ac:dyDescent="0.45">
      <c r="A5304" s="63"/>
    </row>
    <row r="5305" spans="1:1" x14ac:dyDescent="0.45">
      <c r="A5305" s="63"/>
    </row>
    <row r="5306" spans="1:1" x14ac:dyDescent="0.45">
      <c r="A5306" s="63"/>
    </row>
    <row r="5307" spans="1:1" x14ac:dyDescent="0.45">
      <c r="A5307" s="63"/>
    </row>
    <row r="5308" spans="1:1" x14ac:dyDescent="0.45">
      <c r="A5308" s="63"/>
    </row>
    <row r="5309" spans="1:1" x14ac:dyDescent="0.45">
      <c r="A5309" s="63"/>
    </row>
    <row r="5310" spans="1:1" x14ac:dyDescent="0.45">
      <c r="A5310" s="63"/>
    </row>
    <row r="5311" spans="1:1" x14ac:dyDescent="0.45">
      <c r="A5311" s="63"/>
    </row>
    <row r="5312" spans="1:1" x14ac:dyDescent="0.45">
      <c r="A5312" s="63"/>
    </row>
    <row r="5313" spans="1:1" x14ac:dyDescent="0.45">
      <c r="A5313" s="63"/>
    </row>
    <row r="5314" spans="1:1" x14ac:dyDescent="0.45">
      <c r="A5314" s="63"/>
    </row>
    <row r="5315" spans="1:1" x14ac:dyDescent="0.45">
      <c r="A5315" s="63"/>
    </row>
    <row r="5316" spans="1:1" x14ac:dyDescent="0.45">
      <c r="A5316" s="63"/>
    </row>
    <row r="5317" spans="1:1" x14ac:dyDescent="0.45">
      <c r="A5317" s="63"/>
    </row>
    <row r="5318" spans="1:1" x14ac:dyDescent="0.45">
      <c r="A5318" s="63"/>
    </row>
    <row r="5319" spans="1:1" x14ac:dyDescent="0.45">
      <c r="A5319" s="63"/>
    </row>
    <row r="5320" spans="1:1" x14ac:dyDescent="0.45">
      <c r="A5320" s="63"/>
    </row>
    <row r="5321" spans="1:1" x14ac:dyDescent="0.45">
      <c r="A5321" s="63"/>
    </row>
    <row r="5322" spans="1:1" x14ac:dyDescent="0.45">
      <c r="A5322" s="63"/>
    </row>
    <row r="5323" spans="1:1" x14ac:dyDescent="0.45">
      <c r="A5323" s="63"/>
    </row>
    <row r="5324" spans="1:1" x14ac:dyDescent="0.45">
      <c r="A5324" s="63"/>
    </row>
    <row r="5325" spans="1:1" x14ac:dyDescent="0.45">
      <c r="A5325" s="63"/>
    </row>
    <row r="5326" spans="1:1" x14ac:dyDescent="0.45">
      <c r="A5326" s="63"/>
    </row>
    <row r="5327" spans="1:1" x14ac:dyDescent="0.45">
      <c r="A5327" s="63"/>
    </row>
    <row r="5328" spans="1:1" x14ac:dyDescent="0.45">
      <c r="A5328" s="63"/>
    </row>
    <row r="5329" spans="1:1" x14ac:dyDescent="0.45">
      <c r="A5329" s="63"/>
    </row>
    <row r="5330" spans="1:1" x14ac:dyDescent="0.45">
      <c r="A5330" s="63"/>
    </row>
    <row r="5331" spans="1:1" x14ac:dyDescent="0.45">
      <c r="A5331" s="63"/>
    </row>
    <row r="5332" spans="1:1" x14ac:dyDescent="0.45">
      <c r="A5332" s="63"/>
    </row>
    <row r="5333" spans="1:1" x14ac:dyDescent="0.45">
      <c r="A5333" s="63"/>
    </row>
    <row r="5334" spans="1:1" x14ac:dyDescent="0.45">
      <c r="A5334" s="63"/>
    </row>
    <row r="5335" spans="1:1" x14ac:dyDescent="0.45">
      <c r="A5335" s="63"/>
    </row>
    <row r="5336" spans="1:1" x14ac:dyDescent="0.45">
      <c r="A5336" s="63"/>
    </row>
    <row r="5337" spans="1:1" x14ac:dyDescent="0.45">
      <c r="A5337" s="63"/>
    </row>
    <row r="5338" spans="1:1" x14ac:dyDescent="0.45">
      <c r="A5338" s="63"/>
    </row>
    <row r="5339" spans="1:1" x14ac:dyDescent="0.45">
      <c r="A5339" s="63"/>
    </row>
    <row r="5340" spans="1:1" x14ac:dyDescent="0.45">
      <c r="A5340" s="63"/>
    </row>
    <row r="5341" spans="1:1" x14ac:dyDescent="0.45">
      <c r="A5341" s="63"/>
    </row>
    <row r="5342" spans="1:1" x14ac:dyDescent="0.45">
      <c r="A5342" s="63"/>
    </row>
    <row r="5343" spans="1:1" x14ac:dyDescent="0.45">
      <c r="A5343" s="63"/>
    </row>
    <row r="5344" spans="1:1" x14ac:dyDescent="0.45">
      <c r="A5344" s="63"/>
    </row>
    <row r="5345" spans="1:1" x14ac:dyDescent="0.45">
      <c r="A5345" s="63"/>
    </row>
    <row r="5346" spans="1:1" x14ac:dyDescent="0.45">
      <c r="A5346" s="63"/>
    </row>
    <row r="5347" spans="1:1" x14ac:dyDescent="0.45">
      <c r="A5347" s="63"/>
    </row>
    <row r="5348" spans="1:1" x14ac:dyDescent="0.45">
      <c r="A5348" s="63"/>
    </row>
    <row r="5349" spans="1:1" x14ac:dyDescent="0.45">
      <c r="A5349" s="63"/>
    </row>
    <row r="5350" spans="1:1" x14ac:dyDescent="0.45">
      <c r="A5350" s="63"/>
    </row>
    <row r="5351" spans="1:1" x14ac:dyDescent="0.45">
      <c r="A5351" s="63"/>
    </row>
    <row r="5352" spans="1:1" x14ac:dyDescent="0.45">
      <c r="A5352" s="63"/>
    </row>
    <row r="5353" spans="1:1" x14ac:dyDescent="0.45">
      <c r="A5353" s="63"/>
    </row>
    <row r="5354" spans="1:1" x14ac:dyDescent="0.45">
      <c r="A5354" s="63"/>
    </row>
    <row r="5355" spans="1:1" x14ac:dyDescent="0.45">
      <c r="A5355" s="63"/>
    </row>
    <row r="5356" spans="1:1" x14ac:dyDescent="0.45">
      <c r="A5356" s="63"/>
    </row>
    <row r="5357" spans="1:1" x14ac:dyDescent="0.45">
      <c r="A5357" s="63"/>
    </row>
    <row r="5358" spans="1:1" x14ac:dyDescent="0.45">
      <c r="A5358" s="63"/>
    </row>
    <row r="5359" spans="1:1" x14ac:dyDescent="0.45">
      <c r="A5359" s="63"/>
    </row>
    <row r="5360" spans="1:1" x14ac:dyDescent="0.45">
      <c r="A5360" s="63"/>
    </row>
    <row r="5361" spans="1:1" x14ac:dyDescent="0.45">
      <c r="A5361" s="63"/>
    </row>
    <row r="5362" spans="1:1" x14ac:dyDescent="0.45">
      <c r="A5362" s="63"/>
    </row>
    <row r="5363" spans="1:1" x14ac:dyDescent="0.45">
      <c r="A5363" s="63"/>
    </row>
    <row r="5364" spans="1:1" x14ac:dyDescent="0.45">
      <c r="A5364" s="63"/>
    </row>
    <row r="5365" spans="1:1" x14ac:dyDescent="0.45">
      <c r="A5365" s="63"/>
    </row>
    <row r="5366" spans="1:1" x14ac:dyDescent="0.45">
      <c r="A5366" s="63"/>
    </row>
    <row r="5367" spans="1:1" x14ac:dyDescent="0.45">
      <c r="A5367" s="63"/>
    </row>
    <row r="5368" spans="1:1" x14ac:dyDescent="0.45">
      <c r="A5368" s="63"/>
    </row>
    <row r="5369" spans="1:1" x14ac:dyDescent="0.45">
      <c r="A5369" s="63"/>
    </row>
    <row r="5370" spans="1:1" x14ac:dyDescent="0.45">
      <c r="A5370" s="63"/>
    </row>
    <row r="5371" spans="1:1" x14ac:dyDescent="0.45">
      <c r="A5371" s="63"/>
    </row>
    <row r="5372" spans="1:1" x14ac:dyDescent="0.45">
      <c r="A5372" s="63"/>
    </row>
    <row r="5373" spans="1:1" x14ac:dyDescent="0.45">
      <c r="A5373" s="63"/>
    </row>
    <row r="5374" spans="1:1" x14ac:dyDescent="0.45">
      <c r="A5374" s="63"/>
    </row>
    <row r="5375" spans="1:1" x14ac:dyDescent="0.45">
      <c r="A5375" s="63"/>
    </row>
    <row r="5376" spans="1:1" x14ac:dyDescent="0.45">
      <c r="A5376" s="63"/>
    </row>
    <row r="5377" spans="1:1" x14ac:dyDescent="0.45">
      <c r="A5377" s="63"/>
    </row>
    <row r="5378" spans="1:1" x14ac:dyDescent="0.45">
      <c r="A5378" s="63"/>
    </row>
    <row r="5379" spans="1:1" x14ac:dyDescent="0.45">
      <c r="A5379" s="63"/>
    </row>
    <row r="5380" spans="1:1" x14ac:dyDescent="0.45">
      <c r="A5380" s="63"/>
    </row>
    <row r="5381" spans="1:1" x14ac:dyDescent="0.45">
      <c r="A5381" s="63"/>
    </row>
    <row r="5382" spans="1:1" x14ac:dyDescent="0.45">
      <c r="A5382" s="63"/>
    </row>
    <row r="5383" spans="1:1" x14ac:dyDescent="0.45">
      <c r="A5383" s="63"/>
    </row>
    <row r="5384" spans="1:1" x14ac:dyDescent="0.45">
      <c r="A5384" s="63"/>
    </row>
    <row r="5385" spans="1:1" x14ac:dyDescent="0.45">
      <c r="A5385" s="63"/>
    </row>
    <row r="5386" spans="1:1" x14ac:dyDescent="0.45">
      <c r="A5386" s="63"/>
    </row>
    <row r="5387" spans="1:1" x14ac:dyDescent="0.45">
      <c r="A5387" s="63"/>
    </row>
    <row r="5388" spans="1:1" x14ac:dyDescent="0.45">
      <c r="A5388" s="63"/>
    </row>
    <row r="5389" spans="1:1" x14ac:dyDescent="0.45">
      <c r="A5389" s="63"/>
    </row>
    <row r="5390" spans="1:1" x14ac:dyDescent="0.45">
      <c r="A5390" s="63"/>
    </row>
    <row r="5391" spans="1:1" x14ac:dyDescent="0.45">
      <c r="A5391" s="63"/>
    </row>
    <row r="5392" spans="1:1" x14ac:dyDescent="0.45">
      <c r="A5392" s="63"/>
    </row>
    <row r="5393" spans="1:1" x14ac:dyDescent="0.45">
      <c r="A5393" s="63"/>
    </row>
    <row r="5394" spans="1:1" x14ac:dyDescent="0.45">
      <c r="A5394" s="63"/>
    </row>
    <row r="5395" spans="1:1" x14ac:dyDescent="0.45">
      <c r="A5395" s="63"/>
    </row>
    <row r="5396" spans="1:1" x14ac:dyDescent="0.45">
      <c r="A5396" s="63"/>
    </row>
    <row r="5397" spans="1:1" x14ac:dyDescent="0.45">
      <c r="A5397" s="63"/>
    </row>
    <row r="5398" spans="1:1" x14ac:dyDescent="0.45">
      <c r="A5398" s="63"/>
    </row>
    <row r="5399" spans="1:1" x14ac:dyDescent="0.45">
      <c r="A5399" s="63"/>
    </row>
    <row r="5400" spans="1:1" x14ac:dyDescent="0.45">
      <c r="A5400" s="63"/>
    </row>
    <row r="5401" spans="1:1" x14ac:dyDescent="0.45">
      <c r="A5401" s="63"/>
    </row>
    <row r="5402" spans="1:1" x14ac:dyDescent="0.45">
      <c r="A5402" s="63"/>
    </row>
    <row r="5403" spans="1:1" x14ac:dyDescent="0.45">
      <c r="A5403" s="63"/>
    </row>
    <row r="5404" spans="1:1" x14ac:dyDescent="0.45">
      <c r="A5404" s="63"/>
    </row>
    <row r="5405" spans="1:1" x14ac:dyDescent="0.45">
      <c r="A5405" s="63"/>
    </row>
    <row r="5406" spans="1:1" x14ac:dyDescent="0.45">
      <c r="A5406" s="63"/>
    </row>
    <row r="5407" spans="1:1" x14ac:dyDescent="0.45">
      <c r="A5407" s="63"/>
    </row>
    <row r="5408" spans="1:1" x14ac:dyDescent="0.45">
      <c r="A5408" s="63"/>
    </row>
    <row r="5409" spans="1:1" x14ac:dyDescent="0.45">
      <c r="A5409" s="63"/>
    </row>
    <row r="5410" spans="1:1" x14ac:dyDescent="0.45">
      <c r="A5410" s="63"/>
    </row>
    <row r="5411" spans="1:1" x14ac:dyDescent="0.45">
      <c r="A5411" s="63"/>
    </row>
    <row r="5412" spans="1:1" x14ac:dyDescent="0.45">
      <c r="A5412" s="63"/>
    </row>
    <row r="5413" spans="1:1" x14ac:dyDescent="0.45">
      <c r="A5413" s="63"/>
    </row>
    <row r="5414" spans="1:1" x14ac:dyDescent="0.45">
      <c r="A5414" s="63"/>
    </row>
    <row r="5415" spans="1:1" x14ac:dyDescent="0.45">
      <c r="A5415" s="63"/>
    </row>
    <row r="5416" spans="1:1" x14ac:dyDescent="0.45">
      <c r="A5416" s="63"/>
    </row>
    <row r="5417" spans="1:1" x14ac:dyDescent="0.45">
      <c r="A5417" s="63"/>
    </row>
    <row r="5418" spans="1:1" x14ac:dyDescent="0.45">
      <c r="A5418" s="63"/>
    </row>
    <row r="5419" spans="1:1" x14ac:dyDescent="0.45">
      <c r="A5419" s="63"/>
    </row>
    <row r="5420" spans="1:1" x14ac:dyDescent="0.45">
      <c r="A5420" s="63"/>
    </row>
    <row r="5421" spans="1:1" x14ac:dyDescent="0.45">
      <c r="A5421" s="63"/>
    </row>
    <row r="5422" spans="1:1" x14ac:dyDescent="0.45">
      <c r="A5422" s="63"/>
    </row>
    <row r="5423" spans="1:1" x14ac:dyDescent="0.45">
      <c r="A5423" s="63"/>
    </row>
    <row r="5424" spans="1:1" x14ac:dyDescent="0.45">
      <c r="A5424" s="63"/>
    </row>
    <row r="5425" spans="1:1" x14ac:dyDescent="0.45">
      <c r="A5425" s="63"/>
    </row>
    <row r="5426" spans="1:1" x14ac:dyDescent="0.45">
      <c r="A5426" s="63"/>
    </row>
    <row r="5427" spans="1:1" x14ac:dyDescent="0.45">
      <c r="A5427" s="63"/>
    </row>
    <row r="5428" spans="1:1" x14ac:dyDescent="0.45">
      <c r="A5428" s="63"/>
    </row>
    <row r="5429" spans="1:1" x14ac:dyDescent="0.45">
      <c r="A5429" s="63"/>
    </row>
    <row r="5430" spans="1:1" x14ac:dyDescent="0.45">
      <c r="A5430" s="63"/>
    </row>
    <row r="5431" spans="1:1" x14ac:dyDescent="0.45">
      <c r="A5431" s="63"/>
    </row>
    <row r="5432" spans="1:1" x14ac:dyDescent="0.45">
      <c r="A5432" s="63"/>
    </row>
    <row r="5433" spans="1:1" x14ac:dyDescent="0.45">
      <c r="A5433" s="63"/>
    </row>
    <row r="5434" spans="1:1" x14ac:dyDescent="0.45">
      <c r="A5434" s="63"/>
    </row>
    <row r="5435" spans="1:1" x14ac:dyDescent="0.45">
      <c r="A5435" s="63"/>
    </row>
    <row r="5436" spans="1:1" x14ac:dyDescent="0.45">
      <c r="A5436" s="63"/>
    </row>
    <row r="5437" spans="1:1" x14ac:dyDescent="0.45">
      <c r="A5437" s="63"/>
    </row>
    <row r="5438" spans="1:1" x14ac:dyDescent="0.45">
      <c r="A5438" s="63"/>
    </row>
    <row r="5439" spans="1:1" x14ac:dyDescent="0.45">
      <c r="A5439" s="63"/>
    </row>
    <row r="5440" spans="1:1" x14ac:dyDescent="0.45">
      <c r="A5440" s="63"/>
    </row>
    <row r="5441" spans="1:1" x14ac:dyDescent="0.45">
      <c r="A5441" s="63"/>
    </row>
    <row r="5442" spans="1:1" x14ac:dyDescent="0.45">
      <c r="A5442" s="63"/>
    </row>
    <row r="5443" spans="1:1" x14ac:dyDescent="0.45">
      <c r="A5443" s="63"/>
    </row>
    <row r="5444" spans="1:1" x14ac:dyDescent="0.45">
      <c r="A5444" s="63"/>
    </row>
    <row r="5445" spans="1:1" x14ac:dyDescent="0.45">
      <c r="A5445" s="63"/>
    </row>
    <row r="5446" spans="1:1" x14ac:dyDescent="0.45">
      <c r="A5446" s="63"/>
    </row>
    <row r="5447" spans="1:1" x14ac:dyDescent="0.45">
      <c r="A5447" s="63"/>
    </row>
    <row r="5448" spans="1:1" x14ac:dyDescent="0.45">
      <c r="A5448" s="63"/>
    </row>
    <row r="5449" spans="1:1" x14ac:dyDescent="0.45">
      <c r="A5449" s="63"/>
    </row>
    <row r="5450" spans="1:1" x14ac:dyDescent="0.45">
      <c r="A5450" s="63"/>
    </row>
    <row r="5451" spans="1:1" x14ac:dyDescent="0.45">
      <c r="A5451" s="63"/>
    </row>
    <row r="5452" spans="1:1" x14ac:dyDescent="0.45">
      <c r="A5452" s="63"/>
    </row>
    <row r="5453" spans="1:1" x14ac:dyDescent="0.45">
      <c r="A5453" s="63"/>
    </row>
    <row r="5454" spans="1:1" x14ac:dyDescent="0.45">
      <c r="A5454" s="63"/>
    </row>
    <row r="5455" spans="1:1" x14ac:dyDescent="0.45">
      <c r="A5455" s="63"/>
    </row>
    <row r="5456" spans="1:1" x14ac:dyDescent="0.45">
      <c r="A5456" s="63"/>
    </row>
    <row r="5457" spans="1:1" x14ac:dyDescent="0.45">
      <c r="A5457" s="63"/>
    </row>
    <row r="5458" spans="1:1" x14ac:dyDescent="0.45">
      <c r="A5458" s="63"/>
    </row>
    <row r="5459" spans="1:1" x14ac:dyDescent="0.45">
      <c r="A5459" s="63"/>
    </row>
    <row r="5460" spans="1:1" x14ac:dyDescent="0.45">
      <c r="A5460" s="63"/>
    </row>
    <row r="5461" spans="1:1" x14ac:dyDescent="0.45">
      <c r="A5461" s="63"/>
    </row>
    <row r="5462" spans="1:1" x14ac:dyDescent="0.45">
      <c r="A5462" s="63"/>
    </row>
    <row r="5463" spans="1:1" x14ac:dyDescent="0.45">
      <c r="A5463" s="63"/>
    </row>
    <row r="5464" spans="1:1" x14ac:dyDescent="0.45">
      <c r="A5464" s="63"/>
    </row>
    <row r="5465" spans="1:1" x14ac:dyDescent="0.45">
      <c r="A5465" s="63"/>
    </row>
    <row r="5466" spans="1:1" x14ac:dyDescent="0.45">
      <c r="A5466" s="63"/>
    </row>
    <row r="5467" spans="1:1" x14ac:dyDescent="0.45">
      <c r="A5467" s="63"/>
    </row>
    <row r="5468" spans="1:1" x14ac:dyDescent="0.45">
      <c r="A5468" s="63"/>
    </row>
    <row r="5469" spans="1:1" x14ac:dyDescent="0.45">
      <c r="A5469" s="63"/>
    </row>
    <row r="5470" spans="1:1" x14ac:dyDescent="0.45">
      <c r="A5470" s="63"/>
    </row>
    <row r="5471" spans="1:1" x14ac:dyDescent="0.45">
      <c r="A5471" s="63"/>
    </row>
    <row r="5472" spans="1:1" x14ac:dyDescent="0.45">
      <c r="A5472" s="63"/>
    </row>
    <row r="5473" spans="1:1" x14ac:dyDescent="0.45">
      <c r="A5473" s="63"/>
    </row>
    <row r="5474" spans="1:1" x14ac:dyDescent="0.45">
      <c r="A5474" s="63"/>
    </row>
    <row r="5475" spans="1:1" x14ac:dyDescent="0.45">
      <c r="A5475" s="63"/>
    </row>
    <row r="5476" spans="1:1" x14ac:dyDescent="0.45">
      <c r="A5476" s="63"/>
    </row>
    <row r="5477" spans="1:1" x14ac:dyDescent="0.45">
      <c r="A5477" s="63"/>
    </row>
    <row r="5478" spans="1:1" x14ac:dyDescent="0.45">
      <c r="A5478" s="63"/>
    </row>
    <row r="5479" spans="1:1" x14ac:dyDescent="0.45">
      <c r="A5479" s="63"/>
    </row>
    <row r="5480" spans="1:1" x14ac:dyDescent="0.45">
      <c r="A5480" s="63"/>
    </row>
    <row r="5481" spans="1:1" x14ac:dyDescent="0.45">
      <c r="A5481" s="63"/>
    </row>
    <row r="5482" spans="1:1" x14ac:dyDescent="0.45">
      <c r="A5482" s="63"/>
    </row>
    <row r="5483" spans="1:1" x14ac:dyDescent="0.45">
      <c r="A5483" s="63"/>
    </row>
    <row r="5484" spans="1:1" x14ac:dyDescent="0.45">
      <c r="A5484" s="63"/>
    </row>
    <row r="5485" spans="1:1" x14ac:dyDescent="0.45">
      <c r="A5485" s="63"/>
    </row>
    <row r="5486" spans="1:1" x14ac:dyDescent="0.45">
      <c r="A5486" s="63"/>
    </row>
    <row r="5487" spans="1:1" x14ac:dyDescent="0.45">
      <c r="A5487" s="63"/>
    </row>
    <row r="5488" spans="1:1" x14ac:dyDescent="0.45">
      <c r="A5488" s="63"/>
    </row>
    <row r="5489" spans="1:1" x14ac:dyDescent="0.45">
      <c r="A5489" s="63"/>
    </row>
    <row r="5490" spans="1:1" x14ac:dyDescent="0.45">
      <c r="A5490" s="63"/>
    </row>
    <row r="5491" spans="1:1" x14ac:dyDescent="0.45">
      <c r="A5491" s="63"/>
    </row>
    <row r="5492" spans="1:1" x14ac:dyDescent="0.45">
      <c r="A5492" s="63"/>
    </row>
    <row r="5493" spans="1:1" x14ac:dyDescent="0.45">
      <c r="A5493" s="63"/>
    </row>
    <row r="5494" spans="1:1" x14ac:dyDescent="0.45">
      <c r="A5494" s="63"/>
    </row>
    <row r="5495" spans="1:1" x14ac:dyDescent="0.45">
      <c r="A5495" s="63"/>
    </row>
    <row r="5496" spans="1:1" x14ac:dyDescent="0.45">
      <c r="A5496" s="63"/>
    </row>
    <row r="5497" spans="1:1" x14ac:dyDescent="0.45">
      <c r="A5497" s="63"/>
    </row>
    <row r="5498" spans="1:1" x14ac:dyDescent="0.45">
      <c r="A5498" s="63"/>
    </row>
    <row r="5499" spans="1:1" x14ac:dyDescent="0.45">
      <c r="A5499" s="63"/>
    </row>
    <row r="5500" spans="1:1" x14ac:dyDescent="0.45">
      <c r="A5500" s="63"/>
    </row>
    <row r="5501" spans="1:1" x14ac:dyDescent="0.45">
      <c r="A5501" s="63"/>
    </row>
    <row r="5502" spans="1:1" x14ac:dyDescent="0.45">
      <c r="A5502" s="63"/>
    </row>
    <row r="5503" spans="1:1" x14ac:dyDescent="0.45">
      <c r="A5503" s="63"/>
    </row>
    <row r="5504" spans="1:1" x14ac:dyDescent="0.45">
      <c r="A5504" s="63"/>
    </row>
    <row r="5505" spans="1:1" x14ac:dyDescent="0.45">
      <c r="A5505" s="63"/>
    </row>
    <row r="5506" spans="1:1" x14ac:dyDescent="0.45">
      <c r="A5506" s="63"/>
    </row>
    <row r="5507" spans="1:1" x14ac:dyDescent="0.45">
      <c r="A5507" s="63"/>
    </row>
    <row r="5508" spans="1:1" x14ac:dyDescent="0.45">
      <c r="A5508" s="63"/>
    </row>
    <row r="5509" spans="1:1" x14ac:dyDescent="0.45">
      <c r="A5509" s="63"/>
    </row>
    <row r="5510" spans="1:1" x14ac:dyDescent="0.45">
      <c r="A5510" s="63"/>
    </row>
    <row r="5511" spans="1:1" x14ac:dyDescent="0.45">
      <c r="A5511" s="63"/>
    </row>
    <row r="5512" spans="1:1" x14ac:dyDescent="0.45">
      <c r="A5512" s="63"/>
    </row>
    <row r="5513" spans="1:1" x14ac:dyDescent="0.45">
      <c r="A5513" s="63"/>
    </row>
    <row r="5514" spans="1:1" x14ac:dyDescent="0.45">
      <c r="A5514" s="63"/>
    </row>
    <row r="5515" spans="1:1" x14ac:dyDescent="0.45">
      <c r="A5515" s="63"/>
    </row>
    <row r="5516" spans="1:1" x14ac:dyDescent="0.45">
      <c r="A5516" s="63"/>
    </row>
    <row r="5517" spans="1:1" x14ac:dyDescent="0.45">
      <c r="A5517" s="63"/>
    </row>
    <row r="5518" spans="1:1" x14ac:dyDescent="0.45">
      <c r="A5518" s="63"/>
    </row>
    <row r="5519" spans="1:1" x14ac:dyDescent="0.45">
      <c r="A5519" s="63"/>
    </row>
    <row r="5520" spans="1:1" x14ac:dyDescent="0.45">
      <c r="A5520" s="63"/>
    </row>
    <row r="5521" spans="1:1" x14ac:dyDescent="0.45">
      <c r="A5521" s="63"/>
    </row>
    <row r="5522" spans="1:1" x14ac:dyDescent="0.45">
      <c r="A5522" s="63"/>
    </row>
    <row r="5523" spans="1:1" x14ac:dyDescent="0.45">
      <c r="A5523" s="63"/>
    </row>
    <row r="5524" spans="1:1" x14ac:dyDescent="0.45">
      <c r="A5524" s="63"/>
    </row>
    <row r="5525" spans="1:1" x14ac:dyDescent="0.45">
      <c r="A5525" s="63"/>
    </row>
    <row r="5526" spans="1:1" x14ac:dyDescent="0.45">
      <c r="A5526" s="63"/>
    </row>
    <row r="5527" spans="1:1" x14ac:dyDescent="0.45">
      <c r="A5527" s="63"/>
    </row>
    <row r="5528" spans="1:1" x14ac:dyDescent="0.45">
      <c r="A5528" s="63"/>
    </row>
    <row r="5529" spans="1:1" x14ac:dyDescent="0.45">
      <c r="A5529" s="63"/>
    </row>
    <row r="5530" spans="1:1" x14ac:dyDescent="0.45">
      <c r="A5530" s="63"/>
    </row>
    <row r="5531" spans="1:1" x14ac:dyDescent="0.45">
      <c r="A5531" s="63"/>
    </row>
    <row r="5532" spans="1:1" x14ac:dyDescent="0.45">
      <c r="A5532" s="63"/>
    </row>
    <row r="5533" spans="1:1" x14ac:dyDescent="0.45">
      <c r="A5533" s="63"/>
    </row>
    <row r="5534" spans="1:1" x14ac:dyDescent="0.45">
      <c r="A5534" s="63"/>
    </row>
    <row r="5535" spans="1:1" x14ac:dyDescent="0.45">
      <c r="A5535" s="63"/>
    </row>
    <row r="5536" spans="1:1" x14ac:dyDescent="0.45">
      <c r="A5536" s="63"/>
    </row>
    <row r="5537" spans="1:1" x14ac:dyDescent="0.45">
      <c r="A5537" s="63"/>
    </row>
    <row r="5538" spans="1:1" x14ac:dyDescent="0.45">
      <c r="A5538" s="63"/>
    </row>
    <row r="5539" spans="1:1" x14ac:dyDescent="0.45">
      <c r="A5539" s="63"/>
    </row>
    <row r="5540" spans="1:1" x14ac:dyDescent="0.45">
      <c r="A5540" s="63"/>
    </row>
    <row r="5541" spans="1:1" x14ac:dyDescent="0.45">
      <c r="A5541" s="63"/>
    </row>
    <row r="5542" spans="1:1" x14ac:dyDescent="0.45">
      <c r="A5542" s="63"/>
    </row>
    <row r="5543" spans="1:1" x14ac:dyDescent="0.45">
      <c r="A5543" s="63"/>
    </row>
    <row r="5544" spans="1:1" x14ac:dyDescent="0.45">
      <c r="A5544" s="63"/>
    </row>
    <row r="5545" spans="1:1" x14ac:dyDescent="0.45">
      <c r="A5545" s="63"/>
    </row>
    <row r="5546" spans="1:1" x14ac:dyDescent="0.45">
      <c r="A5546" s="63"/>
    </row>
    <row r="5547" spans="1:1" x14ac:dyDescent="0.45">
      <c r="A5547" s="63"/>
    </row>
    <row r="5548" spans="1:1" x14ac:dyDescent="0.45">
      <c r="A5548" s="63"/>
    </row>
    <row r="5549" spans="1:1" x14ac:dyDescent="0.45">
      <c r="A5549" s="63"/>
    </row>
    <row r="5550" spans="1:1" x14ac:dyDescent="0.45">
      <c r="A5550" s="63"/>
    </row>
    <row r="5551" spans="1:1" x14ac:dyDescent="0.45">
      <c r="A5551" s="63"/>
    </row>
    <row r="5552" spans="1:1" x14ac:dyDescent="0.45">
      <c r="A5552" s="63"/>
    </row>
    <row r="5553" spans="1:1" x14ac:dyDescent="0.45">
      <c r="A5553" s="63"/>
    </row>
    <row r="5554" spans="1:1" x14ac:dyDescent="0.45">
      <c r="A5554" s="63"/>
    </row>
    <row r="5555" spans="1:1" x14ac:dyDescent="0.45">
      <c r="A5555" s="63"/>
    </row>
    <row r="5556" spans="1:1" x14ac:dyDescent="0.45">
      <c r="A5556" s="63"/>
    </row>
    <row r="5557" spans="1:1" x14ac:dyDescent="0.45">
      <c r="A5557" s="63"/>
    </row>
    <row r="5558" spans="1:1" x14ac:dyDescent="0.45">
      <c r="A5558" s="63"/>
    </row>
    <row r="5559" spans="1:1" x14ac:dyDescent="0.45">
      <c r="A5559" s="63"/>
    </row>
    <row r="5560" spans="1:1" x14ac:dyDescent="0.45">
      <c r="A5560" s="63"/>
    </row>
    <row r="5561" spans="1:1" x14ac:dyDescent="0.45">
      <c r="A5561" s="63"/>
    </row>
    <row r="5562" spans="1:1" x14ac:dyDescent="0.45">
      <c r="A5562" s="63"/>
    </row>
    <row r="5563" spans="1:1" x14ac:dyDescent="0.45">
      <c r="A5563" s="63"/>
    </row>
    <row r="5564" spans="1:1" x14ac:dyDescent="0.45">
      <c r="A5564" s="63"/>
    </row>
    <row r="5565" spans="1:1" x14ac:dyDescent="0.45">
      <c r="A5565" s="63"/>
    </row>
    <row r="5566" spans="1:1" x14ac:dyDescent="0.45">
      <c r="A5566" s="63"/>
    </row>
    <row r="5567" spans="1:1" x14ac:dyDescent="0.45">
      <c r="A5567" s="63"/>
    </row>
    <row r="5568" spans="1:1" x14ac:dyDescent="0.45">
      <c r="A5568" s="63"/>
    </row>
    <row r="5569" spans="1:1" x14ac:dyDescent="0.45">
      <c r="A5569" s="63"/>
    </row>
    <row r="5570" spans="1:1" x14ac:dyDescent="0.45">
      <c r="A5570" s="63"/>
    </row>
    <row r="5571" spans="1:1" x14ac:dyDescent="0.45">
      <c r="A5571" s="63"/>
    </row>
    <row r="5572" spans="1:1" x14ac:dyDescent="0.45">
      <c r="A5572" s="63"/>
    </row>
    <row r="5573" spans="1:1" x14ac:dyDescent="0.45">
      <c r="A5573" s="63"/>
    </row>
    <row r="5574" spans="1:1" x14ac:dyDescent="0.45">
      <c r="A5574" s="63"/>
    </row>
    <row r="5575" spans="1:1" x14ac:dyDescent="0.45">
      <c r="A5575" s="63"/>
    </row>
    <row r="5576" spans="1:1" x14ac:dyDescent="0.45">
      <c r="A5576" s="63"/>
    </row>
    <row r="5577" spans="1:1" x14ac:dyDescent="0.45">
      <c r="A5577" s="63"/>
    </row>
    <row r="5578" spans="1:1" x14ac:dyDescent="0.45">
      <c r="A5578" s="63"/>
    </row>
    <row r="5579" spans="1:1" x14ac:dyDescent="0.45">
      <c r="A5579" s="63"/>
    </row>
    <row r="5580" spans="1:1" x14ac:dyDescent="0.45">
      <c r="A5580" s="63"/>
    </row>
    <row r="5581" spans="1:1" x14ac:dyDescent="0.45">
      <c r="A5581" s="63"/>
    </row>
    <row r="5582" spans="1:1" x14ac:dyDescent="0.45">
      <c r="A5582" s="63"/>
    </row>
    <row r="5583" spans="1:1" x14ac:dyDescent="0.45">
      <c r="A5583" s="63"/>
    </row>
    <row r="5584" spans="1:1" x14ac:dyDescent="0.45">
      <c r="A5584" s="63"/>
    </row>
    <row r="5585" spans="1:1" x14ac:dyDescent="0.45">
      <c r="A5585" s="63"/>
    </row>
    <row r="5586" spans="1:1" x14ac:dyDescent="0.45">
      <c r="A5586" s="63"/>
    </row>
    <row r="5587" spans="1:1" x14ac:dyDescent="0.45">
      <c r="A5587" s="63"/>
    </row>
    <row r="5588" spans="1:1" x14ac:dyDescent="0.45">
      <c r="A5588" s="63"/>
    </row>
    <row r="5589" spans="1:1" x14ac:dyDescent="0.45">
      <c r="A5589" s="63"/>
    </row>
    <row r="5590" spans="1:1" x14ac:dyDescent="0.45">
      <c r="A5590" s="63"/>
    </row>
    <row r="5591" spans="1:1" x14ac:dyDescent="0.45">
      <c r="A5591" s="63"/>
    </row>
    <row r="5592" spans="1:1" x14ac:dyDescent="0.45">
      <c r="A5592" s="63"/>
    </row>
    <row r="5593" spans="1:1" x14ac:dyDescent="0.45">
      <c r="A5593" s="63"/>
    </row>
    <row r="5594" spans="1:1" x14ac:dyDescent="0.45">
      <c r="A5594" s="63"/>
    </row>
    <row r="5595" spans="1:1" x14ac:dyDescent="0.45">
      <c r="A5595" s="63"/>
    </row>
    <row r="5596" spans="1:1" x14ac:dyDescent="0.45">
      <c r="A5596" s="63"/>
    </row>
    <row r="5597" spans="1:1" x14ac:dyDescent="0.45">
      <c r="A5597" s="63"/>
    </row>
    <row r="5598" spans="1:1" x14ac:dyDescent="0.45">
      <c r="A5598" s="63"/>
    </row>
    <row r="5599" spans="1:1" x14ac:dyDescent="0.45">
      <c r="A5599" s="63"/>
    </row>
    <row r="5600" spans="1:1" x14ac:dyDescent="0.45">
      <c r="A5600" s="63"/>
    </row>
    <row r="5601" spans="1:1" x14ac:dyDescent="0.45">
      <c r="A5601" s="63"/>
    </row>
    <row r="5602" spans="1:1" x14ac:dyDescent="0.45">
      <c r="A5602" s="63"/>
    </row>
    <row r="5603" spans="1:1" x14ac:dyDescent="0.45">
      <c r="A5603" s="63"/>
    </row>
    <row r="5604" spans="1:1" x14ac:dyDescent="0.45">
      <c r="A5604" s="63"/>
    </row>
    <row r="5605" spans="1:1" x14ac:dyDescent="0.45">
      <c r="A5605" s="63"/>
    </row>
    <row r="5606" spans="1:1" x14ac:dyDescent="0.45">
      <c r="A5606" s="63"/>
    </row>
    <row r="5607" spans="1:1" x14ac:dyDescent="0.45">
      <c r="A5607" s="63"/>
    </row>
    <row r="5608" spans="1:1" x14ac:dyDescent="0.45">
      <c r="A5608" s="63"/>
    </row>
    <row r="5609" spans="1:1" x14ac:dyDescent="0.45">
      <c r="A5609" s="63"/>
    </row>
    <row r="5610" spans="1:1" x14ac:dyDescent="0.45">
      <c r="A5610" s="63"/>
    </row>
    <row r="5611" spans="1:1" x14ac:dyDescent="0.45">
      <c r="A5611" s="63"/>
    </row>
    <row r="5612" spans="1:1" x14ac:dyDescent="0.45">
      <c r="A5612" s="63"/>
    </row>
    <row r="5613" spans="1:1" x14ac:dyDescent="0.45">
      <c r="A5613" s="63"/>
    </row>
    <row r="5614" spans="1:1" x14ac:dyDescent="0.45">
      <c r="A5614" s="63"/>
    </row>
    <row r="5615" spans="1:1" x14ac:dyDescent="0.45">
      <c r="A5615" s="63"/>
    </row>
    <row r="5616" spans="1:1" x14ac:dyDescent="0.45">
      <c r="A5616" s="63"/>
    </row>
    <row r="5617" spans="1:1" x14ac:dyDescent="0.45">
      <c r="A5617" s="63"/>
    </row>
    <row r="5618" spans="1:1" x14ac:dyDescent="0.45">
      <c r="A5618" s="63"/>
    </row>
    <row r="5619" spans="1:1" x14ac:dyDescent="0.45">
      <c r="A5619" s="63"/>
    </row>
    <row r="5620" spans="1:1" x14ac:dyDescent="0.45">
      <c r="A5620" s="63"/>
    </row>
    <row r="5621" spans="1:1" x14ac:dyDescent="0.45">
      <c r="A5621" s="63"/>
    </row>
    <row r="5622" spans="1:1" x14ac:dyDescent="0.45">
      <c r="A5622" s="63"/>
    </row>
    <row r="5623" spans="1:1" x14ac:dyDescent="0.45">
      <c r="A5623" s="63"/>
    </row>
    <row r="5624" spans="1:1" x14ac:dyDescent="0.45">
      <c r="A5624" s="63"/>
    </row>
    <row r="5625" spans="1:1" x14ac:dyDescent="0.45">
      <c r="A5625" s="63"/>
    </row>
    <row r="5626" spans="1:1" x14ac:dyDescent="0.45">
      <c r="A5626" s="63"/>
    </row>
    <row r="5627" spans="1:1" x14ac:dyDescent="0.45">
      <c r="A5627" s="63"/>
    </row>
    <row r="5628" spans="1:1" x14ac:dyDescent="0.45">
      <c r="A5628" s="63"/>
    </row>
    <row r="5629" spans="1:1" x14ac:dyDescent="0.45">
      <c r="A5629" s="63"/>
    </row>
    <row r="5630" spans="1:1" x14ac:dyDescent="0.45">
      <c r="A5630" s="63"/>
    </row>
    <row r="5631" spans="1:1" x14ac:dyDescent="0.45">
      <c r="A5631" s="63"/>
    </row>
    <row r="5632" spans="1:1" x14ac:dyDescent="0.45">
      <c r="A5632" s="63"/>
    </row>
    <row r="5633" spans="1:1" x14ac:dyDescent="0.45">
      <c r="A5633" s="63"/>
    </row>
    <row r="5634" spans="1:1" x14ac:dyDescent="0.45">
      <c r="A5634" s="63"/>
    </row>
    <row r="5635" spans="1:1" x14ac:dyDescent="0.45">
      <c r="A5635" s="63"/>
    </row>
    <row r="5636" spans="1:1" x14ac:dyDescent="0.45">
      <c r="A5636" s="63"/>
    </row>
    <row r="5637" spans="1:1" x14ac:dyDescent="0.45">
      <c r="A5637" s="63"/>
    </row>
    <row r="5638" spans="1:1" x14ac:dyDescent="0.45">
      <c r="A5638" s="63"/>
    </row>
    <row r="5639" spans="1:1" x14ac:dyDescent="0.45">
      <c r="A5639" s="63"/>
    </row>
    <row r="5640" spans="1:1" x14ac:dyDescent="0.45">
      <c r="A5640" s="63"/>
    </row>
    <row r="5641" spans="1:1" x14ac:dyDescent="0.45">
      <c r="A5641" s="63"/>
    </row>
    <row r="5642" spans="1:1" x14ac:dyDescent="0.45">
      <c r="A5642" s="63"/>
    </row>
    <row r="5643" spans="1:1" x14ac:dyDescent="0.45">
      <c r="A5643" s="63"/>
    </row>
    <row r="5644" spans="1:1" x14ac:dyDescent="0.45">
      <c r="A5644" s="63"/>
    </row>
    <row r="5645" spans="1:1" x14ac:dyDescent="0.45">
      <c r="A5645" s="63"/>
    </row>
    <row r="5646" spans="1:1" x14ac:dyDescent="0.45">
      <c r="A5646" s="63"/>
    </row>
    <row r="5647" spans="1:1" x14ac:dyDescent="0.45">
      <c r="A5647" s="63"/>
    </row>
    <row r="5648" spans="1:1" x14ac:dyDescent="0.45">
      <c r="A5648" s="63"/>
    </row>
    <row r="5649" spans="1:1" x14ac:dyDescent="0.45">
      <c r="A5649" s="63"/>
    </row>
    <row r="5650" spans="1:1" x14ac:dyDescent="0.45">
      <c r="A5650" s="63"/>
    </row>
    <row r="5651" spans="1:1" x14ac:dyDescent="0.45">
      <c r="A5651" s="63"/>
    </row>
    <row r="5652" spans="1:1" x14ac:dyDescent="0.45">
      <c r="A5652" s="63"/>
    </row>
    <row r="5653" spans="1:1" x14ac:dyDescent="0.45">
      <c r="A5653" s="63"/>
    </row>
    <row r="5654" spans="1:1" x14ac:dyDescent="0.45">
      <c r="A5654" s="63"/>
    </row>
    <row r="5655" spans="1:1" x14ac:dyDescent="0.45">
      <c r="A5655" s="63"/>
    </row>
    <row r="5656" spans="1:1" x14ac:dyDescent="0.45">
      <c r="A5656" s="63"/>
    </row>
    <row r="5657" spans="1:1" x14ac:dyDescent="0.45">
      <c r="A5657" s="63"/>
    </row>
    <row r="5658" spans="1:1" x14ac:dyDescent="0.45">
      <c r="A5658" s="63"/>
    </row>
    <row r="5659" spans="1:1" x14ac:dyDescent="0.45">
      <c r="A5659" s="63"/>
    </row>
    <row r="5660" spans="1:1" x14ac:dyDescent="0.45">
      <c r="A5660" s="63"/>
    </row>
    <row r="5661" spans="1:1" x14ac:dyDescent="0.45">
      <c r="A5661" s="63"/>
    </row>
    <row r="5662" spans="1:1" x14ac:dyDescent="0.45">
      <c r="A5662" s="63"/>
    </row>
    <row r="5663" spans="1:1" x14ac:dyDescent="0.45">
      <c r="A5663" s="63"/>
    </row>
    <row r="5664" spans="1:1" x14ac:dyDescent="0.45">
      <c r="A5664" s="63"/>
    </row>
    <row r="5665" spans="1:1" x14ac:dyDescent="0.45">
      <c r="A5665" s="63"/>
    </row>
    <row r="5666" spans="1:1" x14ac:dyDescent="0.45">
      <c r="A5666" s="63"/>
    </row>
    <row r="5667" spans="1:1" x14ac:dyDescent="0.45">
      <c r="A5667" s="63"/>
    </row>
    <row r="5668" spans="1:1" x14ac:dyDescent="0.45">
      <c r="A5668" s="63"/>
    </row>
    <row r="5669" spans="1:1" x14ac:dyDescent="0.45">
      <c r="A5669" s="63"/>
    </row>
    <row r="5670" spans="1:1" x14ac:dyDescent="0.45">
      <c r="A5670" s="63"/>
    </row>
    <row r="5671" spans="1:1" x14ac:dyDescent="0.45">
      <c r="A5671" s="63"/>
    </row>
    <row r="5672" spans="1:1" x14ac:dyDescent="0.45">
      <c r="A5672" s="63"/>
    </row>
    <row r="5673" spans="1:1" x14ac:dyDescent="0.45">
      <c r="A5673" s="63"/>
    </row>
    <row r="5674" spans="1:1" x14ac:dyDescent="0.45">
      <c r="A5674" s="63"/>
    </row>
    <row r="5675" spans="1:1" x14ac:dyDescent="0.45">
      <c r="A5675" s="63"/>
    </row>
    <row r="5676" spans="1:1" x14ac:dyDescent="0.45">
      <c r="A5676" s="63"/>
    </row>
    <row r="5677" spans="1:1" x14ac:dyDescent="0.45">
      <c r="A5677" s="63"/>
    </row>
    <row r="5678" spans="1:1" x14ac:dyDescent="0.45">
      <c r="A5678" s="63"/>
    </row>
    <row r="5679" spans="1:1" x14ac:dyDescent="0.45">
      <c r="A5679" s="63"/>
    </row>
    <row r="5680" spans="1:1" x14ac:dyDescent="0.45">
      <c r="A5680" s="63"/>
    </row>
    <row r="5681" spans="1:1" x14ac:dyDescent="0.45">
      <c r="A5681" s="63"/>
    </row>
    <row r="5682" spans="1:1" x14ac:dyDescent="0.45">
      <c r="A5682" s="63"/>
    </row>
    <row r="5683" spans="1:1" x14ac:dyDescent="0.45">
      <c r="A5683" s="63"/>
    </row>
    <row r="5684" spans="1:1" x14ac:dyDescent="0.45">
      <c r="A5684" s="63"/>
    </row>
    <row r="5685" spans="1:1" x14ac:dyDescent="0.45">
      <c r="A5685" s="63"/>
    </row>
    <row r="5686" spans="1:1" x14ac:dyDescent="0.45">
      <c r="A5686" s="63"/>
    </row>
    <row r="5687" spans="1:1" x14ac:dyDescent="0.45">
      <c r="A5687" s="63"/>
    </row>
    <row r="5688" spans="1:1" x14ac:dyDescent="0.45">
      <c r="A5688" s="63"/>
    </row>
    <row r="5689" spans="1:1" x14ac:dyDescent="0.45">
      <c r="A5689" s="63"/>
    </row>
    <row r="5690" spans="1:1" x14ac:dyDescent="0.45">
      <c r="A5690" s="63"/>
    </row>
    <row r="5691" spans="1:1" x14ac:dyDescent="0.45">
      <c r="A5691" s="63"/>
    </row>
    <row r="5692" spans="1:1" x14ac:dyDescent="0.45">
      <c r="A5692" s="63"/>
    </row>
    <row r="5693" spans="1:1" x14ac:dyDescent="0.45">
      <c r="A5693" s="63"/>
    </row>
    <row r="5694" spans="1:1" x14ac:dyDescent="0.45">
      <c r="A5694" s="63"/>
    </row>
    <row r="5695" spans="1:1" x14ac:dyDescent="0.45">
      <c r="A5695" s="63"/>
    </row>
    <row r="5696" spans="1:1" x14ac:dyDescent="0.45">
      <c r="A5696" s="63"/>
    </row>
    <row r="5697" spans="1:1" x14ac:dyDescent="0.45">
      <c r="A5697" s="63"/>
    </row>
    <row r="5698" spans="1:1" x14ac:dyDescent="0.45">
      <c r="A5698" s="63"/>
    </row>
    <row r="5699" spans="1:1" x14ac:dyDescent="0.45">
      <c r="A5699" s="63"/>
    </row>
    <row r="5700" spans="1:1" x14ac:dyDescent="0.45">
      <c r="A5700" s="63"/>
    </row>
    <row r="5701" spans="1:1" x14ac:dyDescent="0.45">
      <c r="A5701" s="63"/>
    </row>
    <row r="5702" spans="1:1" x14ac:dyDescent="0.45">
      <c r="A5702" s="63"/>
    </row>
    <row r="5703" spans="1:1" x14ac:dyDescent="0.45">
      <c r="A5703" s="63"/>
    </row>
    <row r="5704" spans="1:1" x14ac:dyDescent="0.45">
      <c r="A5704" s="63"/>
    </row>
    <row r="5705" spans="1:1" x14ac:dyDescent="0.45">
      <c r="A5705" s="63"/>
    </row>
    <row r="5706" spans="1:1" x14ac:dyDescent="0.45">
      <c r="A5706" s="63"/>
    </row>
    <row r="5707" spans="1:1" x14ac:dyDescent="0.45">
      <c r="A5707" s="63"/>
    </row>
    <row r="5708" spans="1:1" x14ac:dyDescent="0.45">
      <c r="A5708" s="63"/>
    </row>
    <row r="5709" spans="1:1" x14ac:dyDescent="0.45">
      <c r="A5709" s="63"/>
    </row>
    <row r="5710" spans="1:1" x14ac:dyDescent="0.45">
      <c r="A5710" s="63"/>
    </row>
    <row r="5711" spans="1:1" x14ac:dyDescent="0.45">
      <c r="A5711" s="63"/>
    </row>
    <row r="5712" spans="1:1" x14ac:dyDescent="0.45">
      <c r="A5712" s="63"/>
    </row>
    <row r="5713" spans="1:1" x14ac:dyDescent="0.45">
      <c r="A5713" s="63"/>
    </row>
    <row r="5714" spans="1:1" x14ac:dyDescent="0.45">
      <c r="A5714" s="63"/>
    </row>
    <row r="5715" spans="1:1" x14ac:dyDescent="0.45">
      <c r="A5715" s="63"/>
    </row>
    <row r="5716" spans="1:1" x14ac:dyDescent="0.45">
      <c r="A5716" s="63"/>
    </row>
    <row r="5717" spans="1:1" x14ac:dyDescent="0.45">
      <c r="A5717" s="63"/>
    </row>
    <row r="5718" spans="1:1" x14ac:dyDescent="0.45">
      <c r="A5718" s="63"/>
    </row>
    <row r="5719" spans="1:1" x14ac:dyDescent="0.45">
      <c r="A5719" s="63"/>
    </row>
    <row r="5720" spans="1:1" x14ac:dyDescent="0.45">
      <c r="A5720" s="63"/>
    </row>
    <row r="5721" spans="1:1" x14ac:dyDescent="0.45">
      <c r="A5721" s="63"/>
    </row>
    <row r="5722" spans="1:1" x14ac:dyDescent="0.45">
      <c r="A5722" s="63"/>
    </row>
    <row r="5723" spans="1:1" x14ac:dyDescent="0.45">
      <c r="A5723" s="63"/>
    </row>
    <row r="5724" spans="1:1" x14ac:dyDescent="0.45">
      <c r="A5724" s="63"/>
    </row>
    <row r="5725" spans="1:1" x14ac:dyDescent="0.45">
      <c r="A5725" s="63"/>
    </row>
    <row r="5726" spans="1:1" x14ac:dyDescent="0.45">
      <c r="A5726" s="63"/>
    </row>
    <row r="5727" spans="1:1" x14ac:dyDescent="0.45">
      <c r="A5727" s="63"/>
    </row>
    <row r="5728" spans="1:1" x14ac:dyDescent="0.45">
      <c r="A5728" s="63"/>
    </row>
    <row r="5729" spans="1:1" x14ac:dyDescent="0.45">
      <c r="A5729" s="63"/>
    </row>
    <row r="5730" spans="1:1" x14ac:dyDescent="0.45">
      <c r="A5730" s="63"/>
    </row>
    <row r="5731" spans="1:1" x14ac:dyDescent="0.45">
      <c r="A5731" s="63"/>
    </row>
    <row r="5732" spans="1:1" x14ac:dyDescent="0.45">
      <c r="A5732" s="63"/>
    </row>
    <row r="5733" spans="1:1" x14ac:dyDescent="0.45">
      <c r="A5733" s="63"/>
    </row>
    <row r="5734" spans="1:1" x14ac:dyDescent="0.45">
      <c r="A5734" s="63"/>
    </row>
    <row r="5735" spans="1:1" x14ac:dyDescent="0.45">
      <c r="A5735" s="63"/>
    </row>
    <row r="5736" spans="1:1" x14ac:dyDescent="0.45">
      <c r="A5736" s="63"/>
    </row>
    <row r="5737" spans="1:1" x14ac:dyDescent="0.45">
      <c r="A5737" s="63"/>
    </row>
    <row r="5738" spans="1:1" x14ac:dyDescent="0.45">
      <c r="A5738" s="63"/>
    </row>
    <row r="5739" spans="1:1" x14ac:dyDescent="0.45">
      <c r="A5739" s="63"/>
    </row>
    <row r="5740" spans="1:1" x14ac:dyDescent="0.45">
      <c r="A5740" s="63"/>
    </row>
    <row r="5741" spans="1:1" x14ac:dyDescent="0.45">
      <c r="A5741" s="63"/>
    </row>
    <row r="5742" spans="1:1" x14ac:dyDescent="0.45">
      <c r="A5742" s="63"/>
    </row>
    <row r="5743" spans="1:1" x14ac:dyDescent="0.45">
      <c r="A5743" s="63"/>
    </row>
    <row r="5744" spans="1:1" x14ac:dyDescent="0.45">
      <c r="A5744" s="63"/>
    </row>
    <row r="5745" spans="1:1" x14ac:dyDescent="0.45">
      <c r="A5745" s="63"/>
    </row>
    <row r="5746" spans="1:1" x14ac:dyDescent="0.45">
      <c r="A5746" s="63"/>
    </row>
    <row r="5747" spans="1:1" x14ac:dyDescent="0.45">
      <c r="A5747" s="63"/>
    </row>
    <row r="5748" spans="1:1" x14ac:dyDescent="0.45">
      <c r="A5748" s="63"/>
    </row>
    <row r="5749" spans="1:1" x14ac:dyDescent="0.45">
      <c r="A5749" s="63"/>
    </row>
    <row r="5750" spans="1:1" x14ac:dyDescent="0.45">
      <c r="A5750" s="63"/>
    </row>
    <row r="5751" spans="1:1" x14ac:dyDescent="0.45">
      <c r="A5751" s="63"/>
    </row>
    <row r="5752" spans="1:1" x14ac:dyDescent="0.45">
      <c r="A5752" s="63"/>
    </row>
    <row r="5753" spans="1:1" x14ac:dyDescent="0.45">
      <c r="A5753" s="63"/>
    </row>
    <row r="5754" spans="1:1" x14ac:dyDescent="0.45">
      <c r="A5754" s="63"/>
    </row>
    <row r="5755" spans="1:1" x14ac:dyDescent="0.45">
      <c r="A5755" s="63"/>
    </row>
    <row r="5756" spans="1:1" x14ac:dyDescent="0.45">
      <c r="A5756" s="63"/>
    </row>
    <row r="5757" spans="1:1" x14ac:dyDescent="0.45">
      <c r="A5757" s="63"/>
    </row>
    <row r="5758" spans="1:1" x14ac:dyDescent="0.45">
      <c r="A5758" s="63"/>
    </row>
    <row r="5759" spans="1:1" x14ac:dyDescent="0.45">
      <c r="A5759" s="63"/>
    </row>
    <row r="5760" spans="1:1" x14ac:dyDescent="0.45">
      <c r="A5760" s="63"/>
    </row>
    <row r="5761" spans="1:1" x14ac:dyDescent="0.45">
      <c r="A5761" s="63"/>
    </row>
    <row r="5762" spans="1:1" x14ac:dyDescent="0.45">
      <c r="A5762" s="63"/>
    </row>
    <row r="5763" spans="1:1" x14ac:dyDescent="0.45">
      <c r="A5763" s="63"/>
    </row>
    <row r="5764" spans="1:1" x14ac:dyDescent="0.45">
      <c r="A5764" s="63"/>
    </row>
    <row r="5765" spans="1:1" x14ac:dyDescent="0.45">
      <c r="A5765" s="63"/>
    </row>
    <row r="5766" spans="1:1" x14ac:dyDescent="0.45">
      <c r="A5766" s="63"/>
    </row>
    <row r="5767" spans="1:1" x14ac:dyDescent="0.45">
      <c r="A5767" s="63"/>
    </row>
    <row r="5768" spans="1:1" x14ac:dyDescent="0.45">
      <c r="A5768" s="63"/>
    </row>
    <row r="5769" spans="1:1" x14ac:dyDescent="0.45">
      <c r="A5769" s="63"/>
    </row>
    <row r="5770" spans="1:1" x14ac:dyDescent="0.45">
      <c r="A5770" s="63"/>
    </row>
    <row r="5771" spans="1:1" x14ac:dyDescent="0.45">
      <c r="A5771" s="63"/>
    </row>
    <row r="5772" spans="1:1" x14ac:dyDescent="0.45">
      <c r="A5772" s="63"/>
    </row>
    <row r="5773" spans="1:1" x14ac:dyDescent="0.45">
      <c r="A5773" s="63"/>
    </row>
    <row r="5774" spans="1:1" x14ac:dyDescent="0.45">
      <c r="A5774" s="63"/>
    </row>
    <row r="5775" spans="1:1" x14ac:dyDescent="0.45">
      <c r="A5775" s="63"/>
    </row>
    <row r="5776" spans="1:1" x14ac:dyDescent="0.45">
      <c r="A5776" s="63"/>
    </row>
    <row r="5777" spans="1:1" x14ac:dyDescent="0.45">
      <c r="A5777" s="63"/>
    </row>
    <row r="5778" spans="1:1" x14ac:dyDescent="0.45">
      <c r="A5778" s="63"/>
    </row>
    <row r="5779" spans="1:1" x14ac:dyDescent="0.45">
      <c r="A5779" s="63"/>
    </row>
    <row r="5780" spans="1:1" x14ac:dyDescent="0.45">
      <c r="A5780" s="63"/>
    </row>
    <row r="5781" spans="1:1" x14ac:dyDescent="0.45">
      <c r="A5781" s="63"/>
    </row>
    <row r="5782" spans="1:1" x14ac:dyDescent="0.45">
      <c r="A5782" s="63"/>
    </row>
    <row r="5783" spans="1:1" x14ac:dyDescent="0.45">
      <c r="A5783" s="63"/>
    </row>
    <row r="5784" spans="1:1" x14ac:dyDescent="0.45">
      <c r="A5784" s="63"/>
    </row>
    <row r="5785" spans="1:1" x14ac:dyDescent="0.45">
      <c r="A5785" s="63"/>
    </row>
    <row r="5786" spans="1:1" x14ac:dyDescent="0.45">
      <c r="A5786" s="63"/>
    </row>
    <row r="5787" spans="1:1" x14ac:dyDescent="0.45">
      <c r="A5787" s="63"/>
    </row>
    <row r="5788" spans="1:1" x14ac:dyDescent="0.45">
      <c r="A5788" s="63"/>
    </row>
    <row r="5789" spans="1:1" x14ac:dyDescent="0.45">
      <c r="A5789" s="63"/>
    </row>
    <row r="5790" spans="1:1" x14ac:dyDescent="0.45">
      <c r="A5790" s="63"/>
    </row>
    <row r="5791" spans="1:1" x14ac:dyDescent="0.45">
      <c r="A5791" s="63"/>
    </row>
    <row r="5792" spans="1:1" x14ac:dyDescent="0.45">
      <c r="A5792" s="63"/>
    </row>
    <row r="5793" spans="1:1" x14ac:dyDescent="0.45">
      <c r="A5793" s="63"/>
    </row>
    <row r="5794" spans="1:1" x14ac:dyDescent="0.45">
      <c r="A5794" s="63"/>
    </row>
    <row r="5795" spans="1:1" x14ac:dyDescent="0.45">
      <c r="A5795" s="63"/>
    </row>
    <row r="5796" spans="1:1" x14ac:dyDescent="0.45">
      <c r="A5796" s="63"/>
    </row>
    <row r="5797" spans="1:1" x14ac:dyDescent="0.45">
      <c r="A5797" s="63"/>
    </row>
    <row r="5798" spans="1:1" x14ac:dyDescent="0.45">
      <c r="A5798" s="63"/>
    </row>
    <row r="5799" spans="1:1" x14ac:dyDescent="0.45">
      <c r="A5799" s="63"/>
    </row>
    <row r="5800" spans="1:1" x14ac:dyDescent="0.45">
      <c r="A5800" s="63"/>
    </row>
    <row r="5801" spans="1:1" x14ac:dyDescent="0.45">
      <c r="A5801" s="63"/>
    </row>
    <row r="5802" spans="1:1" x14ac:dyDescent="0.45">
      <c r="A5802" s="63"/>
    </row>
    <row r="5803" spans="1:1" x14ac:dyDescent="0.45">
      <c r="A5803" s="63"/>
    </row>
    <row r="5804" spans="1:1" x14ac:dyDescent="0.45">
      <c r="A5804" s="63"/>
    </row>
    <row r="5805" spans="1:1" x14ac:dyDescent="0.45">
      <c r="A5805" s="63"/>
    </row>
    <row r="5806" spans="1:1" x14ac:dyDescent="0.45">
      <c r="A5806" s="63"/>
    </row>
    <row r="5807" spans="1:1" x14ac:dyDescent="0.45">
      <c r="A5807" s="63"/>
    </row>
    <row r="5808" spans="1:1" x14ac:dyDescent="0.45">
      <c r="A5808" s="63"/>
    </row>
    <row r="5809" spans="1:1" x14ac:dyDescent="0.45">
      <c r="A5809" s="63"/>
    </row>
    <row r="5810" spans="1:1" x14ac:dyDescent="0.45">
      <c r="A5810" s="63"/>
    </row>
    <row r="5811" spans="1:1" x14ac:dyDescent="0.45">
      <c r="A5811" s="63"/>
    </row>
    <row r="5812" spans="1:1" x14ac:dyDescent="0.45">
      <c r="A5812" s="63"/>
    </row>
    <row r="5813" spans="1:1" x14ac:dyDescent="0.45">
      <c r="A5813" s="63"/>
    </row>
    <row r="5814" spans="1:1" x14ac:dyDescent="0.45">
      <c r="A5814" s="63"/>
    </row>
    <row r="5815" spans="1:1" x14ac:dyDescent="0.45">
      <c r="A5815" s="63"/>
    </row>
    <row r="5816" spans="1:1" x14ac:dyDescent="0.45">
      <c r="A5816" s="63"/>
    </row>
    <row r="5817" spans="1:1" x14ac:dyDescent="0.45">
      <c r="A5817" s="63"/>
    </row>
    <row r="5818" spans="1:1" x14ac:dyDescent="0.45">
      <c r="A5818" s="63"/>
    </row>
    <row r="5819" spans="1:1" x14ac:dyDescent="0.45">
      <c r="A5819" s="63"/>
    </row>
    <row r="5820" spans="1:1" x14ac:dyDescent="0.45">
      <c r="A5820" s="63"/>
    </row>
    <row r="5821" spans="1:1" x14ac:dyDescent="0.45">
      <c r="A5821" s="63"/>
    </row>
    <row r="5822" spans="1:1" x14ac:dyDescent="0.45">
      <c r="A5822" s="63"/>
    </row>
    <row r="5823" spans="1:1" x14ac:dyDescent="0.45">
      <c r="A5823" s="63"/>
    </row>
    <row r="5824" spans="1:1" x14ac:dyDescent="0.45">
      <c r="A5824" s="63"/>
    </row>
    <row r="5825" spans="1:1" x14ac:dyDescent="0.45">
      <c r="A5825" s="63"/>
    </row>
    <row r="5826" spans="1:1" x14ac:dyDescent="0.45">
      <c r="A5826" s="63"/>
    </row>
    <row r="5827" spans="1:1" x14ac:dyDescent="0.45">
      <c r="A5827" s="63"/>
    </row>
    <row r="5828" spans="1:1" x14ac:dyDescent="0.45">
      <c r="A5828" s="63"/>
    </row>
    <row r="5829" spans="1:1" x14ac:dyDescent="0.45">
      <c r="A5829" s="63"/>
    </row>
    <row r="5830" spans="1:1" x14ac:dyDescent="0.45">
      <c r="A5830" s="63"/>
    </row>
    <row r="5831" spans="1:1" x14ac:dyDescent="0.45">
      <c r="A5831" s="63"/>
    </row>
    <row r="5832" spans="1:1" x14ac:dyDescent="0.45">
      <c r="A5832" s="63"/>
    </row>
    <row r="5833" spans="1:1" x14ac:dyDescent="0.45">
      <c r="A5833" s="63"/>
    </row>
    <row r="5834" spans="1:1" x14ac:dyDescent="0.45">
      <c r="A5834" s="63"/>
    </row>
    <row r="5835" spans="1:1" x14ac:dyDescent="0.45">
      <c r="A5835" s="63"/>
    </row>
    <row r="5836" spans="1:1" x14ac:dyDescent="0.45">
      <c r="A5836" s="63"/>
    </row>
    <row r="5837" spans="1:1" x14ac:dyDescent="0.45">
      <c r="A5837" s="63"/>
    </row>
    <row r="5838" spans="1:1" x14ac:dyDescent="0.45">
      <c r="A5838" s="63"/>
    </row>
    <row r="5839" spans="1:1" x14ac:dyDescent="0.45">
      <c r="A5839" s="63"/>
    </row>
    <row r="5840" spans="1:1" x14ac:dyDescent="0.45">
      <c r="A5840" s="63"/>
    </row>
    <row r="5841" spans="1:1" x14ac:dyDescent="0.45">
      <c r="A5841" s="63"/>
    </row>
    <row r="5842" spans="1:1" x14ac:dyDescent="0.45">
      <c r="A5842" s="63"/>
    </row>
    <row r="5843" spans="1:1" x14ac:dyDescent="0.45">
      <c r="A5843" s="63"/>
    </row>
    <row r="5844" spans="1:1" x14ac:dyDescent="0.45">
      <c r="A5844" s="63"/>
    </row>
    <row r="5845" spans="1:1" x14ac:dyDescent="0.45">
      <c r="A5845" s="63"/>
    </row>
    <row r="5846" spans="1:1" x14ac:dyDescent="0.45">
      <c r="A5846" s="63"/>
    </row>
    <row r="5847" spans="1:1" x14ac:dyDescent="0.45">
      <c r="A5847" s="63"/>
    </row>
    <row r="5848" spans="1:1" x14ac:dyDescent="0.45">
      <c r="A5848" s="63"/>
    </row>
    <row r="5849" spans="1:1" x14ac:dyDescent="0.45">
      <c r="A5849" s="63"/>
    </row>
    <row r="5850" spans="1:1" x14ac:dyDescent="0.45">
      <c r="A5850" s="63"/>
    </row>
    <row r="5851" spans="1:1" x14ac:dyDescent="0.45">
      <c r="A5851" s="63"/>
    </row>
    <row r="5852" spans="1:1" x14ac:dyDescent="0.45">
      <c r="A5852" s="63"/>
    </row>
    <row r="5853" spans="1:1" x14ac:dyDescent="0.45">
      <c r="A5853" s="63"/>
    </row>
    <row r="5854" spans="1:1" x14ac:dyDescent="0.45">
      <c r="A5854" s="63"/>
    </row>
    <row r="5855" spans="1:1" x14ac:dyDescent="0.45">
      <c r="A5855" s="63"/>
    </row>
    <row r="5856" spans="1:1" x14ac:dyDescent="0.45">
      <c r="A5856" s="63"/>
    </row>
    <row r="5857" spans="1:1" x14ac:dyDescent="0.45">
      <c r="A5857" s="63"/>
    </row>
    <row r="5858" spans="1:1" x14ac:dyDescent="0.45">
      <c r="A5858" s="63"/>
    </row>
    <row r="5859" spans="1:1" x14ac:dyDescent="0.45">
      <c r="A5859" s="63"/>
    </row>
    <row r="5860" spans="1:1" x14ac:dyDescent="0.45">
      <c r="A5860" s="63"/>
    </row>
    <row r="5861" spans="1:1" x14ac:dyDescent="0.45">
      <c r="A5861" s="63"/>
    </row>
    <row r="5862" spans="1:1" x14ac:dyDescent="0.45">
      <c r="A5862" s="63"/>
    </row>
    <row r="5863" spans="1:1" x14ac:dyDescent="0.45">
      <c r="A5863" s="63"/>
    </row>
    <row r="5864" spans="1:1" x14ac:dyDescent="0.45">
      <c r="A5864" s="63"/>
    </row>
    <row r="5865" spans="1:1" x14ac:dyDescent="0.45">
      <c r="A5865" s="63"/>
    </row>
    <row r="5866" spans="1:1" x14ac:dyDescent="0.45">
      <c r="A5866" s="63"/>
    </row>
    <row r="5867" spans="1:1" x14ac:dyDescent="0.45">
      <c r="A5867" s="63"/>
    </row>
    <row r="5868" spans="1:1" x14ac:dyDescent="0.45">
      <c r="A5868" s="63"/>
    </row>
    <row r="5869" spans="1:1" x14ac:dyDescent="0.45">
      <c r="A5869" s="63"/>
    </row>
    <row r="5870" spans="1:1" x14ac:dyDescent="0.45">
      <c r="A5870" s="63"/>
    </row>
    <row r="5871" spans="1:1" x14ac:dyDescent="0.45">
      <c r="A5871" s="63"/>
    </row>
    <row r="5872" spans="1:1" x14ac:dyDescent="0.45">
      <c r="A5872" s="63"/>
    </row>
    <row r="5873" spans="1:1" x14ac:dyDescent="0.45">
      <c r="A5873" s="63"/>
    </row>
    <row r="5874" spans="1:1" x14ac:dyDescent="0.45">
      <c r="A5874" s="63"/>
    </row>
    <row r="5875" spans="1:1" x14ac:dyDescent="0.45">
      <c r="A5875" s="63"/>
    </row>
    <row r="5876" spans="1:1" x14ac:dyDescent="0.45">
      <c r="A5876" s="63"/>
    </row>
    <row r="5877" spans="1:1" x14ac:dyDescent="0.45">
      <c r="A5877" s="63"/>
    </row>
    <row r="5878" spans="1:1" x14ac:dyDescent="0.45">
      <c r="A5878" s="63"/>
    </row>
    <row r="5879" spans="1:1" x14ac:dyDescent="0.45">
      <c r="A5879" s="63"/>
    </row>
    <row r="5880" spans="1:1" x14ac:dyDescent="0.45">
      <c r="A5880" s="63"/>
    </row>
    <row r="5881" spans="1:1" x14ac:dyDescent="0.45">
      <c r="A5881" s="63"/>
    </row>
    <row r="5882" spans="1:1" x14ac:dyDescent="0.45">
      <c r="A5882" s="63"/>
    </row>
    <row r="5883" spans="1:1" x14ac:dyDescent="0.45">
      <c r="A5883" s="63"/>
    </row>
    <row r="5884" spans="1:1" x14ac:dyDescent="0.45">
      <c r="A5884" s="63"/>
    </row>
    <row r="5885" spans="1:1" x14ac:dyDescent="0.45">
      <c r="A5885" s="63"/>
    </row>
    <row r="5886" spans="1:1" x14ac:dyDescent="0.45">
      <c r="A5886" s="63"/>
    </row>
    <row r="5887" spans="1:1" x14ac:dyDescent="0.45">
      <c r="A5887" s="63"/>
    </row>
    <row r="5888" spans="1:1" x14ac:dyDescent="0.45">
      <c r="A5888" s="63"/>
    </row>
    <row r="5889" spans="1:1" x14ac:dyDescent="0.45">
      <c r="A5889" s="63"/>
    </row>
    <row r="5890" spans="1:1" x14ac:dyDescent="0.45">
      <c r="A5890" s="63"/>
    </row>
    <row r="5891" spans="1:1" x14ac:dyDescent="0.45">
      <c r="A5891" s="63"/>
    </row>
    <row r="5892" spans="1:1" x14ac:dyDescent="0.45">
      <c r="A5892" s="63"/>
    </row>
    <row r="5893" spans="1:1" x14ac:dyDescent="0.45">
      <c r="A5893" s="63"/>
    </row>
    <row r="5894" spans="1:1" x14ac:dyDescent="0.45">
      <c r="A5894" s="63"/>
    </row>
    <row r="5895" spans="1:1" x14ac:dyDescent="0.45">
      <c r="A5895" s="63"/>
    </row>
    <row r="5896" spans="1:1" x14ac:dyDescent="0.45">
      <c r="A5896" s="63"/>
    </row>
    <row r="5897" spans="1:1" x14ac:dyDescent="0.45">
      <c r="A5897" s="63"/>
    </row>
    <row r="5898" spans="1:1" x14ac:dyDescent="0.45">
      <c r="A5898" s="63"/>
    </row>
    <row r="5899" spans="1:1" x14ac:dyDescent="0.45">
      <c r="A5899" s="63"/>
    </row>
    <row r="5900" spans="1:1" x14ac:dyDescent="0.45">
      <c r="A5900" s="63"/>
    </row>
    <row r="5901" spans="1:1" x14ac:dyDescent="0.45">
      <c r="A5901" s="63"/>
    </row>
    <row r="5902" spans="1:1" x14ac:dyDescent="0.45">
      <c r="A5902" s="63"/>
    </row>
    <row r="5903" spans="1:1" x14ac:dyDescent="0.45">
      <c r="A5903" s="63"/>
    </row>
    <row r="5904" spans="1:1" x14ac:dyDescent="0.45">
      <c r="A5904" s="63"/>
    </row>
    <row r="5905" spans="1:1" x14ac:dyDescent="0.45">
      <c r="A5905" s="63"/>
    </row>
    <row r="5906" spans="1:1" x14ac:dyDescent="0.45">
      <c r="A5906" s="63"/>
    </row>
    <row r="5907" spans="1:1" x14ac:dyDescent="0.45">
      <c r="A5907" s="63"/>
    </row>
    <row r="5908" spans="1:1" x14ac:dyDescent="0.45">
      <c r="A5908" s="63"/>
    </row>
    <row r="5909" spans="1:1" x14ac:dyDescent="0.45">
      <c r="A5909" s="63"/>
    </row>
    <row r="5910" spans="1:1" x14ac:dyDescent="0.45">
      <c r="A5910" s="63"/>
    </row>
    <row r="5911" spans="1:1" x14ac:dyDescent="0.45">
      <c r="A5911" s="63"/>
    </row>
    <row r="5912" spans="1:1" x14ac:dyDescent="0.45">
      <c r="A5912" s="63"/>
    </row>
    <row r="5913" spans="1:1" x14ac:dyDescent="0.45">
      <c r="A5913" s="63"/>
    </row>
    <row r="5914" spans="1:1" x14ac:dyDescent="0.45">
      <c r="A5914" s="63"/>
    </row>
    <row r="5915" spans="1:1" x14ac:dyDescent="0.45">
      <c r="A5915" s="63"/>
    </row>
    <row r="5916" spans="1:1" x14ac:dyDescent="0.45">
      <c r="A5916" s="63"/>
    </row>
    <row r="5917" spans="1:1" x14ac:dyDescent="0.45">
      <c r="A5917" s="63"/>
    </row>
    <row r="5918" spans="1:1" x14ac:dyDescent="0.45">
      <c r="A5918" s="63"/>
    </row>
    <row r="5919" spans="1:1" x14ac:dyDescent="0.45">
      <c r="A5919" s="63"/>
    </row>
    <row r="5920" spans="1:1" x14ac:dyDescent="0.45">
      <c r="A5920" s="63"/>
    </row>
    <row r="5921" spans="1:1" x14ac:dyDescent="0.45">
      <c r="A5921" s="63"/>
    </row>
    <row r="5922" spans="1:1" x14ac:dyDescent="0.45">
      <c r="A5922" s="63"/>
    </row>
    <row r="5923" spans="1:1" x14ac:dyDescent="0.45">
      <c r="A5923" s="63"/>
    </row>
    <row r="5924" spans="1:1" x14ac:dyDescent="0.45">
      <c r="A5924" s="63"/>
    </row>
    <row r="5925" spans="1:1" x14ac:dyDescent="0.45">
      <c r="A5925" s="63"/>
    </row>
    <row r="5926" spans="1:1" x14ac:dyDescent="0.45">
      <c r="A5926" s="63"/>
    </row>
    <row r="5927" spans="1:1" x14ac:dyDescent="0.45">
      <c r="A5927" s="63"/>
    </row>
    <row r="5928" spans="1:1" x14ac:dyDescent="0.45">
      <c r="A5928" s="63"/>
    </row>
    <row r="5929" spans="1:1" x14ac:dyDescent="0.45">
      <c r="A5929" s="63"/>
    </row>
    <row r="5930" spans="1:1" x14ac:dyDescent="0.45">
      <c r="A5930" s="63"/>
    </row>
    <row r="5931" spans="1:1" x14ac:dyDescent="0.45">
      <c r="A5931" s="63"/>
    </row>
    <row r="5932" spans="1:1" x14ac:dyDescent="0.45">
      <c r="A5932" s="63"/>
    </row>
    <row r="5933" spans="1:1" x14ac:dyDescent="0.45">
      <c r="A5933" s="63"/>
    </row>
    <row r="5934" spans="1:1" x14ac:dyDescent="0.45">
      <c r="A5934" s="63"/>
    </row>
    <row r="5935" spans="1:1" x14ac:dyDescent="0.45">
      <c r="A5935" s="63"/>
    </row>
    <row r="5936" spans="1:1" x14ac:dyDescent="0.45">
      <c r="A5936" s="63"/>
    </row>
    <row r="5937" spans="1:1" x14ac:dyDescent="0.45">
      <c r="A5937" s="63"/>
    </row>
    <row r="5938" spans="1:1" x14ac:dyDescent="0.45">
      <c r="A5938" s="63"/>
    </row>
    <row r="5939" spans="1:1" x14ac:dyDescent="0.45">
      <c r="A5939" s="63"/>
    </row>
    <row r="5940" spans="1:1" x14ac:dyDescent="0.45">
      <c r="A5940" s="63"/>
    </row>
    <row r="5941" spans="1:1" x14ac:dyDescent="0.45">
      <c r="A5941" s="63"/>
    </row>
    <row r="5942" spans="1:1" x14ac:dyDescent="0.45">
      <c r="A5942" s="63"/>
    </row>
    <row r="5943" spans="1:1" x14ac:dyDescent="0.45">
      <c r="A5943" s="63"/>
    </row>
    <row r="5944" spans="1:1" x14ac:dyDescent="0.45">
      <c r="A5944" s="63"/>
    </row>
    <row r="5945" spans="1:1" x14ac:dyDescent="0.45">
      <c r="A5945" s="63"/>
    </row>
    <row r="5946" spans="1:1" x14ac:dyDescent="0.45">
      <c r="A5946" s="63"/>
    </row>
    <row r="5947" spans="1:1" x14ac:dyDescent="0.45">
      <c r="A5947" s="63"/>
    </row>
    <row r="5948" spans="1:1" x14ac:dyDescent="0.45">
      <c r="A5948" s="63"/>
    </row>
    <row r="5949" spans="1:1" x14ac:dyDescent="0.45">
      <c r="A5949" s="63"/>
    </row>
    <row r="5950" spans="1:1" x14ac:dyDescent="0.45">
      <c r="A5950" s="63"/>
    </row>
    <row r="5951" spans="1:1" x14ac:dyDescent="0.45">
      <c r="A5951" s="63"/>
    </row>
    <row r="5952" spans="1:1" x14ac:dyDescent="0.45">
      <c r="A5952" s="63"/>
    </row>
    <row r="5953" spans="1:1" x14ac:dyDescent="0.45">
      <c r="A5953" s="63"/>
    </row>
    <row r="5954" spans="1:1" x14ac:dyDescent="0.45">
      <c r="A5954" s="63"/>
    </row>
    <row r="5955" spans="1:1" x14ac:dyDescent="0.45">
      <c r="A5955" s="63"/>
    </row>
    <row r="5956" spans="1:1" x14ac:dyDescent="0.45">
      <c r="A5956" s="63"/>
    </row>
    <row r="5957" spans="1:1" x14ac:dyDescent="0.45">
      <c r="A5957" s="63"/>
    </row>
    <row r="5958" spans="1:1" x14ac:dyDescent="0.45">
      <c r="A5958" s="63"/>
    </row>
    <row r="5959" spans="1:1" x14ac:dyDescent="0.45">
      <c r="A5959" s="63"/>
    </row>
    <row r="5960" spans="1:1" x14ac:dyDescent="0.45">
      <c r="A5960" s="63"/>
    </row>
    <row r="5961" spans="1:1" x14ac:dyDescent="0.45">
      <c r="A5961" s="63"/>
    </row>
    <row r="5962" spans="1:1" x14ac:dyDescent="0.45">
      <c r="A5962" s="63"/>
    </row>
    <row r="5963" spans="1:1" x14ac:dyDescent="0.45">
      <c r="A5963" s="63"/>
    </row>
    <row r="5964" spans="1:1" x14ac:dyDescent="0.45">
      <c r="A5964" s="63"/>
    </row>
    <row r="5965" spans="1:1" x14ac:dyDescent="0.45">
      <c r="A5965" s="63"/>
    </row>
    <row r="5966" spans="1:1" x14ac:dyDescent="0.45">
      <c r="A5966" s="63"/>
    </row>
    <row r="5967" spans="1:1" x14ac:dyDescent="0.45">
      <c r="A5967" s="63"/>
    </row>
    <row r="5968" spans="1:1" x14ac:dyDescent="0.45">
      <c r="A5968" s="63"/>
    </row>
    <row r="5969" spans="1:1" x14ac:dyDescent="0.45">
      <c r="A5969" s="63"/>
    </row>
    <row r="5970" spans="1:1" x14ac:dyDescent="0.45">
      <c r="A5970" s="63"/>
    </row>
    <row r="5971" spans="1:1" x14ac:dyDescent="0.45">
      <c r="A5971" s="63"/>
    </row>
    <row r="5972" spans="1:1" x14ac:dyDescent="0.45">
      <c r="A5972" s="63"/>
    </row>
    <row r="5973" spans="1:1" x14ac:dyDescent="0.45">
      <c r="A5973" s="63"/>
    </row>
    <row r="5974" spans="1:1" x14ac:dyDescent="0.45">
      <c r="A5974" s="63"/>
    </row>
    <row r="5975" spans="1:1" x14ac:dyDescent="0.45">
      <c r="A5975" s="63"/>
    </row>
    <row r="5976" spans="1:1" x14ac:dyDescent="0.45">
      <c r="A5976" s="63"/>
    </row>
    <row r="5977" spans="1:1" x14ac:dyDescent="0.45">
      <c r="A5977" s="63"/>
    </row>
    <row r="5978" spans="1:1" x14ac:dyDescent="0.45">
      <c r="A5978" s="63"/>
    </row>
    <row r="5979" spans="1:1" x14ac:dyDescent="0.45">
      <c r="A5979" s="63"/>
    </row>
    <row r="5980" spans="1:1" x14ac:dyDescent="0.45">
      <c r="A5980" s="63"/>
    </row>
    <row r="5981" spans="1:1" x14ac:dyDescent="0.45">
      <c r="A5981" s="63"/>
    </row>
    <row r="5982" spans="1:1" x14ac:dyDescent="0.45">
      <c r="A5982" s="63"/>
    </row>
    <row r="5983" spans="1:1" x14ac:dyDescent="0.45">
      <c r="A5983" s="63"/>
    </row>
    <row r="5984" spans="1:1" x14ac:dyDescent="0.45">
      <c r="A5984" s="63"/>
    </row>
    <row r="5985" spans="1:1" x14ac:dyDescent="0.45">
      <c r="A5985" s="63"/>
    </row>
    <row r="5986" spans="1:1" x14ac:dyDescent="0.45">
      <c r="A5986" s="63"/>
    </row>
    <row r="5987" spans="1:1" x14ac:dyDescent="0.45">
      <c r="A5987" s="63"/>
    </row>
    <row r="5988" spans="1:1" x14ac:dyDescent="0.45">
      <c r="A5988" s="63"/>
    </row>
    <row r="5989" spans="1:1" x14ac:dyDescent="0.45">
      <c r="A5989" s="63"/>
    </row>
    <row r="5990" spans="1:1" x14ac:dyDescent="0.45">
      <c r="A5990" s="63"/>
    </row>
    <row r="5991" spans="1:1" x14ac:dyDescent="0.45">
      <c r="A5991" s="63"/>
    </row>
    <row r="5992" spans="1:1" x14ac:dyDescent="0.45">
      <c r="A5992" s="63"/>
    </row>
    <row r="5993" spans="1:1" x14ac:dyDescent="0.45">
      <c r="A5993" s="63"/>
    </row>
    <row r="5994" spans="1:1" x14ac:dyDescent="0.45">
      <c r="A5994" s="63"/>
    </row>
    <row r="5995" spans="1:1" x14ac:dyDescent="0.45">
      <c r="A5995" s="63"/>
    </row>
    <row r="5996" spans="1:1" x14ac:dyDescent="0.45">
      <c r="A5996" s="63"/>
    </row>
    <row r="5997" spans="1:1" x14ac:dyDescent="0.45">
      <c r="A5997" s="63"/>
    </row>
    <row r="5998" spans="1:1" x14ac:dyDescent="0.45">
      <c r="A5998" s="63"/>
    </row>
    <row r="5999" spans="1:1" x14ac:dyDescent="0.45">
      <c r="A5999" s="63"/>
    </row>
    <row r="6000" spans="1:1" x14ac:dyDescent="0.45">
      <c r="A6000" s="63"/>
    </row>
    <row r="6001" spans="1:1" x14ac:dyDescent="0.45">
      <c r="A6001" s="63"/>
    </row>
    <row r="6002" spans="1:1" x14ac:dyDescent="0.45">
      <c r="A6002" s="63"/>
    </row>
    <row r="6003" spans="1:1" x14ac:dyDescent="0.45">
      <c r="A6003" s="63"/>
    </row>
    <row r="6004" spans="1:1" x14ac:dyDescent="0.45">
      <c r="A6004" s="63"/>
    </row>
    <row r="6005" spans="1:1" x14ac:dyDescent="0.45">
      <c r="A6005" s="63"/>
    </row>
    <row r="6006" spans="1:1" x14ac:dyDescent="0.45">
      <c r="A6006" s="63"/>
    </row>
    <row r="6007" spans="1:1" x14ac:dyDescent="0.45">
      <c r="A6007" s="63"/>
    </row>
    <row r="6008" spans="1:1" x14ac:dyDescent="0.45">
      <c r="A6008" s="63"/>
    </row>
    <row r="6009" spans="1:1" x14ac:dyDescent="0.45">
      <c r="A6009" s="63"/>
    </row>
    <row r="6010" spans="1:1" x14ac:dyDescent="0.45">
      <c r="A6010" s="63"/>
    </row>
    <row r="6011" spans="1:1" x14ac:dyDescent="0.45">
      <c r="A6011" s="63"/>
    </row>
    <row r="6012" spans="1:1" x14ac:dyDescent="0.45">
      <c r="A6012" s="63"/>
    </row>
    <row r="6013" spans="1:1" x14ac:dyDescent="0.45">
      <c r="A6013" s="63"/>
    </row>
    <row r="6014" spans="1:1" x14ac:dyDescent="0.45">
      <c r="A6014" s="63"/>
    </row>
    <row r="6015" spans="1:1" x14ac:dyDescent="0.45">
      <c r="A6015" s="63"/>
    </row>
    <row r="6016" spans="1:1" x14ac:dyDescent="0.45">
      <c r="A6016" s="63"/>
    </row>
    <row r="6017" spans="1:1" x14ac:dyDescent="0.45">
      <c r="A6017" s="63"/>
    </row>
    <row r="6018" spans="1:1" x14ac:dyDescent="0.45">
      <c r="A6018" s="63"/>
    </row>
    <row r="6019" spans="1:1" x14ac:dyDescent="0.45">
      <c r="A6019" s="63"/>
    </row>
    <row r="6020" spans="1:1" x14ac:dyDescent="0.45">
      <c r="A6020" s="63"/>
    </row>
    <row r="6021" spans="1:1" x14ac:dyDescent="0.45">
      <c r="A6021" s="63"/>
    </row>
    <row r="6022" spans="1:1" x14ac:dyDescent="0.45">
      <c r="A6022" s="63"/>
    </row>
    <row r="6023" spans="1:1" x14ac:dyDescent="0.45">
      <c r="A6023" s="63"/>
    </row>
    <row r="6024" spans="1:1" x14ac:dyDescent="0.45">
      <c r="A6024" s="63"/>
    </row>
    <row r="6025" spans="1:1" x14ac:dyDescent="0.45">
      <c r="A6025" s="63"/>
    </row>
    <row r="6026" spans="1:1" x14ac:dyDescent="0.45">
      <c r="A6026" s="63"/>
    </row>
    <row r="6027" spans="1:1" x14ac:dyDescent="0.45">
      <c r="A6027" s="63"/>
    </row>
    <row r="6028" spans="1:1" x14ac:dyDescent="0.45">
      <c r="A6028" s="63"/>
    </row>
    <row r="6029" spans="1:1" x14ac:dyDescent="0.45">
      <c r="A6029" s="63"/>
    </row>
    <row r="6030" spans="1:1" x14ac:dyDescent="0.45">
      <c r="A6030" s="63"/>
    </row>
    <row r="6031" spans="1:1" x14ac:dyDescent="0.45">
      <c r="A6031" s="63"/>
    </row>
    <row r="6032" spans="1:1" x14ac:dyDescent="0.45">
      <c r="A6032" s="63"/>
    </row>
    <row r="6033" spans="1:1" x14ac:dyDescent="0.45">
      <c r="A6033" s="63"/>
    </row>
    <row r="6034" spans="1:1" x14ac:dyDescent="0.45">
      <c r="A6034" s="63"/>
    </row>
    <row r="6035" spans="1:1" x14ac:dyDescent="0.45">
      <c r="A6035" s="63"/>
    </row>
    <row r="6036" spans="1:1" x14ac:dyDescent="0.45">
      <c r="A6036" s="63"/>
    </row>
    <row r="6037" spans="1:1" x14ac:dyDescent="0.45">
      <c r="A6037" s="63"/>
    </row>
    <row r="6038" spans="1:1" x14ac:dyDescent="0.45">
      <c r="A6038" s="63"/>
    </row>
    <row r="6039" spans="1:1" x14ac:dyDescent="0.45">
      <c r="A6039" s="63"/>
    </row>
    <row r="6040" spans="1:1" x14ac:dyDescent="0.45">
      <c r="A6040" s="63"/>
    </row>
    <row r="6041" spans="1:1" x14ac:dyDescent="0.45">
      <c r="A6041" s="63"/>
    </row>
    <row r="6042" spans="1:1" x14ac:dyDescent="0.45">
      <c r="A6042" s="63"/>
    </row>
    <row r="6043" spans="1:1" x14ac:dyDescent="0.45">
      <c r="A6043" s="63"/>
    </row>
    <row r="6044" spans="1:1" x14ac:dyDescent="0.45">
      <c r="A6044" s="63"/>
    </row>
    <row r="6045" spans="1:1" x14ac:dyDescent="0.45">
      <c r="A6045" s="63"/>
    </row>
    <row r="6046" spans="1:1" x14ac:dyDescent="0.45">
      <c r="A6046" s="63"/>
    </row>
    <row r="6047" spans="1:1" x14ac:dyDescent="0.45">
      <c r="A6047" s="63"/>
    </row>
    <row r="6048" spans="1:1" x14ac:dyDescent="0.45">
      <c r="A6048" s="63"/>
    </row>
    <row r="6049" spans="1:1" x14ac:dyDescent="0.45">
      <c r="A6049" s="63"/>
    </row>
    <row r="6050" spans="1:1" x14ac:dyDescent="0.45">
      <c r="A6050" s="63"/>
    </row>
    <row r="6051" spans="1:1" x14ac:dyDescent="0.45">
      <c r="A6051" s="63"/>
    </row>
    <row r="6052" spans="1:1" x14ac:dyDescent="0.45">
      <c r="A6052" s="63"/>
    </row>
    <row r="6053" spans="1:1" x14ac:dyDescent="0.45">
      <c r="A6053" s="63"/>
    </row>
    <row r="6054" spans="1:1" x14ac:dyDescent="0.45">
      <c r="A6054" s="63"/>
    </row>
    <row r="6055" spans="1:1" x14ac:dyDescent="0.45">
      <c r="A6055" s="63"/>
    </row>
    <row r="6056" spans="1:1" x14ac:dyDescent="0.45">
      <c r="A6056" s="63"/>
    </row>
    <row r="6057" spans="1:1" x14ac:dyDescent="0.45">
      <c r="A6057" s="63"/>
    </row>
    <row r="6058" spans="1:1" x14ac:dyDescent="0.45">
      <c r="A6058" s="63"/>
    </row>
    <row r="6059" spans="1:1" x14ac:dyDescent="0.45">
      <c r="A6059" s="63"/>
    </row>
    <row r="6060" spans="1:1" x14ac:dyDescent="0.45">
      <c r="A6060" s="63"/>
    </row>
    <row r="6061" spans="1:1" x14ac:dyDescent="0.45">
      <c r="A6061" s="63"/>
    </row>
    <row r="6062" spans="1:1" x14ac:dyDescent="0.45">
      <c r="A6062" s="63"/>
    </row>
    <row r="6063" spans="1:1" x14ac:dyDescent="0.45">
      <c r="A6063" s="63"/>
    </row>
    <row r="6064" spans="1:1" x14ac:dyDescent="0.45">
      <c r="A6064" s="63"/>
    </row>
    <row r="6065" spans="1:1" x14ac:dyDescent="0.45">
      <c r="A6065" s="63"/>
    </row>
    <row r="6066" spans="1:1" x14ac:dyDescent="0.45">
      <c r="A6066" s="63"/>
    </row>
    <row r="6067" spans="1:1" x14ac:dyDescent="0.45">
      <c r="A6067" s="63"/>
    </row>
    <row r="6068" spans="1:1" x14ac:dyDescent="0.45">
      <c r="A6068" s="63"/>
    </row>
    <row r="6069" spans="1:1" x14ac:dyDescent="0.45">
      <c r="A6069" s="63"/>
    </row>
    <row r="6070" spans="1:1" x14ac:dyDescent="0.45">
      <c r="A6070" s="63"/>
    </row>
    <row r="6071" spans="1:1" x14ac:dyDescent="0.45">
      <c r="A6071" s="63"/>
    </row>
    <row r="6072" spans="1:1" x14ac:dyDescent="0.45">
      <c r="A6072" s="63"/>
    </row>
    <row r="6073" spans="1:1" x14ac:dyDescent="0.45">
      <c r="A6073" s="63"/>
    </row>
    <row r="6074" spans="1:1" x14ac:dyDescent="0.45">
      <c r="A6074" s="63"/>
    </row>
    <row r="6075" spans="1:1" x14ac:dyDescent="0.45">
      <c r="A6075" s="63"/>
    </row>
    <row r="6076" spans="1:1" x14ac:dyDescent="0.45">
      <c r="A6076" s="63"/>
    </row>
    <row r="6077" spans="1:1" x14ac:dyDescent="0.45">
      <c r="A6077" s="63"/>
    </row>
    <row r="6078" spans="1:1" x14ac:dyDescent="0.45">
      <c r="A6078" s="63"/>
    </row>
    <row r="6079" spans="1:1" x14ac:dyDescent="0.45">
      <c r="A6079" s="63"/>
    </row>
    <row r="6080" spans="1:1" x14ac:dyDescent="0.45">
      <c r="A6080" s="63"/>
    </row>
    <row r="6081" spans="1:1" x14ac:dyDescent="0.45">
      <c r="A6081" s="63"/>
    </row>
    <row r="6082" spans="1:1" x14ac:dyDescent="0.45">
      <c r="A6082" s="63"/>
    </row>
    <row r="6083" spans="1:1" x14ac:dyDescent="0.45">
      <c r="A6083" s="63"/>
    </row>
    <row r="6084" spans="1:1" x14ac:dyDescent="0.45">
      <c r="A6084" s="63"/>
    </row>
    <row r="6085" spans="1:1" x14ac:dyDescent="0.45">
      <c r="A6085" s="63"/>
    </row>
    <row r="6086" spans="1:1" x14ac:dyDescent="0.45">
      <c r="A6086" s="63"/>
    </row>
    <row r="6087" spans="1:1" x14ac:dyDescent="0.45">
      <c r="A6087" s="63"/>
    </row>
    <row r="6088" spans="1:1" x14ac:dyDescent="0.45">
      <c r="A6088" s="63"/>
    </row>
    <row r="6089" spans="1:1" x14ac:dyDescent="0.45">
      <c r="A6089" s="63"/>
    </row>
    <row r="6090" spans="1:1" x14ac:dyDescent="0.45">
      <c r="A6090" s="63"/>
    </row>
    <row r="6091" spans="1:1" x14ac:dyDescent="0.45">
      <c r="A6091" s="63"/>
    </row>
    <row r="6092" spans="1:1" x14ac:dyDescent="0.45">
      <c r="A6092" s="63"/>
    </row>
    <row r="6093" spans="1:1" x14ac:dyDescent="0.45">
      <c r="A6093" s="63"/>
    </row>
    <row r="6094" spans="1:1" x14ac:dyDescent="0.45">
      <c r="A6094" s="63"/>
    </row>
    <row r="6095" spans="1:1" x14ac:dyDescent="0.45">
      <c r="A6095" s="63"/>
    </row>
    <row r="6096" spans="1:1" x14ac:dyDescent="0.45">
      <c r="A6096" s="63"/>
    </row>
    <row r="6097" spans="1:1" x14ac:dyDescent="0.45">
      <c r="A6097" s="63"/>
    </row>
    <row r="6098" spans="1:1" x14ac:dyDescent="0.45">
      <c r="A6098" s="63"/>
    </row>
    <row r="6099" spans="1:1" x14ac:dyDescent="0.45">
      <c r="A6099" s="63"/>
    </row>
    <row r="6100" spans="1:1" x14ac:dyDescent="0.45">
      <c r="A6100" s="63"/>
    </row>
    <row r="6101" spans="1:1" x14ac:dyDescent="0.45">
      <c r="A6101" s="63"/>
    </row>
    <row r="6102" spans="1:1" x14ac:dyDescent="0.45">
      <c r="A6102" s="63"/>
    </row>
    <row r="6103" spans="1:1" x14ac:dyDescent="0.45">
      <c r="A6103" s="63"/>
    </row>
    <row r="6104" spans="1:1" x14ac:dyDescent="0.45">
      <c r="A6104" s="63"/>
    </row>
    <row r="6105" spans="1:1" x14ac:dyDescent="0.45">
      <c r="A6105" s="63"/>
    </row>
    <row r="6106" spans="1:1" x14ac:dyDescent="0.45">
      <c r="A6106" s="63"/>
    </row>
    <row r="6107" spans="1:1" x14ac:dyDescent="0.45">
      <c r="A6107" s="63"/>
    </row>
    <row r="6108" spans="1:1" x14ac:dyDescent="0.45">
      <c r="A6108" s="63"/>
    </row>
    <row r="6109" spans="1:1" x14ac:dyDescent="0.45">
      <c r="A6109" s="63"/>
    </row>
    <row r="6110" spans="1:1" x14ac:dyDescent="0.45">
      <c r="A6110" s="63"/>
    </row>
    <row r="6111" spans="1:1" x14ac:dyDescent="0.45">
      <c r="A6111" s="63"/>
    </row>
    <row r="6112" spans="1:1" x14ac:dyDescent="0.45">
      <c r="A6112" s="63"/>
    </row>
    <row r="6113" spans="1:1" x14ac:dyDescent="0.45">
      <c r="A6113" s="63"/>
    </row>
    <row r="6114" spans="1:1" x14ac:dyDescent="0.45">
      <c r="A6114" s="63"/>
    </row>
    <row r="6115" spans="1:1" x14ac:dyDescent="0.45">
      <c r="A6115" s="63"/>
    </row>
    <row r="6116" spans="1:1" x14ac:dyDescent="0.45">
      <c r="A6116" s="63"/>
    </row>
    <row r="6117" spans="1:1" x14ac:dyDescent="0.45">
      <c r="A6117" s="63"/>
    </row>
    <row r="6118" spans="1:1" x14ac:dyDescent="0.45">
      <c r="A6118" s="63"/>
    </row>
    <row r="6119" spans="1:1" x14ac:dyDescent="0.45">
      <c r="A6119" s="63"/>
    </row>
    <row r="6120" spans="1:1" x14ac:dyDescent="0.45">
      <c r="A6120" s="63"/>
    </row>
    <row r="6121" spans="1:1" x14ac:dyDescent="0.45">
      <c r="A6121" s="63"/>
    </row>
    <row r="6122" spans="1:1" x14ac:dyDescent="0.45">
      <c r="A6122" s="63"/>
    </row>
    <row r="6123" spans="1:1" x14ac:dyDescent="0.45">
      <c r="A6123" s="63"/>
    </row>
    <row r="6124" spans="1:1" x14ac:dyDescent="0.45">
      <c r="A6124" s="63"/>
    </row>
    <row r="6125" spans="1:1" x14ac:dyDescent="0.45">
      <c r="A6125" s="63"/>
    </row>
    <row r="6126" spans="1:1" x14ac:dyDescent="0.45">
      <c r="A6126" s="63"/>
    </row>
    <row r="6127" spans="1:1" x14ac:dyDescent="0.45">
      <c r="A6127" s="63"/>
    </row>
    <row r="6128" spans="1:1" x14ac:dyDescent="0.45">
      <c r="A6128" s="63"/>
    </row>
    <row r="6129" spans="1:1" x14ac:dyDescent="0.45">
      <c r="A6129" s="63"/>
    </row>
    <row r="6130" spans="1:1" x14ac:dyDescent="0.45">
      <c r="A6130" s="63"/>
    </row>
    <row r="6131" spans="1:1" x14ac:dyDescent="0.45">
      <c r="A6131" s="63"/>
    </row>
    <row r="6132" spans="1:1" x14ac:dyDescent="0.45">
      <c r="A6132" s="63"/>
    </row>
    <row r="6133" spans="1:1" x14ac:dyDescent="0.45">
      <c r="A6133" s="63"/>
    </row>
    <row r="6134" spans="1:1" x14ac:dyDescent="0.45">
      <c r="A6134" s="63"/>
    </row>
    <row r="6135" spans="1:1" x14ac:dyDescent="0.45">
      <c r="A6135" s="63"/>
    </row>
    <row r="6136" spans="1:1" x14ac:dyDescent="0.45">
      <c r="A6136" s="63"/>
    </row>
    <row r="6137" spans="1:1" x14ac:dyDescent="0.45">
      <c r="A6137" s="63"/>
    </row>
    <row r="6138" spans="1:1" x14ac:dyDescent="0.45">
      <c r="A6138" s="63"/>
    </row>
    <row r="6139" spans="1:1" x14ac:dyDescent="0.45">
      <c r="A6139" s="63"/>
    </row>
    <row r="6140" spans="1:1" x14ac:dyDescent="0.45">
      <c r="A6140" s="63"/>
    </row>
    <row r="6141" spans="1:1" x14ac:dyDescent="0.45">
      <c r="A6141" s="63"/>
    </row>
    <row r="6142" spans="1:1" x14ac:dyDescent="0.45">
      <c r="A6142" s="63"/>
    </row>
    <row r="6143" spans="1:1" x14ac:dyDescent="0.45">
      <c r="A6143" s="63"/>
    </row>
    <row r="6144" spans="1:1" x14ac:dyDescent="0.45">
      <c r="A6144" s="63"/>
    </row>
    <row r="6145" spans="1:1" x14ac:dyDescent="0.45">
      <c r="A6145" s="63"/>
    </row>
    <row r="6146" spans="1:1" x14ac:dyDescent="0.45">
      <c r="A6146" s="63"/>
    </row>
    <row r="6147" spans="1:1" x14ac:dyDescent="0.45">
      <c r="A6147" s="63"/>
    </row>
    <row r="6148" spans="1:1" x14ac:dyDescent="0.45">
      <c r="A6148" s="63"/>
    </row>
    <row r="6149" spans="1:1" x14ac:dyDescent="0.45">
      <c r="A6149" s="63"/>
    </row>
    <row r="6150" spans="1:1" x14ac:dyDescent="0.45">
      <c r="A6150" s="63"/>
    </row>
    <row r="6151" spans="1:1" x14ac:dyDescent="0.45">
      <c r="A6151" s="63"/>
    </row>
    <row r="6152" spans="1:1" x14ac:dyDescent="0.45">
      <c r="A6152" s="63"/>
    </row>
    <row r="6153" spans="1:1" x14ac:dyDescent="0.45">
      <c r="A6153" s="63"/>
    </row>
    <row r="6154" spans="1:1" x14ac:dyDescent="0.45">
      <c r="A6154" s="63"/>
    </row>
    <row r="6155" spans="1:1" x14ac:dyDescent="0.45">
      <c r="A6155" s="63"/>
    </row>
    <row r="6156" spans="1:1" x14ac:dyDescent="0.45">
      <c r="A6156" s="63"/>
    </row>
    <row r="6157" spans="1:1" x14ac:dyDescent="0.45">
      <c r="A6157" s="63"/>
    </row>
    <row r="6158" spans="1:1" x14ac:dyDescent="0.45">
      <c r="A6158" s="63"/>
    </row>
    <row r="6159" spans="1:1" x14ac:dyDescent="0.45">
      <c r="A6159" s="63"/>
    </row>
    <row r="6160" spans="1:1" x14ac:dyDescent="0.45">
      <c r="A6160" s="63"/>
    </row>
    <row r="6161" spans="1:1" x14ac:dyDescent="0.45">
      <c r="A6161" s="63"/>
    </row>
    <row r="6162" spans="1:1" x14ac:dyDescent="0.45">
      <c r="A6162" s="63"/>
    </row>
    <row r="6163" spans="1:1" x14ac:dyDescent="0.45">
      <c r="A6163" s="63"/>
    </row>
    <row r="6164" spans="1:1" x14ac:dyDescent="0.45">
      <c r="A6164" s="63"/>
    </row>
    <row r="6165" spans="1:1" x14ac:dyDescent="0.45">
      <c r="A6165" s="63"/>
    </row>
    <row r="6166" spans="1:1" x14ac:dyDescent="0.45">
      <c r="A6166" s="63"/>
    </row>
    <row r="6167" spans="1:1" x14ac:dyDescent="0.45">
      <c r="A6167" s="63"/>
    </row>
    <row r="6168" spans="1:1" x14ac:dyDescent="0.45">
      <c r="A6168" s="63"/>
    </row>
    <row r="6169" spans="1:1" x14ac:dyDescent="0.45">
      <c r="A6169" s="63"/>
    </row>
    <row r="6170" spans="1:1" x14ac:dyDescent="0.45">
      <c r="A6170" s="63"/>
    </row>
    <row r="6171" spans="1:1" x14ac:dyDescent="0.45">
      <c r="A6171" s="63"/>
    </row>
    <row r="6172" spans="1:1" x14ac:dyDescent="0.45">
      <c r="A6172" s="63"/>
    </row>
    <row r="6173" spans="1:1" x14ac:dyDescent="0.45">
      <c r="A6173" s="63"/>
    </row>
    <row r="6174" spans="1:1" x14ac:dyDescent="0.45">
      <c r="A6174" s="63"/>
    </row>
    <row r="6175" spans="1:1" x14ac:dyDescent="0.45">
      <c r="A6175" s="63"/>
    </row>
    <row r="6176" spans="1:1" x14ac:dyDescent="0.45">
      <c r="A6176" s="63"/>
    </row>
    <row r="6177" spans="1:1" x14ac:dyDescent="0.45">
      <c r="A6177" s="63"/>
    </row>
    <row r="6178" spans="1:1" x14ac:dyDescent="0.45">
      <c r="A6178" s="63"/>
    </row>
    <row r="6179" spans="1:1" x14ac:dyDescent="0.45">
      <c r="A6179" s="63"/>
    </row>
    <row r="6180" spans="1:1" x14ac:dyDescent="0.45">
      <c r="A6180" s="63"/>
    </row>
    <row r="6181" spans="1:1" x14ac:dyDescent="0.45">
      <c r="A6181" s="63"/>
    </row>
    <row r="6182" spans="1:1" x14ac:dyDescent="0.45">
      <c r="A6182" s="63"/>
    </row>
    <row r="6183" spans="1:1" x14ac:dyDescent="0.45">
      <c r="A6183" s="63"/>
    </row>
    <row r="6184" spans="1:1" x14ac:dyDescent="0.45">
      <c r="A6184" s="63"/>
    </row>
    <row r="6185" spans="1:1" x14ac:dyDescent="0.45">
      <c r="A6185" s="63"/>
    </row>
    <row r="6186" spans="1:1" x14ac:dyDescent="0.45">
      <c r="A6186" s="63"/>
    </row>
    <row r="6187" spans="1:1" x14ac:dyDescent="0.45">
      <c r="A6187" s="63"/>
    </row>
    <row r="6188" spans="1:1" x14ac:dyDescent="0.45">
      <c r="A6188" s="63"/>
    </row>
    <row r="6189" spans="1:1" x14ac:dyDescent="0.45">
      <c r="A6189" s="63"/>
    </row>
    <row r="6190" spans="1:1" x14ac:dyDescent="0.45">
      <c r="A6190" s="63"/>
    </row>
    <row r="6191" spans="1:1" x14ac:dyDescent="0.45">
      <c r="A6191" s="63"/>
    </row>
    <row r="6192" spans="1:1" x14ac:dyDescent="0.45">
      <c r="A6192" s="63"/>
    </row>
    <row r="6193" spans="1:1" x14ac:dyDescent="0.45">
      <c r="A6193" s="63"/>
    </row>
    <row r="6194" spans="1:1" x14ac:dyDescent="0.45">
      <c r="A6194" s="63"/>
    </row>
    <row r="6195" spans="1:1" x14ac:dyDescent="0.45">
      <c r="A6195" s="63"/>
    </row>
    <row r="6196" spans="1:1" x14ac:dyDescent="0.45">
      <c r="A6196" s="63"/>
    </row>
    <row r="6197" spans="1:1" x14ac:dyDescent="0.45">
      <c r="A6197" s="63"/>
    </row>
    <row r="6198" spans="1:1" x14ac:dyDescent="0.45">
      <c r="A6198" s="63"/>
    </row>
    <row r="6199" spans="1:1" x14ac:dyDescent="0.45">
      <c r="A6199" s="63"/>
    </row>
    <row r="6200" spans="1:1" x14ac:dyDescent="0.45">
      <c r="A6200" s="63"/>
    </row>
    <row r="6201" spans="1:1" x14ac:dyDescent="0.45">
      <c r="A6201" s="63"/>
    </row>
    <row r="6202" spans="1:1" x14ac:dyDescent="0.45">
      <c r="A6202" s="63"/>
    </row>
    <row r="6203" spans="1:1" x14ac:dyDescent="0.45">
      <c r="A6203" s="63"/>
    </row>
    <row r="6204" spans="1:1" x14ac:dyDescent="0.45">
      <c r="A6204" s="63"/>
    </row>
    <row r="6205" spans="1:1" x14ac:dyDescent="0.45">
      <c r="A6205" s="63"/>
    </row>
    <row r="6206" spans="1:1" x14ac:dyDescent="0.45">
      <c r="A6206" s="63"/>
    </row>
    <row r="6207" spans="1:1" x14ac:dyDescent="0.45">
      <c r="A6207" s="63"/>
    </row>
    <row r="6208" spans="1:1" x14ac:dyDescent="0.45">
      <c r="A6208" s="63"/>
    </row>
    <row r="6209" spans="1:1" x14ac:dyDescent="0.45">
      <c r="A6209" s="63"/>
    </row>
    <row r="6210" spans="1:1" x14ac:dyDescent="0.45">
      <c r="A6210" s="63"/>
    </row>
    <row r="6211" spans="1:1" x14ac:dyDescent="0.45">
      <c r="A6211" s="63"/>
    </row>
    <row r="6212" spans="1:1" x14ac:dyDescent="0.45">
      <c r="A6212" s="63"/>
    </row>
    <row r="6213" spans="1:1" x14ac:dyDescent="0.45">
      <c r="A6213" s="63"/>
    </row>
    <row r="6214" spans="1:1" x14ac:dyDescent="0.45">
      <c r="A6214" s="63"/>
    </row>
    <row r="6215" spans="1:1" x14ac:dyDescent="0.45">
      <c r="A6215" s="63"/>
    </row>
    <row r="6216" spans="1:1" x14ac:dyDescent="0.45">
      <c r="A6216" s="63"/>
    </row>
    <row r="6217" spans="1:1" x14ac:dyDescent="0.45">
      <c r="A6217" s="63"/>
    </row>
    <row r="6218" spans="1:1" x14ac:dyDescent="0.45">
      <c r="A6218" s="63"/>
    </row>
    <row r="6219" spans="1:1" x14ac:dyDescent="0.45">
      <c r="A6219" s="63"/>
    </row>
    <row r="6220" spans="1:1" x14ac:dyDescent="0.45">
      <c r="A6220" s="63"/>
    </row>
    <row r="6221" spans="1:1" x14ac:dyDescent="0.45">
      <c r="A6221" s="63"/>
    </row>
    <row r="6222" spans="1:1" x14ac:dyDescent="0.45">
      <c r="A6222" s="63"/>
    </row>
    <row r="6223" spans="1:1" x14ac:dyDescent="0.45">
      <c r="A6223" s="63"/>
    </row>
    <row r="6224" spans="1:1" x14ac:dyDescent="0.45">
      <c r="A6224" s="63"/>
    </row>
    <row r="6225" spans="1:1" x14ac:dyDescent="0.45">
      <c r="A6225" s="63"/>
    </row>
    <row r="6226" spans="1:1" x14ac:dyDescent="0.45">
      <c r="A6226" s="63"/>
    </row>
    <row r="6227" spans="1:1" x14ac:dyDescent="0.45">
      <c r="A6227" s="63"/>
    </row>
    <row r="6228" spans="1:1" x14ac:dyDescent="0.45">
      <c r="A6228" s="63"/>
    </row>
    <row r="6229" spans="1:1" x14ac:dyDescent="0.45">
      <c r="A6229" s="63"/>
    </row>
    <row r="6230" spans="1:1" x14ac:dyDescent="0.45">
      <c r="A6230" s="63"/>
    </row>
    <row r="6231" spans="1:1" x14ac:dyDescent="0.45">
      <c r="A6231" s="63"/>
    </row>
    <row r="6232" spans="1:1" x14ac:dyDescent="0.45">
      <c r="A6232" s="63"/>
    </row>
    <row r="6233" spans="1:1" x14ac:dyDescent="0.45">
      <c r="A6233" s="63"/>
    </row>
    <row r="6234" spans="1:1" x14ac:dyDescent="0.45">
      <c r="A6234" s="63"/>
    </row>
    <row r="6235" spans="1:1" x14ac:dyDescent="0.45">
      <c r="A6235" s="63"/>
    </row>
    <row r="6236" spans="1:1" x14ac:dyDescent="0.45">
      <c r="A6236" s="63"/>
    </row>
    <row r="6237" spans="1:1" x14ac:dyDescent="0.45">
      <c r="A6237" s="63"/>
    </row>
    <row r="6238" spans="1:1" x14ac:dyDescent="0.45">
      <c r="A6238" s="63"/>
    </row>
    <row r="6239" spans="1:1" x14ac:dyDescent="0.45">
      <c r="A6239" s="63"/>
    </row>
    <row r="6240" spans="1:1" x14ac:dyDescent="0.45">
      <c r="A6240" s="63"/>
    </row>
    <row r="6241" spans="1:1" x14ac:dyDescent="0.45">
      <c r="A6241" s="63"/>
    </row>
    <row r="6242" spans="1:1" x14ac:dyDescent="0.45">
      <c r="A6242" s="63"/>
    </row>
    <row r="6243" spans="1:1" x14ac:dyDescent="0.45">
      <c r="A6243" s="63"/>
    </row>
    <row r="6244" spans="1:1" x14ac:dyDescent="0.45">
      <c r="A6244" s="63"/>
    </row>
    <row r="6245" spans="1:1" x14ac:dyDescent="0.45">
      <c r="A6245" s="63"/>
    </row>
    <row r="6246" spans="1:1" x14ac:dyDescent="0.45">
      <c r="A6246" s="63"/>
    </row>
    <row r="6247" spans="1:1" x14ac:dyDescent="0.45">
      <c r="A6247" s="63"/>
    </row>
    <row r="6248" spans="1:1" x14ac:dyDescent="0.45">
      <c r="A6248" s="63"/>
    </row>
    <row r="6249" spans="1:1" x14ac:dyDescent="0.45">
      <c r="A6249" s="63"/>
    </row>
    <row r="6250" spans="1:1" x14ac:dyDescent="0.45">
      <c r="A6250" s="63"/>
    </row>
    <row r="6251" spans="1:1" x14ac:dyDescent="0.45">
      <c r="A6251" s="63"/>
    </row>
    <row r="6252" spans="1:1" x14ac:dyDescent="0.45">
      <c r="A6252" s="63"/>
    </row>
    <row r="6253" spans="1:1" x14ac:dyDescent="0.45">
      <c r="A6253" s="63"/>
    </row>
    <row r="6254" spans="1:1" x14ac:dyDescent="0.45">
      <c r="A6254" s="63"/>
    </row>
    <row r="6255" spans="1:1" x14ac:dyDescent="0.45">
      <c r="A6255" s="63"/>
    </row>
    <row r="6256" spans="1:1" x14ac:dyDescent="0.45">
      <c r="A6256" s="63"/>
    </row>
    <row r="6257" spans="1:1" x14ac:dyDescent="0.45">
      <c r="A6257" s="63"/>
    </row>
    <row r="6258" spans="1:1" x14ac:dyDescent="0.45">
      <c r="A6258" s="63"/>
    </row>
    <row r="6259" spans="1:1" x14ac:dyDescent="0.45">
      <c r="A6259" s="63"/>
    </row>
    <row r="6260" spans="1:1" x14ac:dyDescent="0.45">
      <c r="A6260" s="63"/>
    </row>
    <row r="6261" spans="1:1" x14ac:dyDescent="0.45">
      <c r="A6261" s="63"/>
    </row>
    <row r="6262" spans="1:1" x14ac:dyDescent="0.45">
      <c r="A6262" s="63"/>
    </row>
    <row r="6263" spans="1:1" x14ac:dyDescent="0.45">
      <c r="A6263" s="63"/>
    </row>
    <row r="6264" spans="1:1" x14ac:dyDescent="0.45">
      <c r="A6264" s="63"/>
    </row>
    <row r="6265" spans="1:1" x14ac:dyDescent="0.45">
      <c r="A6265" s="63"/>
    </row>
    <row r="6266" spans="1:1" x14ac:dyDescent="0.45">
      <c r="A6266" s="63"/>
    </row>
    <row r="6267" spans="1:1" x14ac:dyDescent="0.45">
      <c r="A6267" s="63"/>
    </row>
    <row r="6268" spans="1:1" x14ac:dyDescent="0.45">
      <c r="A6268" s="63"/>
    </row>
    <row r="6269" spans="1:1" x14ac:dyDescent="0.45">
      <c r="A6269" s="63"/>
    </row>
    <row r="6270" spans="1:1" x14ac:dyDescent="0.45">
      <c r="A6270" s="63"/>
    </row>
    <row r="6271" spans="1:1" x14ac:dyDescent="0.45">
      <c r="A6271" s="63"/>
    </row>
    <row r="6272" spans="1:1" x14ac:dyDescent="0.45">
      <c r="A6272" s="63"/>
    </row>
    <row r="6273" spans="1:1" x14ac:dyDescent="0.45">
      <c r="A6273" s="63"/>
    </row>
    <row r="6274" spans="1:1" x14ac:dyDescent="0.45">
      <c r="A6274" s="63"/>
    </row>
    <row r="6275" spans="1:1" x14ac:dyDescent="0.45">
      <c r="A6275" s="63"/>
    </row>
    <row r="6276" spans="1:1" x14ac:dyDescent="0.45">
      <c r="A6276" s="63"/>
    </row>
    <row r="6277" spans="1:1" x14ac:dyDescent="0.45">
      <c r="A6277" s="63"/>
    </row>
    <row r="6278" spans="1:1" x14ac:dyDescent="0.45">
      <c r="A6278" s="63"/>
    </row>
    <row r="6279" spans="1:1" x14ac:dyDescent="0.45">
      <c r="A6279" s="63"/>
    </row>
    <row r="6280" spans="1:1" x14ac:dyDescent="0.45">
      <c r="A6280" s="63"/>
    </row>
    <row r="6281" spans="1:1" x14ac:dyDescent="0.45">
      <c r="A6281" s="63"/>
    </row>
    <row r="6282" spans="1:1" x14ac:dyDescent="0.45">
      <c r="A6282" s="63"/>
    </row>
    <row r="6283" spans="1:1" x14ac:dyDescent="0.45">
      <c r="A6283" s="63"/>
    </row>
    <row r="6284" spans="1:1" x14ac:dyDescent="0.45">
      <c r="A6284" s="63"/>
    </row>
    <row r="6285" spans="1:1" x14ac:dyDescent="0.45">
      <c r="A6285" s="63"/>
    </row>
    <row r="6286" spans="1:1" x14ac:dyDescent="0.45">
      <c r="A6286" s="63"/>
    </row>
    <row r="6287" spans="1:1" x14ac:dyDescent="0.45">
      <c r="A6287" s="63"/>
    </row>
    <row r="6288" spans="1:1" x14ac:dyDescent="0.45">
      <c r="A6288" s="63"/>
    </row>
    <row r="6289" spans="1:1" x14ac:dyDescent="0.45">
      <c r="A6289" s="63"/>
    </row>
    <row r="6290" spans="1:1" x14ac:dyDescent="0.45">
      <c r="A6290" s="63"/>
    </row>
    <row r="6291" spans="1:1" x14ac:dyDescent="0.45">
      <c r="A6291" s="63"/>
    </row>
    <row r="6292" spans="1:1" x14ac:dyDescent="0.45">
      <c r="A6292" s="63"/>
    </row>
    <row r="6293" spans="1:1" x14ac:dyDescent="0.45">
      <c r="A6293" s="63"/>
    </row>
    <row r="6294" spans="1:1" x14ac:dyDescent="0.45">
      <c r="A6294" s="63"/>
    </row>
    <row r="6295" spans="1:1" x14ac:dyDescent="0.45">
      <c r="A6295" s="63"/>
    </row>
    <row r="6296" spans="1:1" x14ac:dyDescent="0.45">
      <c r="A6296" s="63"/>
    </row>
    <row r="6297" spans="1:1" x14ac:dyDescent="0.45">
      <c r="A6297" s="63"/>
    </row>
    <row r="6298" spans="1:1" x14ac:dyDescent="0.45">
      <c r="A6298" s="63"/>
    </row>
    <row r="6299" spans="1:1" x14ac:dyDescent="0.45">
      <c r="A6299" s="63"/>
    </row>
    <row r="6300" spans="1:1" x14ac:dyDescent="0.45">
      <c r="A6300" s="63"/>
    </row>
    <row r="6301" spans="1:1" x14ac:dyDescent="0.45">
      <c r="A6301" s="63"/>
    </row>
    <row r="6302" spans="1:1" x14ac:dyDescent="0.45">
      <c r="A6302" s="63"/>
    </row>
    <row r="6303" spans="1:1" x14ac:dyDescent="0.45">
      <c r="A6303" s="63"/>
    </row>
    <row r="6304" spans="1:1" x14ac:dyDescent="0.45">
      <c r="A6304" s="63"/>
    </row>
    <row r="6305" spans="1:1" x14ac:dyDescent="0.45">
      <c r="A6305" s="63"/>
    </row>
    <row r="6306" spans="1:1" x14ac:dyDescent="0.45">
      <c r="A6306" s="63"/>
    </row>
    <row r="6307" spans="1:1" x14ac:dyDescent="0.45">
      <c r="A6307" s="63"/>
    </row>
    <row r="6308" spans="1:1" x14ac:dyDescent="0.45">
      <c r="A6308" s="63"/>
    </row>
    <row r="6309" spans="1:1" x14ac:dyDescent="0.45">
      <c r="A6309" s="63"/>
    </row>
    <row r="6310" spans="1:1" x14ac:dyDescent="0.45">
      <c r="A6310" s="63"/>
    </row>
    <row r="6311" spans="1:1" x14ac:dyDescent="0.45">
      <c r="A6311" s="63"/>
    </row>
    <row r="6312" spans="1:1" x14ac:dyDescent="0.45">
      <c r="A6312" s="63"/>
    </row>
    <row r="6313" spans="1:1" x14ac:dyDescent="0.45">
      <c r="A6313" s="63"/>
    </row>
    <row r="6314" spans="1:1" x14ac:dyDescent="0.45">
      <c r="A6314" s="63"/>
    </row>
    <row r="6315" spans="1:1" x14ac:dyDescent="0.45">
      <c r="A6315" s="63"/>
    </row>
    <row r="6316" spans="1:1" x14ac:dyDescent="0.45">
      <c r="A6316" s="63"/>
    </row>
    <row r="6317" spans="1:1" x14ac:dyDescent="0.45">
      <c r="A6317" s="63"/>
    </row>
    <row r="6318" spans="1:1" x14ac:dyDescent="0.45">
      <c r="A6318" s="63"/>
    </row>
    <row r="6319" spans="1:1" x14ac:dyDescent="0.45">
      <c r="A6319" s="63"/>
    </row>
    <row r="6320" spans="1:1" x14ac:dyDescent="0.45">
      <c r="A6320" s="63"/>
    </row>
    <row r="6321" spans="1:1" x14ac:dyDescent="0.45">
      <c r="A6321" s="63"/>
    </row>
    <row r="6322" spans="1:1" x14ac:dyDescent="0.45">
      <c r="A6322" s="63"/>
    </row>
    <row r="6323" spans="1:1" x14ac:dyDescent="0.45">
      <c r="A6323" s="63"/>
    </row>
    <row r="6324" spans="1:1" x14ac:dyDescent="0.45">
      <c r="A6324" s="63"/>
    </row>
    <row r="6325" spans="1:1" x14ac:dyDescent="0.45">
      <c r="A6325" s="63"/>
    </row>
    <row r="6326" spans="1:1" x14ac:dyDescent="0.45">
      <c r="A6326" s="63"/>
    </row>
    <row r="6327" spans="1:1" x14ac:dyDescent="0.45">
      <c r="A6327" s="63"/>
    </row>
    <row r="6328" spans="1:1" x14ac:dyDescent="0.45">
      <c r="A6328" s="63"/>
    </row>
    <row r="6329" spans="1:1" x14ac:dyDescent="0.45">
      <c r="A6329" s="63"/>
    </row>
    <row r="6330" spans="1:1" x14ac:dyDescent="0.45">
      <c r="A6330" s="63"/>
    </row>
    <row r="6331" spans="1:1" x14ac:dyDescent="0.45">
      <c r="A6331" s="63"/>
    </row>
    <row r="6332" spans="1:1" x14ac:dyDescent="0.45">
      <c r="A6332" s="63"/>
    </row>
    <row r="6333" spans="1:1" x14ac:dyDescent="0.45">
      <c r="A6333" s="63"/>
    </row>
    <row r="6334" spans="1:1" x14ac:dyDescent="0.45">
      <c r="A6334" s="63"/>
    </row>
    <row r="6335" spans="1:1" x14ac:dyDescent="0.45">
      <c r="A6335" s="63"/>
    </row>
    <row r="6336" spans="1:1" x14ac:dyDescent="0.45">
      <c r="A6336" s="63"/>
    </row>
    <row r="6337" spans="1:1" x14ac:dyDescent="0.45">
      <c r="A6337" s="63"/>
    </row>
    <row r="6338" spans="1:1" x14ac:dyDescent="0.45">
      <c r="A6338" s="63"/>
    </row>
    <row r="6339" spans="1:1" x14ac:dyDescent="0.45">
      <c r="A6339" s="63"/>
    </row>
    <row r="6340" spans="1:1" x14ac:dyDescent="0.45">
      <c r="A6340" s="63"/>
    </row>
    <row r="6341" spans="1:1" x14ac:dyDescent="0.45">
      <c r="A6341" s="63"/>
    </row>
    <row r="6342" spans="1:1" x14ac:dyDescent="0.45">
      <c r="A6342" s="63"/>
    </row>
    <row r="6343" spans="1:1" x14ac:dyDescent="0.45">
      <c r="A6343" s="63"/>
    </row>
    <row r="6344" spans="1:1" x14ac:dyDescent="0.45">
      <c r="A6344" s="63"/>
    </row>
    <row r="6345" spans="1:1" x14ac:dyDescent="0.45">
      <c r="A6345" s="63"/>
    </row>
    <row r="6346" spans="1:1" x14ac:dyDescent="0.45">
      <c r="A6346" s="63"/>
    </row>
    <row r="6347" spans="1:1" x14ac:dyDescent="0.45">
      <c r="A6347" s="63"/>
    </row>
    <row r="6348" spans="1:1" x14ac:dyDescent="0.45">
      <c r="A6348" s="63"/>
    </row>
    <row r="6349" spans="1:1" x14ac:dyDescent="0.45">
      <c r="A6349" s="63"/>
    </row>
    <row r="6350" spans="1:1" x14ac:dyDescent="0.45">
      <c r="A6350" s="63"/>
    </row>
    <row r="6351" spans="1:1" x14ac:dyDescent="0.45">
      <c r="A6351" s="63"/>
    </row>
    <row r="6352" spans="1:1" x14ac:dyDescent="0.45">
      <c r="A6352" s="63"/>
    </row>
    <row r="6353" spans="1:1" x14ac:dyDescent="0.45">
      <c r="A6353" s="63"/>
    </row>
    <row r="6354" spans="1:1" x14ac:dyDescent="0.45">
      <c r="A6354" s="63"/>
    </row>
    <row r="6355" spans="1:1" x14ac:dyDescent="0.45">
      <c r="A6355" s="63"/>
    </row>
    <row r="6356" spans="1:1" x14ac:dyDescent="0.45">
      <c r="A6356" s="63"/>
    </row>
    <row r="6357" spans="1:1" x14ac:dyDescent="0.45">
      <c r="A6357" s="63"/>
    </row>
    <row r="6358" spans="1:1" x14ac:dyDescent="0.45">
      <c r="A6358" s="63"/>
    </row>
    <row r="6359" spans="1:1" x14ac:dyDescent="0.45">
      <c r="A6359" s="63"/>
    </row>
    <row r="6360" spans="1:1" x14ac:dyDescent="0.45">
      <c r="A6360" s="63"/>
    </row>
    <row r="6361" spans="1:1" x14ac:dyDescent="0.45">
      <c r="A6361" s="63"/>
    </row>
    <row r="6362" spans="1:1" x14ac:dyDescent="0.45">
      <c r="A6362" s="63"/>
    </row>
    <row r="6363" spans="1:1" x14ac:dyDescent="0.45">
      <c r="A6363" s="63"/>
    </row>
    <row r="6364" spans="1:1" x14ac:dyDescent="0.45">
      <c r="A6364" s="63"/>
    </row>
    <row r="6365" spans="1:1" x14ac:dyDescent="0.45">
      <c r="A6365" s="63"/>
    </row>
    <row r="6366" spans="1:1" x14ac:dyDescent="0.45">
      <c r="A6366" s="63"/>
    </row>
    <row r="6367" spans="1:1" x14ac:dyDescent="0.45">
      <c r="A6367" s="63"/>
    </row>
    <row r="6368" spans="1:1" x14ac:dyDescent="0.45">
      <c r="A6368" s="63"/>
    </row>
    <row r="6369" spans="1:1" x14ac:dyDescent="0.45">
      <c r="A6369" s="63"/>
    </row>
    <row r="6370" spans="1:1" x14ac:dyDescent="0.45">
      <c r="A6370" s="63"/>
    </row>
    <row r="6371" spans="1:1" x14ac:dyDescent="0.45">
      <c r="A6371" s="63"/>
    </row>
    <row r="6372" spans="1:1" x14ac:dyDescent="0.45">
      <c r="A6372" s="63"/>
    </row>
    <row r="6373" spans="1:1" x14ac:dyDescent="0.45">
      <c r="A6373" s="63"/>
    </row>
    <row r="6374" spans="1:1" x14ac:dyDescent="0.45">
      <c r="A6374" s="63"/>
    </row>
    <row r="6375" spans="1:1" x14ac:dyDescent="0.45">
      <c r="A6375" s="63"/>
    </row>
    <row r="6376" spans="1:1" x14ac:dyDescent="0.45">
      <c r="A6376" s="63"/>
    </row>
    <row r="6377" spans="1:1" x14ac:dyDescent="0.45">
      <c r="A6377" s="63"/>
    </row>
    <row r="6378" spans="1:1" x14ac:dyDescent="0.45">
      <c r="A6378" s="63"/>
    </row>
    <row r="6379" spans="1:1" x14ac:dyDescent="0.45">
      <c r="A6379" s="63"/>
    </row>
    <row r="6380" spans="1:1" x14ac:dyDescent="0.45">
      <c r="A6380" s="63"/>
    </row>
    <row r="6381" spans="1:1" x14ac:dyDescent="0.45">
      <c r="A6381" s="63"/>
    </row>
    <row r="6382" spans="1:1" x14ac:dyDescent="0.45">
      <c r="A6382" s="63"/>
    </row>
    <row r="6383" spans="1:1" x14ac:dyDescent="0.45">
      <c r="A6383" s="63"/>
    </row>
    <row r="6384" spans="1:1" x14ac:dyDescent="0.45">
      <c r="A6384" s="63"/>
    </row>
    <row r="6385" spans="1:1" x14ac:dyDescent="0.45">
      <c r="A6385" s="63"/>
    </row>
    <row r="6386" spans="1:1" x14ac:dyDescent="0.45">
      <c r="A6386" s="63"/>
    </row>
    <row r="6387" spans="1:1" x14ac:dyDescent="0.45">
      <c r="A6387" s="63"/>
    </row>
    <row r="6388" spans="1:1" x14ac:dyDescent="0.45">
      <c r="A6388" s="63"/>
    </row>
    <row r="6389" spans="1:1" x14ac:dyDescent="0.45">
      <c r="A6389" s="63"/>
    </row>
    <row r="6390" spans="1:1" x14ac:dyDescent="0.45">
      <c r="A6390" s="63"/>
    </row>
    <row r="6391" spans="1:1" x14ac:dyDescent="0.45">
      <c r="A6391" s="63"/>
    </row>
    <row r="6392" spans="1:1" x14ac:dyDescent="0.45">
      <c r="A6392" s="63"/>
    </row>
    <row r="6393" spans="1:1" x14ac:dyDescent="0.45">
      <c r="A6393" s="63"/>
    </row>
    <row r="6394" spans="1:1" x14ac:dyDescent="0.45">
      <c r="A6394" s="63"/>
    </row>
    <row r="6395" spans="1:1" x14ac:dyDescent="0.45">
      <c r="A6395" s="63"/>
    </row>
    <row r="6396" spans="1:1" x14ac:dyDescent="0.45">
      <c r="A6396" s="63"/>
    </row>
    <row r="6397" spans="1:1" x14ac:dyDescent="0.45">
      <c r="A6397" s="63"/>
    </row>
    <row r="6398" spans="1:1" x14ac:dyDescent="0.45">
      <c r="A6398" s="63"/>
    </row>
    <row r="6399" spans="1:1" x14ac:dyDescent="0.45">
      <c r="A6399" s="63"/>
    </row>
    <row r="6400" spans="1:1" x14ac:dyDescent="0.45">
      <c r="A6400" s="63"/>
    </row>
    <row r="6401" spans="1:1" x14ac:dyDescent="0.45">
      <c r="A6401" s="63"/>
    </row>
    <row r="6402" spans="1:1" x14ac:dyDescent="0.45">
      <c r="A6402" s="63"/>
    </row>
    <row r="6403" spans="1:1" x14ac:dyDescent="0.45">
      <c r="A6403" s="63"/>
    </row>
    <row r="6404" spans="1:1" x14ac:dyDescent="0.45">
      <c r="A6404" s="63"/>
    </row>
    <row r="6405" spans="1:1" x14ac:dyDescent="0.45">
      <c r="A6405" s="63"/>
    </row>
    <row r="6406" spans="1:1" x14ac:dyDescent="0.45">
      <c r="A6406" s="63"/>
    </row>
    <row r="6407" spans="1:1" x14ac:dyDescent="0.45">
      <c r="A6407" s="63"/>
    </row>
    <row r="6408" spans="1:1" x14ac:dyDescent="0.45">
      <c r="A6408" s="63"/>
    </row>
    <row r="6409" spans="1:1" x14ac:dyDescent="0.45">
      <c r="A6409" s="63"/>
    </row>
    <row r="6410" spans="1:1" x14ac:dyDescent="0.45">
      <c r="A6410" s="63"/>
    </row>
    <row r="6411" spans="1:1" x14ac:dyDescent="0.45">
      <c r="A6411" s="63"/>
    </row>
    <row r="6412" spans="1:1" x14ac:dyDescent="0.45">
      <c r="A6412" s="63"/>
    </row>
    <row r="6413" spans="1:1" x14ac:dyDescent="0.45">
      <c r="A6413" s="63"/>
    </row>
    <row r="6414" spans="1:1" x14ac:dyDescent="0.45">
      <c r="A6414" s="63"/>
    </row>
    <row r="6415" spans="1:1" x14ac:dyDescent="0.45">
      <c r="A6415" s="63"/>
    </row>
    <row r="6416" spans="1:1" x14ac:dyDescent="0.45">
      <c r="A6416" s="63"/>
    </row>
    <row r="6417" spans="1:1" x14ac:dyDescent="0.45">
      <c r="A6417" s="63"/>
    </row>
    <row r="6418" spans="1:1" x14ac:dyDescent="0.45">
      <c r="A6418" s="63"/>
    </row>
    <row r="6419" spans="1:1" x14ac:dyDescent="0.45">
      <c r="A6419" s="63"/>
    </row>
    <row r="6420" spans="1:1" x14ac:dyDescent="0.45">
      <c r="A6420" s="63"/>
    </row>
    <row r="6421" spans="1:1" x14ac:dyDescent="0.45">
      <c r="A6421" s="63"/>
    </row>
    <row r="6422" spans="1:1" x14ac:dyDescent="0.45">
      <c r="A6422" s="63"/>
    </row>
    <row r="6423" spans="1:1" x14ac:dyDescent="0.45">
      <c r="A6423" s="63"/>
    </row>
    <row r="6424" spans="1:1" x14ac:dyDescent="0.45">
      <c r="A6424" s="63"/>
    </row>
    <row r="6425" spans="1:1" x14ac:dyDescent="0.45">
      <c r="A6425" s="63"/>
    </row>
    <row r="6426" spans="1:1" x14ac:dyDescent="0.45">
      <c r="A6426" s="63"/>
    </row>
    <row r="6427" spans="1:1" x14ac:dyDescent="0.45">
      <c r="A6427" s="63"/>
    </row>
    <row r="6428" spans="1:1" x14ac:dyDescent="0.45">
      <c r="A6428" s="63"/>
    </row>
    <row r="6429" spans="1:1" x14ac:dyDescent="0.45">
      <c r="A6429" s="63"/>
    </row>
    <row r="6430" spans="1:1" x14ac:dyDescent="0.45">
      <c r="A6430" s="63"/>
    </row>
    <row r="6431" spans="1:1" x14ac:dyDescent="0.45">
      <c r="A6431" s="63"/>
    </row>
    <row r="6432" spans="1:1" x14ac:dyDescent="0.45">
      <c r="A6432" s="63"/>
    </row>
    <row r="6433" spans="1:1" x14ac:dyDescent="0.45">
      <c r="A6433" s="63"/>
    </row>
    <row r="6434" spans="1:1" x14ac:dyDescent="0.45">
      <c r="A6434" s="63"/>
    </row>
    <row r="6435" spans="1:1" x14ac:dyDescent="0.45">
      <c r="A6435" s="63"/>
    </row>
    <row r="6436" spans="1:1" x14ac:dyDescent="0.45">
      <c r="A6436" s="63"/>
    </row>
    <row r="6437" spans="1:1" x14ac:dyDescent="0.45">
      <c r="A6437" s="63"/>
    </row>
    <row r="6438" spans="1:1" x14ac:dyDescent="0.45">
      <c r="A6438" s="63"/>
    </row>
    <row r="6439" spans="1:1" x14ac:dyDescent="0.45">
      <c r="A6439" s="63"/>
    </row>
    <row r="6440" spans="1:1" x14ac:dyDescent="0.45">
      <c r="A6440" s="63"/>
    </row>
    <row r="6441" spans="1:1" x14ac:dyDescent="0.45">
      <c r="A6441" s="63"/>
    </row>
    <row r="6442" spans="1:1" x14ac:dyDescent="0.45">
      <c r="A6442" s="63"/>
    </row>
    <row r="6443" spans="1:1" x14ac:dyDescent="0.45">
      <c r="A6443" s="63"/>
    </row>
    <row r="6444" spans="1:1" x14ac:dyDescent="0.45">
      <c r="A6444" s="63"/>
    </row>
    <row r="6445" spans="1:1" x14ac:dyDescent="0.45">
      <c r="A6445" s="63"/>
    </row>
    <row r="6446" spans="1:1" x14ac:dyDescent="0.45">
      <c r="A6446" s="63"/>
    </row>
    <row r="6447" spans="1:1" x14ac:dyDescent="0.45">
      <c r="A6447" s="63"/>
    </row>
    <row r="6448" spans="1:1" x14ac:dyDescent="0.45">
      <c r="A6448" s="63"/>
    </row>
    <row r="6449" spans="1:1" x14ac:dyDescent="0.45">
      <c r="A6449" s="63"/>
    </row>
    <row r="6450" spans="1:1" x14ac:dyDescent="0.45">
      <c r="A6450" s="63"/>
    </row>
    <row r="6451" spans="1:1" x14ac:dyDescent="0.45">
      <c r="A6451" s="63"/>
    </row>
    <row r="6452" spans="1:1" x14ac:dyDescent="0.45">
      <c r="A6452" s="63"/>
    </row>
    <row r="6453" spans="1:1" x14ac:dyDescent="0.45">
      <c r="A6453" s="63"/>
    </row>
    <row r="6454" spans="1:1" x14ac:dyDescent="0.45">
      <c r="A6454" s="63"/>
    </row>
    <row r="6455" spans="1:1" x14ac:dyDescent="0.45">
      <c r="A6455" s="63"/>
    </row>
    <row r="6456" spans="1:1" x14ac:dyDescent="0.45">
      <c r="A6456" s="63"/>
    </row>
    <row r="6457" spans="1:1" x14ac:dyDescent="0.45">
      <c r="A6457" s="63"/>
    </row>
    <row r="6458" spans="1:1" x14ac:dyDescent="0.45">
      <c r="A6458" s="63"/>
    </row>
    <row r="6459" spans="1:1" x14ac:dyDescent="0.45">
      <c r="A6459" s="63"/>
    </row>
    <row r="6460" spans="1:1" x14ac:dyDescent="0.45">
      <c r="A6460" s="63"/>
    </row>
    <row r="6461" spans="1:1" x14ac:dyDescent="0.45">
      <c r="A6461" s="63"/>
    </row>
    <row r="6462" spans="1:1" x14ac:dyDescent="0.45">
      <c r="A6462" s="63"/>
    </row>
    <row r="6463" spans="1:1" x14ac:dyDescent="0.45">
      <c r="A6463" s="63"/>
    </row>
    <row r="6464" spans="1:1" x14ac:dyDescent="0.45">
      <c r="A6464" s="63"/>
    </row>
    <row r="6465" spans="1:1" x14ac:dyDescent="0.45">
      <c r="A6465" s="63"/>
    </row>
    <row r="6466" spans="1:1" x14ac:dyDescent="0.45">
      <c r="A6466" s="63"/>
    </row>
    <row r="6467" spans="1:1" x14ac:dyDescent="0.45">
      <c r="A6467" s="63"/>
    </row>
    <row r="6468" spans="1:1" x14ac:dyDescent="0.45">
      <c r="A6468" s="63"/>
    </row>
    <row r="6469" spans="1:1" x14ac:dyDescent="0.45">
      <c r="A6469" s="63"/>
    </row>
    <row r="6470" spans="1:1" x14ac:dyDescent="0.45">
      <c r="A6470" s="63"/>
    </row>
    <row r="6471" spans="1:1" x14ac:dyDescent="0.45">
      <c r="A6471" s="63"/>
    </row>
    <row r="6472" spans="1:1" x14ac:dyDescent="0.45">
      <c r="A6472" s="63"/>
    </row>
    <row r="6473" spans="1:1" x14ac:dyDescent="0.45">
      <c r="A6473" s="63"/>
    </row>
    <row r="6474" spans="1:1" x14ac:dyDescent="0.45">
      <c r="A6474" s="63"/>
    </row>
    <row r="6475" spans="1:1" x14ac:dyDescent="0.45">
      <c r="A6475" s="63"/>
    </row>
    <row r="6476" spans="1:1" x14ac:dyDescent="0.45">
      <c r="A6476" s="63"/>
    </row>
    <row r="6477" spans="1:1" x14ac:dyDescent="0.45">
      <c r="A6477" s="63"/>
    </row>
    <row r="6478" spans="1:1" x14ac:dyDescent="0.45">
      <c r="A6478" s="63"/>
    </row>
    <row r="6479" spans="1:1" x14ac:dyDescent="0.45">
      <c r="A6479" s="63"/>
    </row>
    <row r="6480" spans="1:1" x14ac:dyDescent="0.45">
      <c r="A6480" s="63"/>
    </row>
    <row r="6481" spans="1:1" x14ac:dyDescent="0.45">
      <c r="A6481" s="63"/>
    </row>
    <row r="6482" spans="1:1" x14ac:dyDescent="0.45">
      <c r="A6482" s="63"/>
    </row>
    <row r="6483" spans="1:1" x14ac:dyDescent="0.45">
      <c r="A6483" s="63"/>
    </row>
    <row r="6484" spans="1:1" x14ac:dyDescent="0.45">
      <c r="A6484" s="63"/>
    </row>
    <row r="6485" spans="1:1" x14ac:dyDescent="0.45">
      <c r="A6485" s="63"/>
    </row>
    <row r="6486" spans="1:1" x14ac:dyDescent="0.45">
      <c r="A6486" s="63"/>
    </row>
    <row r="6487" spans="1:1" x14ac:dyDescent="0.45">
      <c r="A6487" s="63"/>
    </row>
    <row r="6488" spans="1:1" x14ac:dyDescent="0.45">
      <c r="A6488" s="63"/>
    </row>
    <row r="6489" spans="1:1" x14ac:dyDescent="0.45">
      <c r="A6489" s="63"/>
    </row>
    <row r="6490" spans="1:1" x14ac:dyDescent="0.45">
      <c r="A6490" s="63"/>
    </row>
    <row r="6491" spans="1:1" x14ac:dyDescent="0.45">
      <c r="A6491" s="63"/>
    </row>
    <row r="6492" spans="1:1" x14ac:dyDescent="0.45">
      <c r="A6492" s="63"/>
    </row>
    <row r="6493" spans="1:1" x14ac:dyDescent="0.45">
      <c r="A6493" s="63"/>
    </row>
    <row r="6494" spans="1:1" x14ac:dyDescent="0.45">
      <c r="A6494" s="63"/>
    </row>
    <row r="6495" spans="1:1" x14ac:dyDescent="0.45">
      <c r="A6495" s="63"/>
    </row>
    <row r="6496" spans="1:1" x14ac:dyDescent="0.45">
      <c r="A6496" s="63"/>
    </row>
    <row r="6497" spans="1:1" x14ac:dyDescent="0.45">
      <c r="A6497" s="63"/>
    </row>
    <row r="6498" spans="1:1" x14ac:dyDescent="0.45">
      <c r="A6498" s="63"/>
    </row>
    <row r="6499" spans="1:1" x14ac:dyDescent="0.45">
      <c r="A6499" s="63"/>
    </row>
    <row r="6500" spans="1:1" x14ac:dyDescent="0.45">
      <c r="A6500" s="63"/>
    </row>
    <row r="6501" spans="1:1" x14ac:dyDescent="0.45">
      <c r="A6501" s="63"/>
    </row>
    <row r="6502" spans="1:1" x14ac:dyDescent="0.45">
      <c r="A6502" s="63"/>
    </row>
    <row r="6503" spans="1:1" x14ac:dyDescent="0.45">
      <c r="A6503" s="63"/>
    </row>
    <row r="6504" spans="1:1" x14ac:dyDescent="0.45">
      <c r="A6504" s="63"/>
    </row>
    <row r="6505" spans="1:1" x14ac:dyDescent="0.45">
      <c r="A6505" s="63"/>
    </row>
    <row r="6506" spans="1:1" x14ac:dyDescent="0.45">
      <c r="A6506" s="63"/>
    </row>
    <row r="6507" spans="1:1" x14ac:dyDescent="0.45">
      <c r="A6507" s="63"/>
    </row>
    <row r="6508" spans="1:1" x14ac:dyDescent="0.45">
      <c r="A6508" s="63"/>
    </row>
    <row r="6509" spans="1:1" x14ac:dyDescent="0.45">
      <c r="A6509" s="63"/>
    </row>
    <row r="6510" spans="1:1" x14ac:dyDescent="0.45">
      <c r="A6510" s="63"/>
    </row>
    <row r="6511" spans="1:1" x14ac:dyDescent="0.45">
      <c r="A6511" s="63"/>
    </row>
    <row r="6512" spans="1:1" x14ac:dyDescent="0.45">
      <c r="A6512" s="63"/>
    </row>
    <row r="6513" spans="1:1" x14ac:dyDescent="0.45">
      <c r="A6513" s="63"/>
    </row>
    <row r="6514" spans="1:1" x14ac:dyDescent="0.45">
      <c r="A6514" s="63"/>
    </row>
    <row r="6515" spans="1:1" x14ac:dyDescent="0.45">
      <c r="A6515" s="63"/>
    </row>
    <row r="6516" spans="1:1" x14ac:dyDescent="0.45">
      <c r="A6516" s="63"/>
    </row>
    <row r="6517" spans="1:1" x14ac:dyDescent="0.45">
      <c r="A6517" s="63"/>
    </row>
    <row r="6518" spans="1:1" x14ac:dyDescent="0.45">
      <c r="A6518" s="63"/>
    </row>
    <row r="6519" spans="1:1" x14ac:dyDescent="0.45">
      <c r="A6519" s="63"/>
    </row>
    <row r="6520" spans="1:1" x14ac:dyDescent="0.45">
      <c r="A6520" s="63"/>
    </row>
    <row r="6521" spans="1:1" x14ac:dyDescent="0.45">
      <c r="A6521" s="63"/>
    </row>
    <row r="6522" spans="1:1" x14ac:dyDescent="0.45">
      <c r="A6522" s="63"/>
    </row>
    <row r="6523" spans="1:1" x14ac:dyDescent="0.45">
      <c r="A6523" s="63"/>
    </row>
    <row r="6524" spans="1:1" x14ac:dyDescent="0.45">
      <c r="A6524" s="63"/>
    </row>
    <row r="6525" spans="1:1" x14ac:dyDescent="0.45">
      <c r="A6525" s="63"/>
    </row>
    <row r="6526" spans="1:1" x14ac:dyDescent="0.45">
      <c r="A6526" s="63"/>
    </row>
    <row r="6527" spans="1:1" x14ac:dyDescent="0.45">
      <c r="A6527" s="63"/>
    </row>
    <row r="6528" spans="1:1" x14ac:dyDescent="0.45">
      <c r="A6528" s="63"/>
    </row>
    <row r="6529" spans="1:1" x14ac:dyDescent="0.45">
      <c r="A6529" s="63"/>
    </row>
    <row r="6530" spans="1:1" x14ac:dyDescent="0.45">
      <c r="A6530" s="63"/>
    </row>
    <row r="6531" spans="1:1" x14ac:dyDescent="0.45">
      <c r="A6531" s="63"/>
    </row>
    <row r="6532" spans="1:1" x14ac:dyDescent="0.45">
      <c r="A6532" s="63"/>
    </row>
    <row r="6533" spans="1:1" x14ac:dyDescent="0.45">
      <c r="A6533" s="63"/>
    </row>
    <row r="6534" spans="1:1" x14ac:dyDescent="0.45">
      <c r="A6534" s="63"/>
    </row>
    <row r="6535" spans="1:1" x14ac:dyDescent="0.45">
      <c r="A6535" s="63"/>
    </row>
    <row r="6536" spans="1:1" x14ac:dyDescent="0.45">
      <c r="A6536" s="63"/>
    </row>
    <row r="6537" spans="1:1" x14ac:dyDescent="0.45">
      <c r="A6537" s="63"/>
    </row>
    <row r="6538" spans="1:1" x14ac:dyDescent="0.45">
      <c r="A6538" s="63"/>
    </row>
    <row r="6539" spans="1:1" x14ac:dyDescent="0.45">
      <c r="A6539" s="63"/>
    </row>
    <row r="6540" spans="1:1" x14ac:dyDescent="0.45">
      <c r="A6540" s="63"/>
    </row>
    <row r="6541" spans="1:1" x14ac:dyDescent="0.45">
      <c r="A6541" s="63"/>
    </row>
    <row r="6542" spans="1:1" x14ac:dyDescent="0.45">
      <c r="A6542" s="63"/>
    </row>
    <row r="6543" spans="1:1" x14ac:dyDescent="0.45">
      <c r="A6543" s="63"/>
    </row>
    <row r="6544" spans="1:1" x14ac:dyDescent="0.45">
      <c r="A6544" s="63"/>
    </row>
    <row r="6545" spans="1:1" x14ac:dyDescent="0.45">
      <c r="A6545" s="63"/>
    </row>
    <row r="6546" spans="1:1" x14ac:dyDescent="0.45">
      <c r="A6546" s="63"/>
    </row>
    <row r="6547" spans="1:1" x14ac:dyDescent="0.45">
      <c r="A6547" s="63"/>
    </row>
    <row r="6548" spans="1:1" x14ac:dyDescent="0.45">
      <c r="A6548" s="63"/>
    </row>
    <row r="6549" spans="1:1" x14ac:dyDescent="0.45">
      <c r="A6549" s="63"/>
    </row>
    <row r="6550" spans="1:1" x14ac:dyDescent="0.45">
      <c r="A6550" s="63"/>
    </row>
    <row r="6551" spans="1:1" x14ac:dyDescent="0.45">
      <c r="A6551" s="63"/>
    </row>
    <row r="6552" spans="1:1" x14ac:dyDescent="0.45">
      <c r="A6552" s="63"/>
    </row>
    <row r="6553" spans="1:1" x14ac:dyDescent="0.45">
      <c r="A6553" s="63"/>
    </row>
    <row r="6554" spans="1:1" x14ac:dyDescent="0.45">
      <c r="A6554" s="63"/>
    </row>
    <row r="6555" spans="1:1" x14ac:dyDescent="0.45">
      <c r="A6555" s="63"/>
    </row>
    <row r="6556" spans="1:1" x14ac:dyDescent="0.45">
      <c r="A6556" s="63"/>
    </row>
    <row r="6557" spans="1:1" x14ac:dyDescent="0.45">
      <c r="A6557" s="63"/>
    </row>
    <row r="6558" spans="1:1" x14ac:dyDescent="0.45">
      <c r="A6558" s="63"/>
    </row>
    <row r="6559" spans="1:1" x14ac:dyDescent="0.45">
      <c r="A6559" s="63"/>
    </row>
    <row r="6560" spans="1:1" x14ac:dyDescent="0.45">
      <c r="A6560" s="63"/>
    </row>
    <row r="6561" spans="1:1" x14ac:dyDescent="0.45">
      <c r="A6561" s="63"/>
    </row>
    <row r="6562" spans="1:1" x14ac:dyDescent="0.45">
      <c r="A6562" s="63"/>
    </row>
    <row r="6563" spans="1:1" x14ac:dyDescent="0.45">
      <c r="A6563" s="63"/>
    </row>
    <row r="6564" spans="1:1" x14ac:dyDescent="0.45">
      <c r="A6564" s="63"/>
    </row>
    <row r="6565" spans="1:1" x14ac:dyDescent="0.45">
      <c r="A6565" s="63"/>
    </row>
    <row r="6566" spans="1:1" x14ac:dyDescent="0.45">
      <c r="A6566" s="63"/>
    </row>
    <row r="6567" spans="1:1" x14ac:dyDescent="0.45">
      <c r="A6567" s="63"/>
    </row>
    <row r="6568" spans="1:1" x14ac:dyDescent="0.45">
      <c r="A6568" s="63"/>
    </row>
    <row r="6569" spans="1:1" x14ac:dyDescent="0.45">
      <c r="A6569" s="63"/>
    </row>
    <row r="6570" spans="1:1" x14ac:dyDescent="0.45">
      <c r="A6570" s="63"/>
    </row>
    <row r="6571" spans="1:1" x14ac:dyDescent="0.45">
      <c r="A6571" s="63"/>
    </row>
    <row r="6572" spans="1:1" x14ac:dyDescent="0.45">
      <c r="A6572" s="63"/>
    </row>
    <row r="6573" spans="1:1" x14ac:dyDescent="0.45">
      <c r="A6573" s="63"/>
    </row>
    <row r="6574" spans="1:1" x14ac:dyDescent="0.45">
      <c r="A6574" s="63"/>
    </row>
    <row r="6575" spans="1:1" x14ac:dyDescent="0.45">
      <c r="A6575" s="63"/>
    </row>
    <row r="6576" spans="1:1" x14ac:dyDescent="0.45">
      <c r="A6576" s="63"/>
    </row>
    <row r="6577" spans="1:1" x14ac:dyDescent="0.45">
      <c r="A6577" s="63"/>
    </row>
    <row r="6578" spans="1:1" x14ac:dyDescent="0.45">
      <c r="A6578" s="63"/>
    </row>
    <row r="6579" spans="1:1" x14ac:dyDescent="0.45">
      <c r="A6579" s="63"/>
    </row>
    <row r="6580" spans="1:1" x14ac:dyDescent="0.45">
      <c r="A6580" s="63"/>
    </row>
    <row r="6581" spans="1:1" x14ac:dyDescent="0.45">
      <c r="A6581" s="63"/>
    </row>
    <row r="6582" spans="1:1" x14ac:dyDescent="0.45">
      <c r="A6582" s="63"/>
    </row>
    <row r="6583" spans="1:1" x14ac:dyDescent="0.45">
      <c r="A6583" s="63"/>
    </row>
    <row r="6584" spans="1:1" x14ac:dyDescent="0.45">
      <c r="A6584" s="63"/>
    </row>
    <row r="6585" spans="1:1" x14ac:dyDescent="0.45">
      <c r="A6585" s="63"/>
    </row>
    <row r="6586" spans="1:1" x14ac:dyDescent="0.45">
      <c r="A6586" s="63"/>
    </row>
    <row r="6587" spans="1:1" x14ac:dyDescent="0.45">
      <c r="A6587" s="63"/>
    </row>
    <row r="6588" spans="1:1" x14ac:dyDescent="0.45">
      <c r="A6588" s="63"/>
    </row>
    <row r="6589" spans="1:1" x14ac:dyDescent="0.45">
      <c r="A6589" s="63"/>
    </row>
    <row r="6590" spans="1:1" x14ac:dyDescent="0.45">
      <c r="A6590" s="63"/>
    </row>
    <row r="6591" spans="1:1" x14ac:dyDescent="0.45">
      <c r="A6591" s="63"/>
    </row>
    <row r="6592" spans="1:1" x14ac:dyDescent="0.45">
      <c r="A6592" s="63"/>
    </row>
    <row r="6593" spans="1:1" x14ac:dyDescent="0.45">
      <c r="A6593" s="63"/>
    </row>
    <row r="6594" spans="1:1" x14ac:dyDescent="0.45">
      <c r="A6594" s="63"/>
    </row>
    <row r="6595" spans="1:1" x14ac:dyDescent="0.45">
      <c r="A6595" s="63"/>
    </row>
    <row r="6596" spans="1:1" x14ac:dyDescent="0.45">
      <c r="A6596" s="63"/>
    </row>
    <row r="6597" spans="1:1" x14ac:dyDescent="0.45">
      <c r="A6597" s="63"/>
    </row>
    <row r="6598" spans="1:1" x14ac:dyDescent="0.45">
      <c r="A6598" s="63"/>
    </row>
    <row r="6599" spans="1:1" x14ac:dyDescent="0.45">
      <c r="A6599" s="63"/>
    </row>
    <row r="6600" spans="1:1" x14ac:dyDescent="0.45">
      <c r="A6600" s="63"/>
    </row>
    <row r="6601" spans="1:1" x14ac:dyDescent="0.45">
      <c r="A6601" s="63"/>
    </row>
    <row r="6602" spans="1:1" x14ac:dyDescent="0.45">
      <c r="A6602" s="63"/>
    </row>
    <row r="6603" spans="1:1" x14ac:dyDescent="0.45">
      <c r="A6603" s="63"/>
    </row>
    <row r="6604" spans="1:1" x14ac:dyDescent="0.45">
      <c r="A6604" s="63"/>
    </row>
    <row r="6605" spans="1:1" x14ac:dyDescent="0.45">
      <c r="A6605" s="63"/>
    </row>
    <row r="6606" spans="1:1" x14ac:dyDescent="0.45">
      <c r="A6606" s="63"/>
    </row>
    <row r="6607" spans="1:1" x14ac:dyDescent="0.45">
      <c r="A6607" s="63"/>
    </row>
    <row r="6608" spans="1:1" x14ac:dyDescent="0.45">
      <c r="A6608" s="63"/>
    </row>
    <row r="6609" spans="1:1" x14ac:dyDescent="0.45">
      <c r="A6609" s="63"/>
    </row>
    <row r="6610" spans="1:1" x14ac:dyDescent="0.45">
      <c r="A6610" s="63"/>
    </row>
    <row r="6611" spans="1:1" x14ac:dyDescent="0.45">
      <c r="A6611" s="63"/>
    </row>
    <row r="6612" spans="1:1" x14ac:dyDescent="0.45">
      <c r="A6612" s="63"/>
    </row>
    <row r="6613" spans="1:1" x14ac:dyDescent="0.45">
      <c r="A6613" s="63"/>
    </row>
    <row r="6614" spans="1:1" x14ac:dyDescent="0.45">
      <c r="A6614" s="63"/>
    </row>
    <row r="6615" spans="1:1" x14ac:dyDescent="0.45">
      <c r="A6615" s="63"/>
    </row>
    <row r="6616" spans="1:1" x14ac:dyDescent="0.45">
      <c r="A6616" s="63"/>
    </row>
    <row r="6617" spans="1:1" x14ac:dyDescent="0.45">
      <c r="A6617" s="63"/>
    </row>
    <row r="6618" spans="1:1" x14ac:dyDescent="0.45">
      <c r="A6618" s="63"/>
    </row>
    <row r="6619" spans="1:1" x14ac:dyDescent="0.45">
      <c r="A6619" s="63"/>
    </row>
    <row r="6620" spans="1:1" x14ac:dyDescent="0.45">
      <c r="A6620" s="63"/>
    </row>
    <row r="6621" spans="1:1" x14ac:dyDescent="0.45">
      <c r="A6621" s="63"/>
    </row>
    <row r="6622" spans="1:1" x14ac:dyDescent="0.45">
      <c r="A6622" s="63"/>
    </row>
    <row r="6623" spans="1:1" x14ac:dyDescent="0.45">
      <c r="A6623" s="63"/>
    </row>
    <row r="6624" spans="1:1" x14ac:dyDescent="0.45">
      <c r="A6624" s="63"/>
    </row>
    <row r="6625" spans="1:1" x14ac:dyDescent="0.45">
      <c r="A6625" s="63"/>
    </row>
    <row r="6626" spans="1:1" x14ac:dyDescent="0.45">
      <c r="A6626" s="63"/>
    </row>
    <row r="6627" spans="1:1" x14ac:dyDescent="0.45">
      <c r="A6627" s="63"/>
    </row>
    <row r="6628" spans="1:1" x14ac:dyDescent="0.45">
      <c r="A6628" s="63"/>
    </row>
    <row r="6629" spans="1:1" x14ac:dyDescent="0.45">
      <c r="A6629" s="63"/>
    </row>
    <row r="6630" spans="1:1" x14ac:dyDescent="0.45">
      <c r="A6630" s="63"/>
    </row>
    <row r="6631" spans="1:1" x14ac:dyDescent="0.45">
      <c r="A6631" s="63"/>
    </row>
    <row r="6632" spans="1:1" x14ac:dyDescent="0.45">
      <c r="A6632" s="63"/>
    </row>
    <row r="6633" spans="1:1" x14ac:dyDescent="0.45">
      <c r="A6633" s="63"/>
    </row>
    <row r="6634" spans="1:1" x14ac:dyDescent="0.45">
      <c r="A6634" s="63"/>
    </row>
    <row r="6635" spans="1:1" x14ac:dyDescent="0.45">
      <c r="A6635" s="63"/>
    </row>
    <row r="6636" spans="1:1" x14ac:dyDescent="0.45">
      <c r="A6636" s="63"/>
    </row>
    <row r="6637" spans="1:1" x14ac:dyDescent="0.45">
      <c r="A6637" s="63"/>
    </row>
    <row r="6638" spans="1:1" x14ac:dyDescent="0.45">
      <c r="A6638" s="63"/>
    </row>
    <row r="6639" spans="1:1" x14ac:dyDescent="0.45">
      <c r="A6639" s="63"/>
    </row>
    <row r="6640" spans="1:1" x14ac:dyDescent="0.45">
      <c r="A6640" s="63"/>
    </row>
    <row r="6641" spans="1:1" x14ac:dyDescent="0.45">
      <c r="A6641" s="63"/>
    </row>
    <row r="6642" spans="1:1" x14ac:dyDescent="0.45">
      <c r="A6642" s="63"/>
    </row>
    <row r="6643" spans="1:1" x14ac:dyDescent="0.45">
      <c r="A6643" s="63"/>
    </row>
    <row r="6644" spans="1:1" x14ac:dyDescent="0.45">
      <c r="A6644" s="63"/>
    </row>
    <row r="6645" spans="1:1" x14ac:dyDescent="0.45">
      <c r="A6645" s="63"/>
    </row>
    <row r="6646" spans="1:1" x14ac:dyDescent="0.45">
      <c r="A6646" s="63"/>
    </row>
    <row r="6647" spans="1:1" x14ac:dyDescent="0.45">
      <c r="A6647" s="63"/>
    </row>
    <row r="6648" spans="1:1" x14ac:dyDescent="0.45">
      <c r="A6648" s="63"/>
    </row>
    <row r="6649" spans="1:1" x14ac:dyDescent="0.45">
      <c r="A6649" s="63"/>
    </row>
    <row r="6650" spans="1:1" x14ac:dyDescent="0.45">
      <c r="A6650" s="63"/>
    </row>
    <row r="6651" spans="1:1" x14ac:dyDescent="0.45">
      <c r="A6651" s="63"/>
    </row>
    <row r="6652" spans="1:1" x14ac:dyDescent="0.45">
      <c r="A6652" s="63"/>
    </row>
    <row r="6653" spans="1:1" x14ac:dyDescent="0.45">
      <c r="A6653" s="63"/>
    </row>
    <row r="6654" spans="1:1" x14ac:dyDescent="0.45">
      <c r="A6654" s="63"/>
    </row>
    <row r="6655" spans="1:1" x14ac:dyDescent="0.45">
      <c r="A6655" s="63"/>
    </row>
    <row r="6656" spans="1:1" x14ac:dyDescent="0.45">
      <c r="A6656" s="63"/>
    </row>
    <row r="6657" spans="1:1" x14ac:dyDescent="0.45">
      <c r="A6657" s="63"/>
    </row>
    <row r="6658" spans="1:1" x14ac:dyDescent="0.45">
      <c r="A6658" s="63"/>
    </row>
    <row r="6659" spans="1:1" x14ac:dyDescent="0.45">
      <c r="A6659" s="63"/>
    </row>
    <row r="6660" spans="1:1" x14ac:dyDescent="0.45">
      <c r="A6660" s="63"/>
    </row>
    <row r="6661" spans="1:1" x14ac:dyDescent="0.45">
      <c r="A6661" s="63"/>
    </row>
    <row r="6662" spans="1:1" x14ac:dyDescent="0.45">
      <c r="A6662" s="63"/>
    </row>
    <row r="6663" spans="1:1" x14ac:dyDescent="0.45">
      <c r="A6663" s="63"/>
    </row>
    <row r="6664" spans="1:1" x14ac:dyDescent="0.45">
      <c r="A6664" s="63"/>
    </row>
    <row r="6665" spans="1:1" x14ac:dyDescent="0.45">
      <c r="A6665" s="63"/>
    </row>
    <row r="6666" spans="1:1" x14ac:dyDescent="0.45">
      <c r="A6666" s="63"/>
    </row>
    <row r="6667" spans="1:1" x14ac:dyDescent="0.45">
      <c r="A6667" s="63"/>
    </row>
    <row r="6668" spans="1:1" x14ac:dyDescent="0.45">
      <c r="A6668" s="63"/>
    </row>
    <row r="6669" spans="1:1" x14ac:dyDescent="0.45">
      <c r="A6669" s="63"/>
    </row>
    <row r="6670" spans="1:1" x14ac:dyDescent="0.45">
      <c r="A6670" s="63"/>
    </row>
    <row r="6671" spans="1:1" x14ac:dyDescent="0.45">
      <c r="A6671" s="63"/>
    </row>
    <row r="6672" spans="1:1" x14ac:dyDescent="0.45">
      <c r="A6672" s="63"/>
    </row>
    <row r="6673" spans="1:1" x14ac:dyDescent="0.45">
      <c r="A6673" s="63"/>
    </row>
    <row r="6674" spans="1:1" x14ac:dyDescent="0.45">
      <c r="A6674" s="63"/>
    </row>
    <row r="6675" spans="1:1" x14ac:dyDescent="0.45">
      <c r="A6675" s="63"/>
    </row>
    <row r="6676" spans="1:1" x14ac:dyDescent="0.45">
      <c r="A6676" s="63"/>
    </row>
    <row r="6677" spans="1:1" x14ac:dyDescent="0.45">
      <c r="A6677" s="63"/>
    </row>
    <row r="6678" spans="1:1" x14ac:dyDescent="0.45">
      <c r="A6678" s="63"/>
    </row>
    <row r="6679" spans="1:1" x14ac:dyDescent="0.45">
      <c r="A6679" s="63"/>
    </row>
    <row r="6680" spans="1:1" x14ac:dyDescent="0.45">
      <c r="A6680" s="63"/>
    </row>
    <row r="6681" spans="1:1" x14ac:dyDescent="0.45">
      <c r="A6681" s="63"/>
    </row>
    <row r="6682" spans="1:1" x14ac:dyDescent="0.45">
      <c r="A6682" s="63"/>
    </row>
    <row r="6683" spans="1:1" x14ac:dyDescent="0.45">
      <c r="A6683" s="63"/>
    </row>
    <row r="6684" spans="1:1" x14ac:dyDescent="0.45">
      <c r="A6684" s="63"/>
    </row>
    <row r="6685" spans="1:1" x14ac:dyDescent="0.45">
      <c r="A6685" s="63"/>
    </row>
    <row r="6686" spans="1:1" x14ac:dyDescent="0.45">
      <c r="A6686" s="63"/>
    </row>
    <row r="6687" spans="1:1" x14ac:dyDescent="0.45">
      <c r="A6687" s="63"/>
    </row>
    <row r="6688" spans="1:1" x14ac:dyDescent="0.45">
      <c r="A6688" s="63"/>
    </row>
    <row r="6689" spans="1:1" x14ac:dyDescent="0.45">
      <c r="A6689" s="63"/>
    </row>
    <row r="6690" spans="1:1" x14ac:dyDescent="0.45">
      <c r="A6690" s="63"/>
    </row>
    <row r="6691" spans="1:1" x14ac:dyDescent="0.45">
      <c r="A6691" s="63"/>
    </row>
    <row r="6692" spans="1:1" x14ac:dyDescent="0.45">
      <c r="A6692" s="63"/>
    </row>
    <row r="6693" spans="1:1" x14ac:dyDescent="0.45">
      <c r="A6693" s="63"/>
    </row>
    <row r="6694" spans="1:1" x14ac:dyDescent="0.45">
      <c r="A6694" s="63"/>
    </row>
    <row r="6695" spans="1:1" x14ac:dyDescent="0.45">
      <c r="A6695" s="63"/>
    </row>
    <row r="6696" spans="1:1" x14ac:dyDescent="0.45">
      <c r="A6696" s="63"/>
    </row>
    <row r="6697" spans="1:1" x14ac:dyDescent="0.45">
      <c r="A6697" s="63"/>
    </row>
    <row r="6698" spans="1:1" x14ac:dyDescent="0.45">
      <c r="A6698" s="63"/>
    </row>
    <row r="6699" spans="1:1" x14ac:dyDescent="0.45">
      <c r="A6699" s="63"/>
    </row>
    <row r="6700" spans="1:1" x14ac:dyDescent="0.45">
      <c r="A6700" s="63"/>
    </row>
    <row r="6701" spans="1:1" x14ac:dyDescent="0.45">
      <c r="A6701" s="63"/>
    </row>
    <row r="6702" spans="1:1" x14ac:dyDescent="0.45">
      <c r="A6702" s="63"/>
    </row>
    <row r="6703" spans="1:1" x14ac:dyDescent="0.45">
      <c r="A6703" s="63"/>
    </row>
    <row r="6704" spans="1:1" x14ac:dyDescent="0.45">
      <c r="A6704" s="63"/>
    </row>
    <row r="6705" spans="1:1" x14ac:dyDescent="0.45">
      <c r="A6705" s="63"/>
    </row>
    <row r="6706" spans="1:1" x14ac:dyDescent="0.45">
      <c r="A6706" s="63"/>
    </row>
    <row r="6707" spans="1:1" x14ac:dyDescent="0.45">
      <c r="A6707" s="63"/>
    </row>
    <row r="6708" spans="1:1" x14ac:dyDescent="0.45">
      <c r="A6708" s="63"/>
    </row>
    <row r="6709" spans="1:1" x14ac:dyDescent="0.45">
      <c r="A6709" s="63"/>
    </row>
    <row r="6710" spans="1:1" x14ac:dyDescent="0.45">
      <c r="A6710" s="63"/>
    </row>
    <row r="6711" spans="1:1" x14ac:dyDescent="0.45">
      <c r="A6711" s="63"/>
    </row>
    <row r="6712" spans="1:1" x14ac:dyDescent="0.45">
      <c r="A6712" s="63"/>
    </row>
    <row r="6713" spans="1:1" x14ac:dyDescent="0.45">
      <c r="A6713" s="63"/>
    </row>
    <row r="6714" spans="1:1" x14ac:dyDescent="0.45">
      <c r="A6714" s="63"/>
    </row>
    <row r="6715" spans="1:1" x14ac:dyDescent="0.45">
      <c r="A6715" s="63"/>
    </row>
    <row r="6716" spans="1:1" x14ac:dyDescent="0.45">
      <c r="A6716" s="63"/>
    </row>
    <row r="6717" spans="1:1" x14ac:dyDescent="0.45">
      <c r="A6717" s="63"/>
    </row>
    <row r="6718" spans="1:1" x14ac:dyDescent="0.45">
      <c r="A6718" s="63"/>
    </row>
    <row r="6719" spans="1:1" x14ac:dyDescent="0.45">
      <c r="A6719" s="63"/>
    </row>
    <row r="6720" spans="1:1" x14ac:dyDescent="0.45">
      <c r="A6720" s="63"/>
    </row>
    <row r="6721" spans="1:1" x14ac:dyDescent="0.45">
      <c r="A6721" s="63"/>
    </row>
    <row r="6722" spans="1:1" x14ac:dyDescent="0.45">
      <c r="A6722" s="63"/>
    </row>
    <row r="6723" spans="1:1" x14ac:dyDescent="0.45">
      <c r="A6723" s="63"/>
    </row>
    <row r="6724" spans="1:1" x14ac:dyDescent="0.45">
      <c r="A6724" s="63"/>
    </row>
    <row r="6725" spans="1:1" x14ac:dyDescent="0.45">
      <c r="A6725" s="63"/>
    </row>
    <row r="6726" spans="1:1" x14ac:dyDescent="0.45">
      <c r="A6726" s="63"/>
    </row>
    <row r="6727" spans="1:1" x14ac:dyDescent="0.45">
      <c r="A6727" s="63"/>
    </row>
    <row r="6728" spans="1:1" x14ac:dyDescent="0.45">
      <c r="A6728" s="63"/>
    </row>
    <row r="6729" spans="1:1" x14ac:dyDescent="0.45">
      <c r="A6729" s="63"/>
    </row>
    <row r="6730" spans="1:1" x14ac:dyDescent="0.45">
      <c r="A6730" s="63"/>
    </row>
    <row r="6731" spans="1:1" x14ac:dyDescent="0.45">
      <c r="A6731" s="63"/>
    </row>
    <row r="6732" spans="1:1" x14ac:dyDescent="0.45">
      <c r="A6732" s="63"/>
    </row>
    <row r="6733" spans="1:1" x14ac:dyDescent="0.45">
      <c r="A6733" s="63"/>
    </row>
    <row r="6734" spans="1:1" x14ac:dyDescent="0.45">
      <c r="A6734" s="63"/>
    </row>
    <row r="6735" spans="1:1" x14ac:dyDescent="0.45">
      <c r="A6735" s="63"/>
    </row>
    <row r="6736" spans="1:1" x14ac:dyDescent="0.45">
      <c r="A6736" s="63"/>
    </row>
    <row r="6737" spans="1:1" x14ac:dyDescent="0.45">
      <c r="A6737" s="63"/>
    </row>
    <row r="6738" spans="1:1" x14ac:dyDescent="0.45">
      <c r="A6738" s="63"/>
    </row>
    <row r="6739" spans="1:1" x14ac:dyDescent="0.45">
      <c r="A6739" s="63"/>
    </row>
    <row r="6740" spans="1:1" x14ac:dyDescent="0.45">
      <c r="A6740" s="63"/>
    </row>
    <row r="6741" spans="1:1" x14ac:dyDescent="0.45">
      <c r="A6741" s="63"/>
    </row>
    <row r="6742" spans="1:1" x14ac:dyDescent="0.45">
      <c r="A6742" s="63"/>
    </row>
    <row r="6743" spans="1:1" x14ac:dyDescent="0.45">
      <c r="A6743" s="63"/>
    </row>
    <row r="6744" spans="1:1" x14ac:dyDescent="0.45">
      <c r="A6744" s="63"/>
    </row>
    <row r="6745" spans="1:1" x14ac:dyDescent="0.45">
      <c r="A6745" s="63"/>
    </row>
    <row r="6746" spans="1:1" x14ac:dyDescent="0.45">
      <c r="A6746" s="63"/>
    </row>
    <row r="6747" spans="1:1" x14ac:dyDescent="0.45">
      <c r="A6747" s="63"/>
    </row>
    <row r="6748" spans="1:1" x14ac:dyDescent="0.45">
      <c r="A6748" s="63"/>
    </row>
    <row r="6749" spans="1:1" x14ac:dyDescent="0.45">
      <c r="A6749" s="63"/>
    </row>
    <row r="6750" spans="1:1" x14ac:dyDescent="0.45">
      <c r="A6750" s="63"/>
    </row>
    <row r="6751" spans="1:1" x14ac:dyDescent="0.45">
      <c r="A6751" s="63"/>
    </row>
    <row r="6752" spans="1:1" x14ac:dyDescent="0.45">
      <c r="A6752" s="63"/>
    </row>
    <row r="6753" spans="1:1" x14ac:dyDescent="0.45">
      <c r="A6753" s="63"/>
    </row>
    <row r="6754" spans="1:1" x14ac:dyDescent="0.45">
      <c r="A6754" s="63"/>
    </row>
    <row r="6755" spans="1:1" x14ac:dyDescent="0.45">
      <c r="A6755" s="63"/>
    </row>
    <row r="6756" spans="1:1" x14ac:dyDescent="0.45">
      <c r="A6756" s="63"/>
    </row>
    <row r="6757" spans="1:1" x14ac:dyDescent="0.45">
      <c r="A6757" s="63"/>
    </row>
    <row r="6758" spans="1:1" x14ac:dyDescent="0.45">
      <c r="A6758" s="63"/>
    </row>
    <row r="6759" spans="1:1" x14ac:dyDescent="0.45">
      <c r="A6759" s="63"/>
    </row>
    <row r="6760" spans="1:1" x14ac:dyDescent="0.45">
      <c r="A6760" s="63"/>
    </row>
    <row r="6761" spans="1:1" x14ac:dyDescent="0.45">
      <c r="A6761" s="63"/>
    </row>
    <row r="6762" spans="1:1" x14ac:dyDescent="0.45">
      <c r="A6762" s="63"/>
    </row>
    <row r="6763" spans="1:1" x14ac:dyDescent="0.45">
      <c r="A6763" s="63"/>
    </row>
    <row r="6764" spans="1:1" x14ac:dyDescent="0.45">
      <c r="A6764" s="63"/>
    </row>
    <row r="6765" spans="1:1" x14ac:dyDescent="0.45">
      <c r="A6765" s="63"/>
    </row>
    <row r="6766" spans="1:1" x14ac:dyDescent="0.45">
      <c r="A6766" s="63"/>
    </row>
    <row r="6767" spans="1:1" x14ac:dyDescent="0.45">
      <c r="A6767" s="63"/>
    </row>
    <row r="6768" spans="1:1" x14ac:dyDescent="0.45">
      <c r="A6768" s="63"/>
    </row>
    <row r="6769" spans="1:1" x14ac:dyDescent="0.45">
      <c r="A6769" s="63"/>
    </row>
    <row r="6770" spans="1:1" x14ac:dyDescent="0.45">
      <c r="A6770" s="63"/>
    </row>
    <row r="6771" spans="1:1" x14ac:dyDescent="0.45">
      <c r="A6771" s="63"/>
    </row>
    <row r="6772" spans="1:1" x14ac:dyDescent="0.45">
      <c r="A6772" s="63"/>
    </row>
    <row r="6773" spans="1:1" x14ac:dyDescent="0.45">
      <c r="A6773" s="63"/>
    </row>
    <row r="6774" spans="1:1" x14ac:dyDescent="0.45">
      <c r="A6774" s="63"/>
    </row>
    <row r="6775" spans="1:1" x14ac:dyDescent="0.45">
      <c r="A6775" s="63"/>
    </row>
    <row r="6776" spans="1:1" x14ac:dyDescent="0.45">
      <c r="A6776" s="63"/>
    </row>
    <row r="6777" spans="1:1" x14ac:dyDescent="0.45">
      <c r="A6777" s="63"/>
    </row>
    <row r="6778" spans="1:1" x14ac:dyDescent="0.45">
      <c r="A6778" s="63"/>
    </row>
    <row r="6779" spans="1:1" x14ac:dyDescent="0.45">
      <c r="A6779" s="63"/>
    </row>
    <row r="6780" spans="1:1" x14ac:dyDescent="0.45">
      <c r="A6780" s="63"/>
    </row>
    <row r="6781" spans="1:1" x14ac:dyDescent="0.45">
      <c r="A6781" s="63"/>
    </row>
    <row r="6782" spans="1:1" x14ac:dyDescent="0.45">
      <c r="A6782" s="63"/>
    </row>
    <row r="6783" spans="1:1" x14ac:dyDescent="0.45">
      <c r="A6783" s="63"/>
    </row>
    <row r="6784" spans="1:1" x14ac:dyDescent="0.45">
      <c r="A6784" s="63"/>
    </row>
    <row r="6785" spans="1:1" x14ac:dyDescent="0.45">
      <c r="A6785" s="63"/>
    </row>
    <row r="6786" spans="1:1" x14ac:dyDescent="0.45">
      <c r="A6786" s="63"/>
    </row>
    <row r="6787" spans="1:1" x14ac:dyDescent="0.45">
      <c r="A6787" s="63"/>
    </row>
    <row r="6788" spans="1:1" x14ac:dyDescent="0.45">
      <c r="A6788" s="63"/>
    </row>
    <row r="6789" spans="1:1" x14ac:dyDescent="0.45">
      <c r="A6789" s="63"/>
    </row>
    <row r="6790" spans="1:1" x14ac:dyDescent="0.45">
      <c r="A6790" s="63"/>
    </row>
    <row r="6791" spans="1:1" x14ac:dyDescent="0.45">
      <c r="A6791" s="63"/>
    </row>
    <row r="6792" spans="1:1" x14ac:dyDescent="0.45">
      <c r="A6792" s="63"/>
    </row>
    <row r="6793" spans="1:1" x14ac:dyDescent="0.45">
      <c r="A6793" s="63"/>
    </row>
    <row r="6794" spans="1:1" x14ac:dyDescent="0.45">
      <c r="A6794" s="63"/>
    </row>
    <row r="6795" spans="1:1" x14ac:dyDescent="0.45">
      <c r="A6795" s="63"/>
    </row>
    <row r="6796" spans="1:1" x14ac:dyDescent="0.45">
      <c r="A6796" s="63"/>
    </row>
    <row r="6797" spans="1:1" x14ac:dyDescent="0.45">
      <c r="A6797" s="63"/>
    </row>
    <row r="6798" spans="1:1" x14ac:dyDescent="0.45">
      <c r="A6798" s="63"/>
    </row>
    <row r="6799" spans="1:1" x14ac:dyDescent="0.45">
      <c r="A6799" s="63"/>
    </row>
    <row r="6800" spans="1:1" x14ac:dyDescent="0.45">
      <c r="A6800" s="63"/>
    </row>
    <row r="6801" spans="1:1" x14ac:dyDescent="0.45">
      <c r="A6801" s="63"/>
    </row>
    <row r="6802" spans="1:1" x14ac:dyDescent="0.45">
      <c r="A6802" s="63"/>
    </row>
    <row r="6803" spans="1:1" x14ac:dyDescent="0.45">
      <c r="A6803" s="63"/>
    </row>
    <row r="6804" spans="1:1" x14ac:dyDescent="0.45">
      <c r="A6804" s="63"/>
    </row>
    <row r="6805" spans="1:1" x14ac:dyDescent="0.45">
      <c r="A6805" s="63"/>
    </row>
    <row r="6806" spans="1:1" x14ac:dyDescent="0.45">
      <c r="A6806" s="63"/>
    </row>
    <row r="6807" spans="1:1" x14ac:dyDescent="0.45">
      <c r="A6807" s="63"/>
    </row>
    <row r="6808" spans="1:1" x14ac:dyDescent="0.45">
      <c r="A6808" s="63"/>
    </row>
    <row r="6809" spans="1:1" x14ac:dyDescent="0.45">
      <c r="A6809" s="63"/>
    </row>
    <row r="6810" spans="1:1" x14ac:dyDescent="0.45">
      <c r="A6810" s="63"/>
    </row>
    <row r="6811" spans="1:1" x14ac:dyDescent="0.45">
      <c r="A6811" s="63"/>
    </row>
    <row r="6812" spans="1:1" x14ac:dyDescent="0.45">
      <c r="A6812" s="63"/>
    </row>
    <row r="6813" spans="1:1" x14ac:dyDescent="0.45">
      <c r="A6813" s="63"/>
    </row>
    <row r="6814" spans="1:1" x14ac:dyDescent="0.45">
      <c r="A6814" s="63"/>
    </row>
    <row r="6815" spans="1:1" x14ac:dyDescent="0.45">
      <c r="A6815" s="63"/>
    </row>
    <row r="6816" spans="1:1" x14ac:dyDescent="0.45">
      <c r="A6816" s="63"/>
    </row>
    <row r="6817" spans="1:1" x14ac:dyDescent="0.45">
      <c r="A6817" s="63"/>
    </row>
    <row r="6818" spans="1:1" x14ac:dyDescent="0.45">
      <c r="A6818" s="63"/>
    </row>
    <row r="6819" spans="1:1" x14ac:dyDescent="0.45">
      <c r="A6819" s="63"/>
    </row>
    <row r="6820" spans="1:1" x14ac:dyDescent="0.45">
      <c r="A6820" s="63"/>
    </row>
    <row r="6821" spans="1:1" x14ac:dyDescent="0.45">
      <c r="A6821" s="63"/>
    </row>
    <row r="6822" spans="1:1" x14ac:dyDescent="0.45">
      <c r="A6822" s="63"/>
    </row>
    <row r="6823" spans="1:1" x14ac:dyDescent="0.45">
      <c r="A6823" s="63"/>
    </row>
    <row r="6824" spans="1:1" x14ac:dyDescent="0.45">
      <c r="A6824" s="63"/>
    </row>
    <row r="6825" spans="1:1" x14ac:dyDescent="0.45">
      <c r="A6825" s="63"/>
    </row>
    <row r="6826" spans="1:1" x14ac:dyDescent="0.45">
      <c r="A6826" s="63"/>
    </row>
    <row r="6827" spans="1:1" x14ac:dyDescent="0.45">
      <c r="A6827" s="63"/>
    </row>
    <row r="6828" spans="1:1" x14ac:dyDescent="0.45">
      <c r="A6828" s="63"/>
    </row>
    <row r="6829" spans="1:1" x14ac:dyDescent="0.45">
      <c r="A6829" s="63"/>
    </row>
    <row r="6830" spans="1:1" x14ac:dyDescent="0.45">
      <c r="A6830" s="63"/>
    </row>
    <row r="6831" spans="1:1" x14ac:dyDescent="0.45">
      <c r="A6831" s="63"/>
    </row>
    <row r="6832" spans="1:1" x14ac:dyDescent="0.45">
      <c r="A6832" s="63"/>
    </row>
    <row r="6833" spans="1:1" x14ac:dyDescent="0.45">
      <c r="A6833" s="63"/>
    </row>
    <row r="6834" spans="1:1" x14ac:dyDescent="0.45">
      <c r="A6834" s="63"/>
    </row>
    <row r="6835" spans="1:1" x14ac:dyDescent="0.45">
      <c r="A6835" s="63"/>
    </row>
    <row r="6836" spans="1:1" x14ac:dyDescent="0.45">
      <c r="A6836" s="63"/>
    </row>
    <row r="6837" spans="1:1" x14ac:dyDescent="0.45">
      <c r="A6837" s="63"/>
    </row>
    <row r="6838" spans="1:1" x14ac:dyDescent="0.45">
      <c r="A6838" s="63"/>
    </row>
    <row r="6839" spans="1:1" x14ac:dyDescent="0.45">
      <c r="A6839" s="63"/>
    </row>
    <row r="6840" spans="1:1" x14ac:dyDescent="0.45">
      <c r="A6840" s="63"/>
    </row>
    <row r="6841" spans="1:1" x14ac:dyDescent="0.45">
      <c r="A6841" s="63"/>
    </row>
    <row r="6842" spans="1:1" x14ac:dyDescent="0.45">
      <c r="A6842" s="63"/>
    </row>
    <row r="6843" spans="1:1" x14ac:dyDescent="0.45">
      <c r="A6843" s="63"/>
    </row>
    <row r="6844" spans="1:1" x14ac:dyDescent="0.45">
      <c r="A6844" s="63"/>
    </row>
    <row r="6845" spans="1:1" x14ac:dyDescent="0.45">
      <c r="A6845" s="63"/>
    </row>
    <row r="6846" spans="1:1" x14ac:dyDescent="0.45">
      <c r="A6846" s="63"/>
    </row>
    <row r="6847" spans="1:1" x14ac:dyDescent="0.45">
      <c r="A6847" s="63"/>
    </row>
    <row r="6848" spans="1:1" x14ac:dyDescent="0.45">
      <c r="A6848" s="63"/>
    </row>
    <row r="6849" spans="1:1" x14ac:dyDescent="0.45">
      <c r="A6849" s="63"/>
    </row>
    <row r="6850" spans="1:1" x14ac:dyDescent="0.45">
      <c r="A6850" s="63"/>
    </row>
    <row r="6851" spans="1:1" x14ac:dyDescent="0.45">
      <c r="A6851" s="63"/>
    </row>
    <row r="6852" spans="1:1" x14ac:dyDescent="0.45">
      <c r="A6852" s="63"/>
    </row>
    <row r="6853" spans="1:1" x14ac:dyDescent="0.45">
      <c r="A6853" s="63"/>
    </row>
    <row r="6854" spans="1:1" x14ac:dyDescent="0.45">
      <c r="A6854" s="63"/>
    </row>
    <row r="6855" spans="1:1" x14ac:dyDescent="0.45">
      <c r="A6855" s="63"/>
    </row>
    <row r="6856" spans="1:1" x14ac:dyDescent="0.45">
      <c r="A6856" s="63"/>
    </row>
    <row r="6857" spans="1:1" x14ac:dyDescent="0.45">
      <c r="A6857" s="63"/>
    </row>
    <row r="6858" spans="1:1" x14ac:dyDescent="0.45">
      <c r="A6858" s="63"/>
    </row>
    <row r="6859" spans="1:1" x14ac:dyDescent="0.45">
      <c r="A6859" s="63"/>
    </row>
    <row r="6860" spans="1:1" x14ac:dyDescent="0.45">
      <c r="A6860" s="63"/>
    </row>
    <row r="6861" spans="1:1" x14ac:dyDescent="0.45">
      <c r="A6861" s="63"/>
    </row>
    <row r="6862" spans="1:1" x14ac:dyDescent="0.45">
      <c r="A6862" s="63"/>
    </row>
    <row r="6863" spans="1:1" x14ac:dyDescent="0.45">
      <c r="A6863" s="63"/>
    </row>
    <row r="6864" spans="1:1" x14ac:dyDescent="0.45">
      <c r="A6864" s="63"/>
    </row>
    <row r="6865" spans="1:1" x14ac:dyDescent="0.45">
      <c r="A6865" s="63"/>
    </row>
    <row r="6866" spans="1:1" x14ac:dyDescent="0.45">
      <c r="A6866" s="63"/>
    </row>
    <row r="6867" spans="1:1" x14ac:dyDescent="0.45">
      <c r="A6867" s="63"/>
    </row>
    <row r="6868" spans="1:1" x14ac:dyDescent="0.45">
      <c r="A6868" s="63"/>
    </row>
    <row r="6869" spans="1:1" x14ac:dyDescent="0.45">
      <c r="A6869" s="63"/>
    </row>
    <row r="6870" spans="1:1" x14ac:dyDescent="0.45">
      <c r="A6870" s="63"/>
    </row>
    <row r="6871" spans="1:1" x14ac:dyDescent="0.45">
      <c r="A6871" s="63"/>
    </row>
    <row r="6872" spans="1:1" x14ac:dyDescent="0.45">
      <c r="A6872" s="63"/>
    </row>
    <row r="6873" spans="1:1" x14ac:dyDescent="0.45">
      <c r="A6873" s="63"/>
    </row>
    <row r="6874" spans="1:1" x14ac:dyDescent="0.45">
      <c r="A6874" s="63"/>
    </row>
    <row r="6875" spans="1:1" x14ac:dyDescent="0.45">
      <c r="A6875" s="63"/>
    </row>
    <row r="6876" spans="1:1" x14ac:dyDescent="0.45">
      <c r="A6876" s="63"/>
    </row>
    <row r="6877" spans="1:1" x14ac:dyDescent="0.45">
      <c r="A6877" s="63"/>
    </row>
    <row r="6878" spans="1:1" x14ac:dyDescent="0.45">
      <c r="A6878" s="63"/>
    </row>
    <row r="6879" spans="1:1" x14ac:dyDescent="0.45">
      <c r="A6879" s="63"/>
    </row>
    <row r="6880" spans="1:1" x14ac:dyDescent="0.45">
      <c r="A6880" s="63"/>
    </row>
    <row r="6881" spans="1:1" x14ac:dyDescent="0.45">
      <c r="A6881" s="63"/>
    </row>
    <row r="6882" spans="1:1" x14ac:dyDescent="0.45">
      <c r="A6882" s="63"/>
    </row>
    <row r="6883" spans="1:1" x14ac:dyDescent="0.45">
      <c r="A6883" s="63"/>
    </row>
    <row r="6884" spans="1:1" x14ac:dyDescent="0.45">
      <c r="A6884" s="63"/>
    </row>
    <row r="6885" spans="1:1" x14ac:dyDescent="0.45">
      <c r="A6885" s="63"/>
    </row>
    <row r="6886" spans="1:1" x14ac:dyDescent="0.45">
      <c r="A6886" s="63"/>
    </row>
    <row r="6887" spans="1:1" x14ac:dyDescent="0.45">
      <c r="A6887" s="63"/>
    </row>
    <row r="6888" spans="1:1" x14ac:dyDescent="0.45">
      <c r="A6888" s="63"/>
    </row>
    <row r="6889" spans="1:1" x14ac:dyDescent="0.45">
      <c r="A6889" s="63"/>
    </row>
    <row r="6890" spans="1:1" x14ac:dyDescent="0.45">
      <c r="A6890" s="63"/>
    </row>
    <row r="6891" spans="1:1" x14ac:dyDescent="0.45">
      <c r="A6891" s="63"/>
    </row>
    <row r="6892" spans="1:1" x14ac:dyDescent="0.45">
      <c r="A6892" s="63"/>
    </row>
    <row r="6893" spans="1:1" x14ac:dyDescent="0.45">
      <c r="A6893" s="63"/>
    </row>
    <row r="6894" spans="1:1" x14ac:dyDescent="0.45">
      <c r="A6894" s="63"/>
    </row>
    <row r="6895" spans="1:1" x14ac:dyDescent="0.45">
      <c r="A6895" s="63"/>
    </row>
    <row r="6896" spans="1:1" x14ac:dyDescent="0.45">
      <c r="A6896" s="63"/>
    </row>
    <row r="6897" spans="1:1" x14ac:dyDescent="0.45">
      <c r="A6897" s="63"/>
    </row>
    <row r="6898" spans="1:1" x14ac:dyDescent="0.45">
      <c r="A6898" s="63"/>
    </row>
    <row r="6899" spans="1:1" x14ac:dyDescent="0.45">
      <c r="A6899" s="63"/>
    </row>
    <row r="6900" spans="1:1" x14ac:dyDescent="0.45">
      <c r="A6900" s="63"/>
    </row>
    <row r="6901" spans="1:1" x14ac:dyDescent="0.45">
      <c r="A6901" s="63"/>
    </row>
    <row r="6902" spans="1:1" x14ac:dyDescent="0.45">
      <c r="A6902" s="63"/>
    </row>
    <row r="6903" spans="1:1" x14ac:dyDescent="0.45">
      <c r="A6903" s="63"/>
    </row>
    <row r="6904" spans="1:1" x14ac:dyDescent="0.45">
      <c r="A6904" s="63"/>
    </row>
    <row r="6905" spans="1:1" x14ac:dyDescent="0.45">
      <c r="A6905" s="63"/>
    </row>
    <row r="6906" spans="1:1" x14ac:dyDescent="0.45">
      <c r="A6906" s="63"/>
    </row>
    <row r="6907" spans="1:1" x14ac:dyDescent="0.45">
      <c r="A6907" s="63"/>
    </row>
    <row r="6908" spans="1:1" x14ac:dyDescent="0.45">
      <c r="A6908" s="63"/>
    </row>
    <row r="6909" spans="1:1" x14ac:dyDescent="0.45">
      <c r="A6909" s="63"/>
    </row>
    <row r="6910" spans="1:1" x14ac:dyDescent="0.45">
      <c r="A6910" s="63"/>
    </row>
    <row r="6911" spans="1:1" x14ac:dyDescent="0.45">
      <c r="A6911" s="63"/>
    </row>
    <row r="6912" spans="1:1" x14ac:dyDescent="0.45">
      <c r="A6912" s="63"/>
    </row>
    <row r="6913" spans="1:1" x14ac:dyDescent="0.45">
      <c r="A6913" s="63"/>
    </row>
    <row r="6914" spans="1:1" x14ac:dyDescent="0.45">
      <c r="A6914" s="63"/>
    </row>
    <row r="6915" spans="1:1" x14ac:dyDescent="0.45">
      <c r="A6915" s="63"/>
    </row>
    <row r="6916" spans="1:1" x14ac:dyDescent="0.45">
      <c r="A6916" s="63"/>
    </row>
    <row r="6917" spans="1:1" x14ac:dyDescent="0.45">
      <c r="A6917" s="63"/>
    </row>
    <row r="6918" spans="1:1" x14ac:dyDescent="0.45">
      <c r="A6918" s="63"/>
    </row>
    <row r="6919" spans="1:1" x14ac:dyDescent="0.45">
      <c r="A6919" s="63"/>
    </row>
    <row r="6920" spans="1:1" x14ac:dyDescent="0.45">
      <c r="A6920" s="63"/>
    </row>
    <row r="6921" spans="1:1" x14ac:dyDescent="0.45">
      <c r="A6921" s="63"/>
    </row>
    <row r="6922" spans="1:1" x14ac:dyDescent="0.45">
      <c r="A6922" s="63"/>
    </row>
    <row r="6923" spans="1:1" x14ac:dyDescent="0.45">
      <c r="A6923" s="63"/>
    </row>
    <row r="6924" spans="1:1" x14ac:dyDescent="0.45">
      <c r="A6924" s="63"/>
    </row>
    <row r="6925" spans="1:1" x14ac:dyDescent="0.45">
      <c r="A6925" s="63"/>
    </row>
    <row r="6926" spans="1:1" x14ac:dyDescent="0.45">
      <c r="A6926" s="63"/>
    </row>
    <row r="6927" spans="1:1" x14ac:dyDescent="0.45">
      <c r="A6927" s="63"/>
    </row>
    <row r="6928" spans="1:1" x14ac:dyDescent="0.45">
      <c r="A6928" s="63"/>
    </row>
    <row r="6929" spans="1:1" x14ac:dyDescent="0.45">
      <c r="A6929" s="63"/>
    </row>
    <row r="6930" spans="1:1" x14ac:dyDescent="0.45">
      <c r="A6930" s="63"/>
    </row>
    <row r="6931" spans="1:1" x14ac:dyDescent="0.45">
      <c r="A6931" s="63"/>
    </row>
    <row r="6932" spans="1:1" x14ac:dyDescent="0.45">
      <c r="A6932" s="63"/>
    </row>
    <row r="6933" spans="1:1" x14ac:dyDescent="0.45">
      <c r="A6933" s="63"/>
    </row>
    <row r="6934" spans="1:1" x14ac:dyDescent="0.45">
      <c r="A6934" s="63"/>
    </row>
    <row r="6935" spans="1:1" x14ac:dyDescent="0.45">
      <c r="A6935" s="63"/>
    </row>
    <row r="6936" spans="1:1" x14ac:dyDescent="0.45">
      <c r="A6936" s="63"/>
    </row>
    <row r="6937" spans="1:1" x14ac:dyDescent="0.45">
      <c r="A6937" s="63"/>
    </row>
    <row r="6938" spans="1:1" x14ac:dyDescent="0.45">
      <c r="A6938" s="63"/>
    </row>
    <row r="6939" spans="1:1" x14ac:dyDescent="0.45">
      <c r="A6939" s="63"/>
    </row>
    <row r="6940" spans="1:1" x14ac:dyDescent="0.45">
      <c r="A6940" s="63"/>
    </row>
    <row r="6941" spans="1:1" x14ac:dyDescent="0.45">
      <c r="A6941" s="63"/>
    </row>
    <row r="6942" spans="1:1" x14ac:dyDescent="0.45">
      <c r="A6942" s="63"/>
    </row>
    <row r="6943" spans="1:1" x14ac:dyDescent="0.45">
      <c r="A6943" s="63"/>
    </row>
    <row r="6944" spans="1:1" x14ac:dyDescent="0.45">
      <c r="A6944" s="63"/>
    </row>
    <row r="6945" spans="1:1" x14ac:dyDescent="0.45">
      <c r="A6945" s="63"/>
    </row>
    <row r="6946" spans="1:1" x14ac:dyDescent="0.45">
      <c r="A6946" s="63"/>
    </row>
    <row r="6947" spans="1:1" x14ac:dyDescent="0.45">
      <c r="A6947" s="63"/>
    </row>
    <row r="6948" spans="1:1" x14ac:dyDescent="0.45">
      <c r="A6948" s="63"/>
    </row>
    <row r="6949" spans="1:1" x14ac:dyDescent="0.45">
      <c r="A6949" s="63"/>
    </row>
    <row r="6950" spans="1:1" x14ac:dyDescent="0.45">
      <c r="A6950" s="63"/>
    </row>
    <row r="6951" spans="1:1" x14ac:dyDescent="0.45">
      <c r="A6951" s="63"/>
    </row>
    <row r="6952" spans="1:1" x14ac:dyDescent="0.45">
      <c r="A6952" s="63"/>
    </row>
    <row r="6953" spans="1:1" x14ac:dyDescent="0.45">
      <c r="A6953" s="63"/>
    </row>
    <row r="6954" spans="1:1" x14ac:dyDescent="0.45">
      <c r="A6954" s="63"/>
    </row>
    <row r="6955" spans="1:1" x14ac:dyDescent="0.45">
      <c r="A6955" s="63"/>
    </row>
    <row r="6956" spans="1:1" x14ac:dyDescent="0.45">
      <c r="A6956" s="63"/>
    </row>
    <row r="6957" spans="1:1" x14ac:dyDescent="0.45">
      <c r="A6957" s="63"/>
    </row>
    <row r="6958" spans="1:1" x14ac:dyDescent="0.45">
      <c r="A6958" s="63"/>
    </row>
    <row r="6959" spans="1:1" x14ac:dyDescent="0.45">
      <c r="A6959" s="63"/>
    </row>
    <row r="6960" spans="1:1" x14ac:dyDescent="0.45">
      <c r="A6960" s="63"/>
    </row>
    <row r="6961" spans="1:1" x14ac:dyDescent="0.45">
      <c r="A6961" s="63"/>
    </row>
    <row r="6962" spans="1:1" x14ac:dyDescent="0.45">
      <c r="A6962" s="63"/>
    </row>
    <row r="6963" spans="1:1" x14ac:dyDescent="0.45">
      <c r="A6963" s="63"/>
    </row>
    <row r="6964" spans="1:1" x14ac:dyDescent="0.45">
      <c r="A6964" s="63"/>
    </row>
    <row r="6965" spans="1:1" x14ac:dyDescent="0.45">
      <c r="A6965" s="63"/>
    </row>
    <row r="6966" spans="1:1" x14ac:dyDescent="0.45">
      <c r="A6966" s="63"/>
    </row>
    <row r="6967" spans="1:1" x14ac:dyDescent="0.45">
      <c r="A6967" s="63"/>
    </row>
    <row r="6968" spans="1:1" x14ac:dyDescent="0.45">
      <c r="A6968" s="63"/>
    </row>
    <row r="6969" spans="1:1" x14ac:dyDescent="0.45">
      <c r="A6969" s="63"/>
    </row>
    <row r="6970" spans="1:1" x14ac:dyDescent="0.45">
      <c r="A6970" s="63"/>
    </row>
    <row r="6971" spans="1:1" x14ac:dyDescent="0.45">
      <c r="A6971" s="63"/>
    </row>
    <row r="6972" spans="1:1" x14ac:dyDescent="0.45">
      <c r="A6972" s="63"/>
    </row>
    <row r="6973" spans="1:1" x14ac:dyDescent="0.45">
      <c r="A6973" s="63"/>
    </row>
    <row r="6974" spans="1:1" x14ac:dyDescent="0.45">
      <c r="A6974" s="63"/>
    </row>
    <row r="6975" spans="1:1" x14ac:dyDescent="0.45">
      <c r="A6975" s="63"/>
    </row>
    <row r="6976" spans="1:1" x14ac:dyDescent="0.45">
      <c r="A6976" s="63"/>
    </row>
    <row r="6977" spans="1:1" x14ac:dyDescent="0.45">
      <c r="A6977" s="63"/>
    </row>
    <row r="6978" spans="1:1" x14ac:dyDescent="0.45">
      <c r="A6978" s="63"/>
    </row>
    <row r="6979" spans="1:1" x14ac:dyDescent="0.45">
      <c r="A6979" s="63"/>
    </row>
    <row r="6980" spans="1:1" x14ac:dyDescent="0.45">
      <c r="A6980" s="63"/>
    </row>
    <row r="6981" spans="1:1" x14ac:dyDescent="0.45">
      <c r="A6981" s="63"/>
    </row>
    <row r="6982" spans="1:1" x14ac:dyDescent="0.45">
      <c r="A6982" s="63"/>
    </row>
    <row r="6983" spans="1:1" x14ac:dyDescent="0.45">
      <c r="A6983" s="63"/>
    </row>
    <row r="6984" spans="1:1" x14ac:dyDescent="0.45">
      <c r="A6984" s="63"/>
    </row>
    <row r="6985" spans="1:1" x14ac:dyDescent="0.45">
      <c r="A6985" s="63"/>
    </row>
    <row r="6986" spans="1:1" x14ac:dyDescent="0.45">
      <c r="A6986" s="63"/>
    </row>
    <row r="6987" spans="1:1" x14ac:dyDescent="0.45">
      <c r="A6987" s="63"/>
    </row>
    <row r="6988" spans="1:1" x14ac:dyDescent="0.45">
      <c r="A6988" s="63"/>
    </row>
    <row r="6989" spans="1:1" x14ac:dyDescent="0.45">
      <c r="A6989" s="63"/>
    </row>
    <row r="6990" spans="1:1" x14ac:dyDescent="0.45">
      <c r="A6990" s="63"/>
    </row>
    <row r="6991" spans="1:1" x14ac:dyDescent="0.45">
      <c r="A6991" s="63"/>
    </row>
    <row r="6992" spans="1:1" x14ac:dyDescent="0.45">
      <c r="A6992" s="63"/>
    </row>
    <row r="6993" spans="1:1" x14ac:dyDescent="0.45">
      <c r="A6993" s="63"/>
    </row>
    <row r="6994" spans="1:1" x14ac:dyDescent="0.45">
      <c r="A6994" s="63"/>
    </row>
    <row r="6995" spans="1:1" x14ac:dyDescent="0.45">
      <c r="A6995" s="63"/>
    </row>
    <row r="6996" spans="1:1" x14ac:dyDescent="0.45">
      <c r="A6996" s="63"/>
    </row>
    <row r="6997" spans="1:1" x14ac:dyDescent="0.45">
      <c r="A6997" s="63"/>
    </row>
    <row r="6998" spans="1:1" x14ac:dyDescent="0.45">
      <c r="A6998" s="63"/>
    </row>
    <row r="6999" spans="1:1" x14ac:dyDescent="0.45">
      <c r="A6999" s="63"/>
    </row>
    <row r="7000" spans="1:1" x14ac:dyDescent="0.45">
      <c r="A7000" s="63"/>
    </row>
    <row r="7001" spans="1:1" x14ac:dyDescent="0.45">
      <c r="A7001" s="63"/>
    </row>
    <row r="7002" spans="1:1" x14ac:dyDescent="0.45">
      <c r="A7002" s="63"/>
    </row>
    <row r="7003" spans="1:1" x14ac:dyDescent="0.45">
      <c r="A7003" s="63"/>
    </row>
    <row r="7004" spans="1:1" x14ac:dyDescent="0.45">
      <c r="A7004" s="63"/>
    </row>
    <row r="7005" spans="1:1" x14ac:dyDescent="0.45">
      <c r="A7005" s="63"/>
    </row>
    <row r="7006" spans="1:1" x14ac:dyDescent="0.45">
      <c r="A7006" s="63"/>
    </row>
    <row r="7007" spans="1:1" x14ac:dyDescent="0.45">
      <c r="A7007" s="63"/>
    </row>
    <row r="7008" spans="1:1" x14ac:dyDescent="0.45">
      <c r="A7008" s="63"/>
    </row>
    <row r="7009" spans="1:1" x14ac:dyDescent="0.45">
      <c r="A7009" s="63"/>
    </row>
    <row r="7010" spans="1:1" x14ac:dyDescent="0.45">
      <c r="A7010" s="63"/>
    </row>
    <row r="7011" spans="1:1" x14ac:dyDescent="0.45">
      <c r="A7011" s="63"/>
    </row>
    <row r="7012" spans="1:1" x14ac:dyDescent="0.45">
      <c r="A7012" s="63"/>
    </row>
    <row r="7013" spans="1:1" x14ac:dyDescent="0.45">
      <c r="A7013" s="63"/>
    </row>
    <row r="7014" spans="1:1" x14ac:dyDescent="0.45">
      <c r="A7014" s="63"/>
    </row>
    <row r="7015" spans="1:1" x14ac:dyDescent="0.45">
      <c r="A7015" s="63"/>
    </row>
    <row r="7016" spans="1:1" x14ac:dyDescent="0.45">
      <c r="A7016" s="63"/>
    </row>
    <row r="7017" spans="1:1" x14ac:dyDescent="0.45">
      <c r="A7017" s="63"/>
    </row>
    <row r="7018" spans="1:1" x14ac:dyDescent="0.45">
      <c r="A7018" s="63"/>
    </row>
    <row r="7019" spans="1:1" x14ac:dyDescent="0.45">
      <c r="A7019" s="63"/>
    </row>
    <row r="7020" spans="1:1" x14ac:dyDescent="0.45">
      <c r="A7020" s="63"/>
    </row>
    <row r="7021" spans="1:1" x14ac:dyDescent="0.45">
      <c r="A7021" s="63"/>
    </row>
    <row r="7022" spans="1:1" x14ac:dyDescent="0.45">
      <c r="A7022" s="63"/>
    </row>
    <row r="7023" spans="1:1" x14ac:dyDescent="0.45">
      <c r="A7023" s="63"/>
    </row>
    <row r="7024" spans="1:1" x14ac:dyDescent="0.45">
      <c r="A7024" s="63"/>
    </row>
    <row r="7025" spans="1:1" x14ac:dyDescent="0.45">
      <c r="A7025" s="63"/>
    </row>
    <row r="7026" spans="1:1" x14ac:dyDescent="0.45">
      <c r="A7026" s="63"/>
    </row>
    <row r="7027" spans="1:1" x14ac:dyDescent="0.45">
      <c r="A7027" s="63"/>
    </row>
    <row r="7028" spans="1:1" x14ac:dyDescent="0.45">
      <c r="A7028" s="63"/>
    </row>
    <row r="7029" spans="1:1" x14ac:dyDescent="0.45">
      <c r="A7029" s="63"/>
    </row>
    <row r="7030" spans="1:1" x14ac:dyDescent="0.45">
      <c r="A7030" s="63"/>
    </row>
    <row r="7031" spans="1:1" x14ac:dyDescent="0.45">
      <c r="A7031" s="63"/>
    </row>
    <row r="7032" spans="1:1" x14ac:dyDescent="0.45">
      <c r="A7032" s="63"/>
    </row>
    <row r="7033" spans="1:1" x14ac:dyDescent="0.45">
      <c r="A7033" s="63"/>
    </row>
    <row r="7034" spans="1:1" x14ac:dyDescent="0.45">
      <c r="A7034" s="63"/>
    </row>
    <row r="7035" spans="1:1" x14ac:dyDescent="0.45">
      <c r="A7035" s="63"/>
    </row>
    <row r="7036" spans="1:1" x14ac:dyDescent="0.45">
      <c r="A7036" s="63"/>
    </row>
    <row r="7037" spans="1:1" x14ac:dyDescent="0.45">
      <c r="A7037" s="63"/>
    </row>
    <row r="7038" spans="1:1" x14ac:dyDescent="0.45">
      <c r="A7038" s="63"/>
    </row>
    <row r="7039" spans="1:1" x14ac:dyDescent="0.45">
      <c r="A7039" s="63"/>
    </row>
    <row r="7040" spans="1:1" x14ac:dyDescent="0.45">
      <c r="A7040" s="63"/>
    </row>
    <row r="7041" spans="1:1" x14ac:dyDescent="0.45">
      <c r="A7041" s="63"/>
    </row>
    <row r="7042" spans="1:1" x14ac:dyDescent="0.45">
      <c r="A7042" s="63"/>
    </row>
    <row r="7043" spans="1:1" x14ac:dyDescent="0.45">
      <c r="A7043" s="63"/>
    </row>
    <row r="7044" spans="1:1" x14ac:dyDescent="0.45">
      <c r="A7044" s="63"/>
    </row>
    <row r="7045" spans="1:1" x14ac:dyDescent="0.45">
      <c r="A7045" s="63"/>
    </row>
    <row r="7046" spans="1:1" x14ac:dyDescent="0.45">
      <c r="A7046" s="63"/>
    </row>
    <row r="7047" spans="1:1" x14ac:dyDescent="0.45">
      <c r="A7047" s="63"/>
    </row>
    <row r="7048" spans="1:1" x14ac:dyDescent="0.45">
      <c r="A7048" s="63"/>
    </row>
    <row r="7049" spans="1:1" x14ac:dyDescent="0.45">
      <c r="A7049" s="63"/>
    </row>
    <row r="7050" spans="1:1" x14ac:dyDescent="0.45">
      <c r="A7050" s="63"/>
    </row>
    <row r="7051" spans="1:1" x14ac:dyDescent="0.45">
      <c r="A7051" s="63"/>
    </row>
    <row r="7052" spans="1:1" x14ac:dyDescent="0.45">
      <c r="A7052" s="63"/>
    </row>
    <row r="7053" spans="1:1" x14ac:dyDescent="0.45">
      <c r="A7053" s="63"/>
    </row>
    <row r="7054" spans="1:1" x14ac:dyDescent="0.45">
      <c r="A7054" s="63"/>
    </row>
    <row r="7055" spans="1:1" x14ac:dyDescent="0.45">
      <c r="A7055" s="63"/>
    </row>
    <row r="7056" spans="1:1" x14ac:dyDescent="0.45">
      <c r="A7056" s="63"/>
    </row>
    <row r="7057" spans="1:1" x14ac:dyDescent="0.45">
      <c r="A7057" s="63"/>
    </row>
    <row r="7058" spans="1:1" x14ac:dyDescent="0.45">
      <c r="A7058" s="63"/>
    </row>
    <row r="7059" spans="1:1" x14ac:dyDescent="0.45">
      <c r="A7059" s="63"/>
    </row>
    <row r="7060" spans="1:1" x14ac:dyDescent="0.45">
      <c r="A7060" s="63"/>
    </row>
    <row r="7061" spans="1:1" x14ac:dyDescent="0.45">
      <c r="A7061" s="63"/>
    </row>
    <row r="7062" spans="1:1" x14ac:dyDescent="0.45">
      <c r="A7062" s="63"/>
    </row>
    <row r="7063" spans="1:1" x14ac:dyDescent="0.45">
      <c r="A7063" s="63"/>
    </row>
    <row r="7064" spans="1:1" x14ac:dyDescent="0.45">
      <c r="A7064" s="63"/>
    </row>
    <row r="7065" spans="1:1" x14ac:dyDescent="0.45">
      <c r="A7065" s="63"/>
    </row>
    <row r="7066" spans="1:1" x14ac:dyDescent="0.45">
      <c r="A7066" s="63"/>
    </row>
    <row r="7067" spans="1:1" x14ac:dyDescent="0.45">
      <c r="A7067" s="63"/>
    </row>
    <row r="7068" spans="1:1" x14ac:dyDescent="0.45">
      <c r="A7068" s="63"/>
    </row>
    <row r="7069" spans="1:1" x14ac:dyDescent="0.45">
      <c r="A7069" s="63"/>
    </row>
    <row r="7070" spans="1:1" x14ac:dyDescent="0.45">
      <c r="A7070" s="63"/>
    </row>
    <row r="7071" spans="1:1" x14ac:dyDescent="0.45">
      <c r="A7071" s="63"/>
    </row>
    <row r="7072" spans="1:1" x14ac:dyDescent="0.45">
      <c r="A7072" s="63"/>
    </row>
    <row r="7073" spans="1:1" x14ac:dyDescent="0.45">
      <c r="A7073" s="63"/>
    </row>
    <row r="7074" spans="1:1" x14ac:dyDescent="0.45">
      <c r="A7074" s="63"/>
    </row>
    <row r="7075" spans="1:1" x14ac:dyDescent="0.45">
      <c r="A7075" s="63"/>
    </row>
    <row r="7076" spans="1:1" x14ac:dyDescent="0.45">
      <c r="A7076" s="63"/>
    </row>
    <row r="7077" spans="1:1" x14ac:dyDescent="0.45">
      <c r="A7077" s="63"/>
    </row>
    <row r="7078" spans="1:1" x14ac:dyDescent="0.45">
      <c r="A7078" s="63"/>
    </row>
    <row r="7079" spans="1:1" x14ac:dyDescent="0.45">
      <c r="A7079" s="63"/>
    </row>
    <row r="7080" spans="1:1" x14ac:dyDescent="0.45">
      <c r="A7080" s="63"/>
    </row>
    <row r="7081" spans="1:1" x14ac:dyDescent="0.45">
      <c r="A7081" s="63"/>
    </row>
    <row r="7082" spans="1:1" x14ac:dyDescent="0.45">
      <c r="A7082" s="63"/>
    </row>
    <row r="7083" spans="1:1" x14ac:dyDescent="0.45">
      <c r="A7083" s="63"/>
    </row>
    <row r="7084" spans="1:1" x14ac:dyDescent="0.45">
      <c r="A7084" s="63"/>
    </row>
    <row r="7085" spans="1:1" x14ac:dyDescent="0.45">
      <c r="A7085" s="63"/>
    </row>
    <row r="7086" spans="1:1" x14ac:dyDescent="0.45">
      <c r="A7086" s="63"/>
    </row>
    <row r="7087" spans="1:1" x14ac:dyDescent="0.45">
      <c r="A7087" s="63"/>
    </row>
    <row r="7088" spans="1:1" x14ac:dyDescent="0.45">
      <c r="A7088" s="63"/>
    </row>
    <row r="7089" spans="1:1" x14ac:dyDescent="0.45">
      <c r="A7089" s="63"/>
    </row>
    <row r="7090" spans="1:1" x14ac:dyDescent="0.45">
      <c r="A7090" s="63"/>
    </row>
    <row r="7091" spans="1:1" x14ac:dyDescent="0.45">
      <c r="A7091" s="63"/>
    </row>
    <row r="7092" spans="1:1" x14ac:dyDescent="0.45">
      <c r="A7092" s="63"/>
    </row>
    <row r="7093" spans="1:1" x14ac:dyDescent="0.45">
      <c r="A7093" s="63"/>
    </row>
    <row r="7094" spans="1:1" x14ac:dyDescent="0.45">
      <c r="A7094" s="63"/>
    </row>
    <row r="7095" spans="1:1" x14ac:dyDescent="0.45">
      <c r="A7095" s="63"/>
    </row>
    <row r="7096" spans="1:1" x14ac:dyDescent="0.45">
      <c r="A7096" s="63"/>
    </row>
    <row r="7097" spans="1:1" x14ac:dyDescent="0.45">
      <c r="A7097" s="63"/>
    </row>
    <row r="7098" spans="1:1" x14ac:dyDescent="0.45">
      <c r="A7098" s="63"/>
    </row>
    <row r="7099" spans="1:1" x14ac:dyDescent="0.45">
      <c r="A7099" s="63"/>
    </row>
    <row r="7100" spans="1:1" x14ac:dyDescent="0.45">
      <c r="A7100" s="63"/>
    </row>
    <row r="7101" spans="1:1" x14ac:dyDescent="0.45">
      <c r="A7101" s="63"/>
    </row>
    <row r="7102" spans="1:1" x14ac:dyDescent="0.45">
      <c r="A7102" s="63"/>
    </row>
    <row r="7103" spans="1:1" x14ac:dyDescent="0.45">
      <c r="A7103" s="63"/>
    </row>
    <row r="7104" spans="1:1" x14ac:dyDescent="0.45">
      <c r="A7104" s="63"/>
    </row>
    <row r="7105" spans="1:1" x14ac:dyDescent="0.45">
      <c r="A7105" s="63"/>
    </row>
    <row r="7106" spans="1:1" x14ac:dyDescent="0.45">
      <c r="A7106" s="63"/>
    </row>
    <row r="7107" spans="1:1" x14ac:dyDescent="0.45">
      <c r="A7107" s="63"/>
    </row>
    <row r="7108" spans="1:1" x14ac:dyDescent="0.45">
      <c r="A7108" s="63"/>
    </row>
    <row r="7109" spans="1:1" x14ac:dyDescent="0.45">
      <c r="A7109" s="63"/>
    </row>
    <row r="7110" spans="1:1" x14ac:dyDescent="0.45">
      <c r="A7110" s="63"/>
    </row>
    <row r="7111" spans="1:1" x14ac:dyDescent="0.45">
      <c r="A7111" s="63"/>
    </row>
    <row r="7112" spans="1:1" x14ac:dyDescent="0.45">
      <c r="A7112" s="63"/>
    </row>
    <row r="7113" spans="1:1" x14ac:dyDescent="0.45">
      <c r="A7113" s="63"/>
    </row>
    <row r="7114" spans="1:1" x14ac:dyDescent="0.45">
      <c r="A7114" s="63"/>
    </row>
    <row r="7115" spans="1:1" x14ac:dyDescent="0.45">
      <c r="A7115" s="63"/>
    </row>
    <row r="7116" spans="1:1" x14ac:dyDescent="0.45">
      <c r="A7116" s="63"/>
    </row>
    <row r="7117" spans="1:1" x14ac:dyDescent="0.45">
      <c r="A7117" s="63"/>
    </row>
    <row r="7118" spans="1:1" x14ac:dyDescent="0.45">
      <c r="A7118" s="63"/>
    </row>
    <row r="7119" spans="1:1" x14ac:dyDescent="0.45">
      <c r="A7119" s="63"/>
    </row>
    <row r="7120" spans="1:1" x14ac:dyDescent="0.45">
      <c r="A7120" s="63"/>
    </row>
    <row r="7121" spans="1:1" x14ac:dyDescent="0.45">
      <c r="A7121" s="63"/>
    </row>
    <row r="7122" spans="1:1" x14ac:dyDescent="0.45">
      <c r="A7122" s="63"/>
    </row>
    <row r="7123" spans="1:1" x14ac:dyDescent="0.45">
      <c r="A7123" s="63"/>
    </row>
    <row r="7124" spans="1:1" x14ac:dyDescent="0.45">
      <c r="A7124" s="63"/>
    </row>
    <row r="7125" spans="1:1" x14ac:dyDescent="0.45">
      <c r="A7125" s="63"/>
    </row>
    <row r="7126" spans="1:1" x14ac:dyDescent="0.45">
      <c r="A7126" s="63"/>
    </row>
    <row r="7127" spans="1:1" x14ac:dyDescent="0.45">
      <c r="A7127" s="63"/>
    </row>
    <row r="7128" spans="1:1" x14ac:dyDescent="0.45">
      <c r="A7128" s="63"/>
    </row>
    <row r="7129" spans="1:1" x14ac:dyDescent="0.45">
      <c r="A7129" s="63"/>
    </row>
    <row r="7130" spans="1:1" x14ac:dyDescent="0.45">
      <c r="A7130" s="63"/>
    </row>
    <row r="7131" spans="1:1" x14ac:dyDescent="0.45">
      <c r="A7131" s="63"/>
    </row>
    <row r="7132" spans="1:1" x14ac:dyDescent="0.45">
      <c r="A7132" s="63"/>
    </row>
    <row r="7133" spans="1:1" x14ac:dyDescent="0.45">
      <c r="A7133" s="63"/>
    </row>
    <row r="7134" spans="1:1" x14ac:dyDescent="0.45">
      <c r="A7134" s="63"/>
    </row>
    <row r="7135" spans="1:1" x14ac:dyDescent="0.45">
      <c r="A7135" s="63"/>
    </row>
    <row r="7136" spans="1:1" x14ac:dyDescent="0.45">
      <c r="A7136" s="63"/>
    </row>
    <row r="7137" spans="1:1" x14ac:dyDescent="0.45">
      <c r="A7137" s="63"/>
    </row>
    <row r="7138" spans="1:1" x14ac:dyDescent="0.45">
      <c r="A7138" s="63"/>
    </row>
    <row r="7139" spans="1:1" x14ac:dyDescent="0.45">
      <c r="A7139" s="63"/>
    </row>
    <row r="7140" spans="1:1" x14ac:dyDescent="0.45">
      <c r="A7140" s="63"/>
    </row>
    <row r="7141" spans="1:1" x14ac:dyDescent="0.45">
      <c r="A7141" s="63"/>
    </row>
    <row r="7142" spans="1:1" x14ac:dyDescent="0.45">
      <c r="A7142" s="63"/>
    </row>
    <row r="7143" spans="1:1" x14ac:dyDescent="0.45">
      <c r="A7143" s="63"/>
    </row>
    <row r="7144" spans="1:1" x14ac:dyDescent="0.45">
      <c r="A7144" s="63"/>
    </row>
    <row r="7145" spans="1:1" x14ac:dyDescent="0.45">
      <c r="A7145" s="63"/>
    </row>
    <row r="7146" spans="1:1" x14ac:dyDescent="0.45">
      <c r="A7146" s="63"/>
    </row>
    <row r="7147" spans="1:1" x14ac:dyDescent="0.45">
      <c r="A7147" s="63"/>
    </row>
    <row r="7148" spans="1:1" x14ac:dyDescent="0.45">
      <c r="A7148" s="63"/>
    </row>
    <row r="7149" spans="1:1" x14ac:dyDescent="0.45">
      <c r="A7149" s="63"/>
    </row>
    <row r="7150" spans="1:1" x14ac:dyDescent="0.45">
      <c r="A7150" s="63"/>
    </row>
    <row r="7151" spans="1:1" x14ac:dyDescent="0.45">
      <c r="A7151" s="63"/>
    </row>
    <row r="7152" spans="1:1" x14ac:dyDescent="0.45">
      <c r="A7152" s="63"/>
    </row>
    <row r="7153" spans="1:1" x14ac:dyDescent="0.45">
      <c r="A7153" s="63"/>
    </row>
    <row r="7154" spans="1:1" x14ac:dyDescent="0.45">
      <c r="A7154" s="63"/>
    </row>
    <row r="7155" spans="1:1" x14ac:dyDescent="0.45">
      <c r="A7155" s="63"/>
    </row>
    <row r="7156" spans="1:1" x14ac:dyDescent="0.45">
      <c r="A7156" s="63"/>
    </row>
    <row r="7157" spans="1:1" x14ac:dyDescent="0.45">
      <c r="A7157" s="63"/>
    </row>
    <row r="7158" spans="1:1" x14ac:dyDescent="0.45">
      <c r="A7158" s="63"/>
    </row>
    <row r="7159" spans="1:1" x14ac:dyDescent="0.45">
      <c r="A7159" s="63"/>
    </row>
    <row r="7160" spans="1:1" x14ac:dyDescent="0.45">
      <c r="A7160" s="63"/>
    </row>
    <row r="7161" spans="1:1" x14ac:dyDescent="0.45">
      <c r="A7161" s="63"/>
    </row>
    <row r="7162" spans="1:1" x14ac:dyDescent="0.45">
      <c r="A7162" s="63"/>
    </row>
    <row r="7163" spans="1:1" x14ac:dyDescent="0.45">
      <c r="A7163" s="63"/>
    </row>
    <row r="7164" spans="1:1" x14ac:dyDescent="0.45">
      <c r="A7164" s="63"/>
    </row>
    <row r="7165" spans="1:1" x14ac:dyDescent="0.45">
      <c r="A7165" s="63"/>
    </row>
    <row r="7166" spans="1:1" x14ac:dyDescent="0.45">
      <c r="A7166" s="63"/>
    </row>
    <row r="7167" spans="1:1" x14ac:dyDescent="0.45">
      <c r="A7167" s="63"/>
    </row>
    <row r="7168" spans="1:1" x14ac:dyDescent="0.45">
      <c r="A7168" s="63"/>
    </row>
    <row r="7169" spans="1:1" x14ac:dyDescent="0.45">
      <c r="A7169" s="63"/>
    </row>
    <row r="7170" spans="1:1" x14ac:dyDescent="0.45">
      <c r="A7170" s="63"/>
    </row>
    <row r="7171" spans="1:1" x14ac:dyDescent="0.45">
      <c r="A7171" s="63"/>
    </row>
    <row r="7172" spans="1:1" x14ac:dyDescent="0.45">
      <c r="A7172" s="63"/>
    </row>
    <row r="7173" spans="1:1" x14ac:dyDescent="0.45">
      <c r="A7173" s="63"/>
    </row>
    <row r="7174" spans="1:1" x14ac:dyDescent="0.45">
      <c r="A7174" s="63"/>
    </row>
    <row r="7175" spans="1:1" x14ac:dyDescent="0.45">
      <c r="A7175" s="63"/>
    </row>
    <row r="7176" spans="1:1" x14ac:dyDescent="0.45">
      <c r="A7176" s="63"/>
    </row>
    <row r="7177" spans="1:1" x14ac:dyDescent="0.45">
      <c r="A7177" s="63"/>
    </row>
    <row r="7178" spans="1:1" x14ac:dyDescent="0.45">
      <c r="A7178" s="63"/>
    </row>
    <row r="7179" spans="1:1" x14ac:dyDescent="0.45">
      <c r="A7179" s="63"/>
    </row>
    <row r="7180" spans="1:1" x14ac:dyDescent="0.45">
      <c r="A7180" s="63"/>
    </row>
    <row r="7181" spans="1:1" x14ac:dyDescent="0.45">
      <c r="A7181" s="63"/>
    </row>
    <row r="7182" spans="1:1" x14ac:dyDescent="0.45">
      <c r="A7182" s="63"/>
    </row>
    <row r="7183" spans="1:1" x14ac:dyDescent="0.45">
      <c r="A7183" s="63"/>
    </row>
    <row r="7184" spans="1:1" x14ac:dyDescent="0.45">
      <c r="A7184" s="63"/>
    </row>
    <row r="7185" spans="1:1" x14ac:dyDescent="0.45">
      <c r="A7185" s="63"/>
    </row>
    <row r="7186" spans="1:1" x14ac:dyDescent="0.45">
      <c r="A7186" s="63"/>
    </row>
    <row r="7187" spans="1:1" x14ac:dyDescent="0.45">
      <c r="A7187" s="63"/>
    </row>
    <row r="7188" spans="1:1" x14ac:dyDescent="0.45">
      <c r="A7188" s="63"/>
    </row>
    <row r="7189" spans="1:1" x14ac:dyDescent="0.45">
      <c r="A7189" s="63"/>
    </row>
    <row r="7190" spans="1:1" x14ac:dyDescent="0.45">
      <c r="A7190" s="63"/>
    </row>
    <row r="7191" spans="1:1" x14ac:dyDescent="0.45">
      <c r="A7191" s="63"/>
    </row>
    <row r="7192" spans="1:1" x14ac:dyDescent="0.45">
      <c r="A7192" s="63"/>
    </row>
    <row r="7193" spans="1:1" x14ac:dyDescent="0.45">
      <c r="A7193" s="63"/>
    </row>
    <row r="7194" spans="1:1" x14ac:dyDescent="0.45">
      <c r="A7194" s="63"/>
    </row>
    <row r="7195" spans="1:1" x14ac:dyDescent="0.45">
      <c r="A7195" s="63"/>
    </row>
    <row r="7196" spans="1:1" x14ac:dyDescent="0.45">
      <c r="A7196" s="63"/>
    </row>
    <row r="7197" spans="1:1" x14ac:dyDescent="0.45">
      <c r="A7197" s="63"/>
    </row>
    <row r="7198" spans="1:1" x14ac:dyDescent="0.45">
      <c r="A7198" s="63"/>
    </row>
    <row r="7199" spans="1:1" x14ac:dyDescent="0.45">
      <c r="A7199" s="63"/>
    </row>
    <row r="7200" spans="1:1" x14ac:dyDescent="0.45">
      <c r="A7200" s="63"/>
    </row>
    <row r="7201" spans="1:1" x14ac:dyDescent="0.45">
      <c r="A7201" s="63"/>
    </row>
    <row r="7202" spans="1:1" x14ac:dyDescent="0.45">
      <c r="A7202" s="63"/>
    </row>
    <row r="7203" spans="1:1" x14ac:dyDescent="0.45">
      <c r="A7203" s="63"/>
    </row>
    <row r="7204" spans="1:1" x14ac:dyDescent="0.45">
      <c r="A7204" s="63"/>
    </row>
    <row r="7205" spans="1:1" x14ac:dyDescent="0.45">
      <c r="A7205" s="63"/>
    </row>
    <row r="7206" spans="1:1" x14ac:dyDescent="0.45">
      <c r="A7206" s="63"/>
    </row>
    <row r="7207" spans="1:1" x14ac:dyDescent="0.45">
      <c r="A7207" s="63"/>
    </row>
    <row r="7208" spans="1:1" x14ac:dyDescent="0.45">
      <c r="A7208" s="63"/>
    </row>
    <row r="7209" spans="1:1" x14ac:dyDescent="0.45">
      <c r="A7209" s="63"/>
    </row>
    <row r="7210" spans="1:1" x14ac:dyDescent="0.45">
      <c r="A7210" s="63"/>
    </row>
    <row r="7211" spans="1:1" x14ac:dyDescent="0.45">
      <c r="A7211" s="63"/>
    </row>
    <row r="7212" spans="1:1" x14ac:dyDescent="0.45">
      <c r="A7212" s="63"/>
    </row>
    <row r="7213" spans="1:1" x14ac:dyDescent="0.45">
      <c r="A7213" s="63"/>
    </row>
    <row r="7214" spans="1:1" x14ac:dyDescent="0.45">
      <c r="A7214" s="63"/>
    </row>
    <row r="7215" spans="1:1" x14ac:dyDescent="0.45">
      <c r="A7215" s="63"/>
    </row>
    <row r="7216" spans="1:1" x14ac:dyDescent="0.45">
      <c r="A7216" s="63"/>
    </row>
    <row r="7217" spans="1:1" x14ac:dyDescent="0.45">
      <c r="A7217" s="63"/>
    </row>
    <row r="7218" spans="1:1" x14ac:dyDescent="0.45">
      <c r="A7218" s="63"/>
    </row>
    <row r="7219" spans="1:1" x14ac:dyDescent="0.45">
      <c r="A7219" s="63"/>
    </row>
    <row r="7220" spans="1:1" x14ac:dyDescent="0.45">
      <c r="A7220" s="63"/>
    </row>
    <row r="7221" spans="1:1" x14ac:dyDescent="0.45">
      <c r="A7221" s="63"/>
    </row>
    <row r="7222" spans="1:1" x14ac:dyDescent="0.45">
      <c r="A7222" s="63"/>
    </row>
    <row r="7223" spans="1:1" x14ac:dyDescent="0.45">
      <c r="A7223" s="63"/>
    </row>
    <row r="7224" spans="1:1" x14ac:dyDescent="0.45">
      <c r="A7224" s="63"/>
    </row>
    <row r="7225" spans="1:1" x14ac:dyDescent="0.45">
      <c r="A7225" s="63"/>
    </row>
    <row r="7226" spans="1:1" x14ac:dyDescent="0.45">
      <c r="A7226" s="63"/>
    </row>
    <row r="7227" spans="1:1" x14ac:dyDescent="0.45">
      <c r="A7227" s="63"/>
    </row>
    <row r="7228" spans="1:1" x14ac:dyDescent="0.45">
      <c r="A7228" s="63"/>
    </row>
    <row r="7229" spans="1:1" x14ac:dyDescent="0.45">
      <c r="A7229" s="63"/>
    </row>
    <row r="7230" spans="1:1" x14ac:dyDescent="0.45">
      <c r="A7230" s="63"/>
    </row>
    <row r="7231" spans="1:1" x14ac:dyDescent="0.45">
      <c r="A7231" s="63"/>
    </row>
    <row r="7232" spans="1:1" x14ac:dyDescent="0.45">
      <c r="A7232" s="63"/>
    </row>
    <row r="7233" spans="1:1" x14ac:dyDescent="0.45">
      <c r="A7233" s="63"/>
    </row>
    <row r="7234" spans="1:1" x14ac:dyDescent="0.45">
      <c r="A7234" s="63"/>
    </row>
    <row r="7235" spans="1:1" x14ac:dyDescent="0.45">
      <c r="A7235" s="63"/>
    </row>
    <row r="7236" spans="1:1" x14ac:dyDescent="0.45">
      <c r="A7236" s="63"/>
    </row>
    <row r="7237" spans="1:1" x14ac:dyDescent="0.45">
      <c r="A7237" s="63"/>
    </row>
    <row r="7238" spans="1:1" x14ac:dyDescent="0.45">
      <c r="A7238" s="63"/>
    </row>
    <row r="7239" spans="1:1" x14ac:dyDescent="0.45">
      <c r="A7239" s="63"/>
    </row>
    <row r="7240" spans="1:1" x14ac:dyDescent="0.45">
      <c r="A7240" s="63"/>
    </row>
    <row r="7241" spans="1:1" x14ac:dyDescent="0.45">
      <c r="A7241" s="63"/>
    </row>
    <row r="7242" spans="1:1" x14ac:dyDescent="0.45">
      <c r="A7242" s="63"/>
    </row>
    <row r="7243" spans="1:1" x14ac:dyDescent="0.45">
      <c r="A7243" s="63"/>
    </row>
    <row r="7244" spans="1:1" x14ac:dyDescent="0.45">
      <c r="A7244" s="63"/>
    </row>
    <row r="7245" spans="1:1" x14ac:dyDescent="0.45">
      <c r="A7245" s="63"/>
    </row>
    <row r="7246" spans="1:1" x14ac:dyDescent="0.45">
      <c r="A7246" s="63"/>
    </row>
    <row r="7247" spans="1:1" x14ac:dyDescent="0.45">
      <c r="A7247" s="63"/>
    </row>
    <row r="7248" spans="1:1" x14ac:dyDescent="0.45">
      <c r="A7248" s="63"/>
    </row>
    <row r="7249" spans="1:1" x14ac:dyDescent="0.45">
      <c r="A7249" s="63"/>
    </row>
    <row r="7250" spans="1:1" x14ac:dyDescent="0.45">
      <c r="A7250" s="63"/>
    </row>
    <row r="7251" spans="1:1" x14ac:dyDescent="0.45">
      <c r="A7251" s="63"/>
    </row>
    <row r="7252" spans="1:1" x14ac:dyDescent="0.45">
      <c r="A7252" s="63"/>
    </row>
    <row r="7253" spans="1:1" x14ac:dyDescent="0.45">
      <c r="A7253" s="63"/>
    </row>
    <row r="7254" spans="1:1" x14ac:dyDescent="0.45">
      <c r="A7254" s="63"/>
    </row>
    <row r="7255" spans="1:1" x14ac:dyDescent="0.45">
      <c r="A7255" s="63"/>
    </row>
    <row r="7256" spans="1:1" x14ac:dyDescent="0.45">
      <c r="A7256" s="63"/>
    </row>
    <row r="7257" spans="1:1" x14ac:dyDescent="0.45">
      <c r="A7257" s="63"/>
    </row>
    <row r="7258" spans="1:1" x14ac:dyDescent="0.45">
      <c r="A7258" s="63"/>
    </row>
    <row r="7259" spans="1:1" x14ac:dyDescent="0.45">
      <c r="A7259" s="63"/>
    </row>
    <row r="7260" spans="1:1" x14ac:dyDescent="0.45">
      <c r="A7260" s="63"/>
    </row>
    <row r="7261" spans="1:1" x14ac:dyDescent="0.45">
      <c r="A7261" s="63"/>
    </row>
    <row r="7262" spans="1:1" x14ac:dyDescent="0.45">
      <c r="A7262" s="63"/>
    </row>
    <row r="7263" spans="1:1" x14ac:dyDescent="0.45">
      <c r="A7263" s="63"/>
    </row>
    <row r="7264" spans="1:1" x14ac:dyDescent="0.45">
      <c r="A7264" s="63"/>
    </row>
    <row r="7265" spans="1:1" x14ac:dyDescent="0.45">
      <c r="A7265" s="63"/>
    </row>
    <row r="7266" spans="1:1" x14ac:dyDescent="0.45">
      <c r="A7266" s="63"/>
    </row>
    <row r="7267" spans="1:1" x14ac:dyDescent="0.45">
      <c r="A7267" s="63"/>
    </row>
    <row r="7268" spans="1:1" x14ac:dyDescent="0.45">
      <c r="A7268" s="63"/>
    </row>
    <row r="7269" spans="1:1" x14ac:dyDescent="0.45">
      <c r="A7269" s="63"/>
    </row>
    <row r="7270" spans="1:1" x14ac:dyDescent="0.45">
      <c r="A7270" s="63"/>
    </row>
    <row r="7271" spans="1:1" x14ac:dyDescent="0.45">
      <c r="A7271" s="63"/>
    </row>
    <row r="7272" spans="1:1" x14ac:dyDescent="0.45">
      <c r="A7272" s="63"/>
    </row>
    <row r="7273" spans="1:1" x14ac:dyDescent="0.45">
      <c r="A7273" s="63"/>
    </row>
    <row r="7274" spans="1:1" x14ac:dyDescent="0.45">
      <c r="A7274" s="63"/>
    </row>
    <row r="7275" spans="1:1" x14ac:dyDescent="0.45">
      <c r="A7275" s="63"/>
    </row>
    <row r="7276" spans="1:1" x14ac:dyDescent="0.45">
      <c r="A7276" s="63"/>
    </row>
    <row r="7277" spans="1:1" x14ac:dyDescent="0.45">
      <c r="A7277" s="63"/>
    </row>
    <row r="7278" spans="1:1" x14ac:dyDescent="0.45">
      <c r="A7278" s="63"/>
    </row>
    <row r="7279" spans="1:1" x14ac:dyDescent="0.45">
      <c r="A7279" s="63"/>
    </row>
    <row r="7280" spans="1:1" x14ac:dyDescent="0.45">
      <c r="A7280" s="63"/>
    </row>
    <row r="7281" spans="1:1" x14ac:dyDescent="0.45">
      <c r="A7281" s="63"/>
    </row>
    <row r="7282" spans="1:1" x14ac:dyDescent="0.45">
      <c r="A7282" s="63"/>
    </row>
    <row r="7283" spans="1:1" x14ac:dyDescent="0.45">
      <c r="A7283" s="63"/>
    </row>
    <row r="7284" spans="1:1" x14ac:dyDescent="0.45">
      <c r="A7284" s="63"/>
    </row>
    <row r="7285" spans="1:1" x14ac:dyDescent="0.45">
      <c r="A7285" s="63"/>
    </row>
    <row r="7286" spans="1:1" x14ac:dyDescent="0.45">
      <c r="A7286" s="63"/>
    </row>
    <row r="7287" spans="1:1" x14ac:dyDescent="0.45">
      <c r="A7287" s="63"/>
    </row>
    <row r="7288" spans="1:1" x14ac:dyDescent="0.45">
      <c r="A7288" s="63"/>
    </row>
    <row r="7289" spans="1:1" x14ac:dyDescent="0.45">
      <c r="A7289" s="63"/>
    </row>
    <row r="7290" spans="1:1" x14ac:dyDescent="0.45">
      <c r="A7290" s="63"/>
    </row>
    <row r="7291" spans="1:1" x14ac:dyDescent="0.45">
      <c r="A7291" s="63"/>
    </row>
    <row r="7292" spans="1:1" x14ac:dyDescent="0.45">
      <c r="A7292" s="63"/>
    </row>
    <row r="7293" spans="1:1" x14ac:dyDescent="0.45">
      <c r="A7293" s="63"/>
    </row>
    <row r="7294" spans="1:1" x14ac:dyDescent="0.45">
      <c r="A7294" s="63"/>
    </row>
    <row r="7295" spans="1:1" x14ac:dyDescent="0.45">
      <c r="A7295" s="63"/>
    </row>
    <row r="7296" spans="1:1" x14ac:dyDescent="0.45">
      <c r="A7296" s="63"/>
    </row>
    <row r="7297" spans="1:1" x14ac:dyDescent="0.45">
      <c r="A7297" s="63"/>
    </row>
    <row r="7298" spans="1:1" x14ac:dyDescent="0.45">
      <c r="A7298" s="63"/>
    </row>
    <row r="7299" spans="1:1" x14ac:dyDescent="0.45">
      <c r="A7299" s="63"/>
    </row>
    <row r="7300" spans="1:1" x14ac:dyDescent="0.45">
      <c r="A7300" s="63"/>
    </row>
    <row r="7301" spans="1:1" x14ac:dyDescent="0.45">
      <c r="A7301" s="63"/>
    </row>
    <row r="7302" spans="1:1" x14ac:dyDescent="0.45">
      <c r="A7302" s="63"/>
    </row>
    <row r="7303" spans="1:1" x14ac:dyDescent="0.45">
      <c r="A7303" s="63"/>
    </row>
    <row r="7304" spans="1:1" x14ac:dyDescent="0.45">
      <c r="A7304" s="63"/>
    </row>
    <row r="7305" spans="1:1" x14ac:dyDescent="0.45">
      <c r="A7305" s="63"/>
    </row>
    <row r="7306" spans="1:1" x14ac:dyDescent="0.45">
      <c r="A7306" s="63"/>
    </row>
    <row r="7307" spans="1:1" x14ac:dyDescent="0.45">
      <c r="A7307" s="63"/>
    </row>
    <row r="7308" spans="1:1" x14ac:dyDescent="0.45">
      <c r="A7308" s="63"/>
    </row>
    <row r="7309" spans="1:1" x14ac:dyDescent="0.45">
      <c r="A7309" s="63"/>
    </row>
    <row r="7310" spans="1:1" x14ac:dyDescent="0.45">
      <c r="A7310" s="63"/>
    </row>
    <row r="7311" spans="1:1" x14ac:dyDescent="0.45">
      <c r="A7311" s="63"/>
    </row>
    <row r="7312" spans="1:1" x14ac:dyDescent="0.45">
      <c r="A7312" s="63"/>
    </row>
    <row r="7313" spans="1:1" x14ac:dyDescent="0.45">
      <c r="A7313" s="63"/>
    </row>
    <row r="7314" spans="1:1" x14ac:dyDescent="0.45">
      <c r="A7314" s="63"/>
    </row>
    <row r="7315" spans="1:1" x14ac:dyDescent="0.45">
      <c r="A7315" s="63"/>
    </row>
    <row r="7316" spans="1:1" x14ac:dyDescent="0.45">
      <c r="A7316" s="63"/>
    </row>
    <row r="7317" spans="1:1" x14ac:dyDescent="0.45">
      <c r="A7317" s="63"/>
    </row>
    <row r="7318" spans="1:1" x14ac:dyDescent="0.45">
      <c r="A7318" s="63"/>
    </row>
    <row r="7319" spans="1:1" x14ac:dyDescent="0.45">
      <c r="A7319" s="63"/>
    </row>
    <row r="7320" spans="1:1" x14ac:dyDescent="0.45">
      <c r="A7320" s="63"/>
    </row>
    <row r="7321" spans="1:1" x14ac:dyDescent="0.45">
      <c r="A7321" s="63"/>
    </row>
    <row r="7322" spans="1:1" x14ac:dyDescent="0.45">
      <c r="A7322" s="63"/>
    </row>
    <row r="7323" spans="1:1" x14ac:dyDescent="0.45">
      <c r="A7323" s="63"/>
    </row>
    <row r="7324" spans="1:1" x14ac:dyDescent="0.45">
      <c r="A7324" s="63"/>
    </row>
    <row r="7325" spans="1:1" x14ac:dyDescent="0.45">
      <c r="A7325" s="63"/>
    </row>
    <row r="7326" spans="1:1" x14ac:dyDescent="0.45">
      <c r="A7326" s="63"/>
    </row>
    <row r="7327" spans="1:1" x14ac:dyDescent="0.45">
      <c r="A7327" s="63"/>
    </row>
    <row r="7328" spans="1:1" x14ac:dyDescent="0.45">
      <c r="A7328" s="63"/>
    </row>
    <row r="7329" spans="1:1" x14ac:dyDescent="0.45">
      <c r="A7329" s="63"/>
    </row>
    <row r="7330" spans="1:1" x14ac:dyDescent="0.45">
      <c r="A7330" s="63"/>
    </row>
    <row r="7331" spans="1:1" x14ac:dyDescent="0.45">
      <c r="A7331" s="63"/>
    </row>
    <row r="7332" spans="1:1" x14ac:dyDescent="0.45">
      <c r="A7332" s="63"/>
    </row>
    <row r="7333" spans="1:1" x14ac:dyDescent="0.45">
      <c r="A7333" s="63"/>
    </row>
    <row r="7334" spans="1:1" x14ac:dyDescent="0.45">
      <c r="A7334" s="63"/>
    </row>
    <row r="7335" spans="1:1" x14ac:dyDescent="0.45">
      <c r="A7335" s="63"/>
    </row>
    <row r="7336" spans="1:1" x14ac:dyDescent="0.45">
      <c r="A7336" s="63"/>
    </row>
    <row r="7337" spans="1:1" x14ac:dyDescent="0.45">
      <c r="A7337" s="63"/>
    </row>
    <row r="7338" spans="1:1" x14ac:dyDescent="0.45">
      <c r="A7338" s="63"/>
    </row>
    <row r="7339" spans="1:1" x14ac:dyDescent="0.45">
      <c r="A7339" s="63"/>
    </row>
    <row r="7340" spans="1:1" x14ac:dyDescent="0.45">
      <c r="A7340" s="63"/>
    </row>
    <row r="7341" spans="1:1" x14ac:dyDescent="0.45">
      <c r="A7341" s="63"/>
    </row>
    <row r="7342" spans="1:1" x14ac:dyDescent="0.45">
      <c r="A7342" s="63"/>
    </row>
    <row r="7343" spans="1:1" x14ac:dyDescent="0.45">
      <c r="A7343" s="63"/>
    </row>
    <row r="7344" spans="1:1" x14ac:dyDescent="0.45">
      <c r="A7344" s="63"/>
    </row>
    <row r="7345" spans="1:1" x14ac:dyDescent="0.45">
      <c r="A7345" s="63"/>
    </row>
    <row r="7346" spans="1:1" x14ac:dyDescent="0.45">
      <c r="A7346" s="63"/>
    </row>
    <row r="7347" spans="1:1" x14ac:dyDescent="0.45">
      <c r="A7347" s="63"/>
    </row>
    <row r="7348" spans="1:1" x14ac:dyDescent="0.45">
      <c r="A7348" s="63"/>
    </row>
    <row r="7349" spans="1:1" x14ac:dyDescent="0.45">
      <c r="A7349" s="63"/>
    </row>
    <row r="7350" spans="1:1" x14ac:dyDescent="0.45">
      <c r="A7350" s="63"/>
    </row>
    <row r="7351" spans="1:1" x14ac:dyDescent="0.45">
      <c r="A7351" s="63"/>
    </row>
    <row r="7352" spans="1:1" x14ac:dyDescent="0.45">
      <c r="A7352" s="63"/>
    </row>
    <row r="7353" spans="1:1" x14ac:dyDescent="0.45">
      <c r="A7353" s="63"/>
    </row>
    <row r="7354" spans="1:1" x14ac:dyDescent="0.45">
      <c r="A7354" s="63"/>
    </row>
    <row r="7355" spans="1:1" x14ac:dyDescent="0.45">
      <c r="A7355" s="63"/>
    </row>
    <row r="7356" spans="1:1" x14ac:dyDescent="0.45">
      <c r="A7356" s="63"/>
    </row>
    <row r="7357" spans="1:1" x14ac:dyDescent="0.45">
      <c r="A7357" s="63"/>
    </row>
    <row r="7358" spans="1:1" x14ac:dyDescent="0.45">
      <c r="A7358" s="63"/>
    </row>
    <row r="7359" spans="1:1" x14ac:dyDescent="0.45">
      <c r="A7359" s="63"/>
    </row>
    <row r="7360" spans="1:1" x14ac:dyDescent="0.45">
      <c r="A7360" s="63"/>
    </row>
    <row r="7361" spans="1:1" x14ac:dyDescent="0.45">
      <c r="A7361" s="63"/>
    </row>
    <row r="7362" spans="1:1" x14ac:dyDescent="0.45">
      <c r="A7362" s="63"/>
    </row>
    <row r="7363" spans="1:1" x14ac:dyDescent="0.45">
      <c r="A7363" s="63"/>
    </row>
    <row r="7364" spans="1:1" x14ac:dyDescent="0.45">
      <c r="A7364" s="63"/>
    </row>
    <row r="7365" spans="1:1" x14ac:dyDescent="0.45">
      <c r="A7365" s="63"/>
    </row>
    <row r="7366" spans="1:1" x14ac:dyDescent="0.45">
      <c r="A7366" s="63"/>
    </row>
    <row r="7367" spans="1:1" x14ac:dyDescent="0.45">
      <c r="A7367" s="63"/>
    </row>
    <row r="7368" spans="1:1" x14ac:dyDescent="0.45">
      <c r="A7368" s="63"/>
    </row>
    <row r="7369" spans="1:1" x14ac:dyDescent="0.45">
      <c r="A7369" s="63"/>
    </row>
    <row r="7370" spans="1:1" x14ac:dyDescent="0.45">
      <c r="A7370" s="63"/>
    </row>
    <row r="7371" spans="1:1" x14ac:dyDescent="0.45">
      <c r="A7371" s="63"/>
    </row>
    <row r="7372" spans="1:1" x14ac:dyDescent="0.45">
      <c r="A7372" s="63"/>
    </row>
    <row r="7373" spans="1:1" x14ac:dyDescent="0.45">
      <c r="A7373" s="63"/>
    </row>
    <row r="7374" spans="1:1" x14ac:dyDescent="0.45">
      <c r="A7374" s="63"/>
    </row>
    <row r="7375" spans="1:1" x14ac:dyDescent="0.45">
      <c r="A7375" s="63"/>
    </row>
    <row r="7376" spans="1:1" x14ac:dyDescent="0.45">
      <c r="A7376" s="63"/>
    </row>
    <row r="7377" spans="1:1" x14ac:dyDescent="0.45">
      <c r="A7377" s="63"/>
    </row>
    <row r="7378" spans="1:1" x14ac:dyDescent="0.45">
      <c r="A7378" s="63"/>
    </row>
    <row r="7379" spans="1:1" x14ac:dyDescent="0.45">
      <c r="A7379" s="63"/>
    </row>
    <row r="7380" spans="1:1" x14ac:dyDescent="0.45">
      <c r="A7380" s="63"/>
    </row>
    <row r="7381" spans="1:1" x14ac:dyDescent="0.45">
      <c r="A7381" s="63"/>
    </row>
    <row r="7382" spans="1:1" x14ac:dyDescent="0.45">
      <c r="A7382" s="63"/>
    </row>
    <row r="7383" spans="1:1" x14ac:dyDescent="0.45">
      <c r="A7383" s="63"/>
    </row>
    <row r="7384" spans="1:1" x14ac:dyDescent="0.45">
      <c r="A7384" s="63"/>
    </row>
    <row r="7385" spans="1:1" x14ac:dyDescent="0.45">
      <c r="A7385" s="63"/>
    </row>
    <row r="7386" spans="1:1" x14ac:dyDescent="0.45">
      <c r="A7386" s="63"/>
    </row>
    <row r="7387" spans="1:1" x14ac:dyDescent="0.45">
      <c r="A7387" s="63"/>
    </row>
    <row r="7388" spans="1:1" x14ac:dyDescent="0.45">
      <c r="A7388" s="63"/>
    </row>
    <row r="7389" spans="1:1" x14ac:dyDescent="0.45">
      <c r="A7389" s="63"/>
    </row>
    <row r="7390" spans="1:1" x14ac:dyDescent="0.45">
      <c r="A7390" s="63"/>
    </row>
    <row r="7391" spans="1:1" x14ac:dyDescent="0.45">
      <c r="A7391" s="63"/>
    </row>
    <row r="7392" spans="1:1" x14ac:dyDescent="0.45">
      <c r="A7392" s="63"/>
    </row>
    <row r="7393" spans="1:1" x14ac:dyDescent="0.45">
      <c r="A7393" s="63"/>
    </row>
    <row r="7394" spans="1:1" x14ac:dyDescent="0.45">
      <c r="A7394" s="63"/>
    </row>
    <row r="7395" spans="1:1" x14ac:dyDescent="0.45">
      <c r="A7395" s="63"/>
    </row>
    <row r="7396" spans="1:1" x14ac:dyDescent="0.45">
      <c r="A7396" s="63"/>
    </row>
    <row r="7397" spans="1:1" x14ac:dyDescent="0.45">
      <c r="A7397" s="63"/>
    </row>
    <row r="7398" spans="1:1" x14ac:dyDescent="0.45">
      <c r="A7398" s="63"/>
    </row>
    <row r="7399" spans="1:1" x14ac:dyDescent="0.45">
      <c r="A7399" s="63"/>
    </row>
    <row r="7400" spans="1:1" x14ac:dyDescent="0.45">
      <c r="A7400" s="63"/>
    </row>
    <row r="7401" spans="1:1" x14ac:dyDescent="0.45">
      <c r="A7401" s="63"/>
    </row>
    <row r="7402" spans="1:1" x14ac:dyDescent="0.45">
      <c r="A7402" s="63"/>
    </row>
    <row r="7403" spans="1:1" x14ac:dyDescent="0.45">
      <c r="A7403" s="63"/>
    </row>
    <row r="7404" spans="1:1" x14ac:dyDescent="0.45">
      <c r="A7404" s="63"/>
    </row>
    <row r="7405" spans="1:1" x14ac:dyDescent="0.45">
      <c r="A7405" s="63"/>
    </row>
    <row r="7406" spans="1:1" x14ac:dyDescent="0.45">
      <c r="A7406" s="63"/>
    </row>
    <row r="7407" spans="1:1" x14ac:dyDescent="0.45">
      <c r="A7407" s="63"/>
    </row>
    <row r="7408" spans="1:1" x14ac:dyDescent="0.45">
      <c r="A7408" s="63"/>
    </row>
    <row r="7409" spans="1:1" x14ac:dyDescent="0.45">
      <c r="A7409" s="63"/>
    </row>
    <row r="7410" spans="1:1" x14ac:dyDescent="0.45">
      <c r="A7410" s="63"/>
    </row>
    <row r="7411" spans="1:1" x14ac:dyDescent="0.45">
      <c r="A7411" s="63"/>
    </row>
    <row r="7412" spans="1:1" x14ac:dyDescent="0.45">
      <c r="A7412" s="63"/>
    </row>
    <row r="7413" spans="1:1" x14ac:dyDescent="0.45">
      <c r="A7413" s="63"/>
    </row>
    <row r="7414" spans="1:1" x14ac:dyDescent="0.45">
      <c r="A7414" s="63"/>
    </row>
    <row r="7415" spans="1:1" x14ac:dyDescent="0.45">
      <c r="A7415" s="63"/>
    </row>
    <row r="7416" spans="1:1" x14ac:dyDescent="0.45">
      <c r="A7416" s="63"/>
    </row>
    <row r="7417" spans="1:1" x14ac:dyDescent="0.45">
      <c r="A7417" s="63"/>
    </row>
    <row r="7418" spans="1:1" x14ac:dyDescent="0.45">
      <c r="A7418" s="63"/>
    </row>
    <row r="7419" spans="1:1" x14ac:dyDescent="0.45">
      <c r="A7419" s="63"/>
    </row>
    <row r="7420" spans="1:1" x14ac:dyDescent="0.45">
      <c r="A7420" s="63"/>
    </row>
    <row r="7421" spans="1:1" x14ac:dyDescent="0.45">
      <c r="A7421" s="63"/>
    </row>
    <row r="7422" spans="1:1" x14ac:dyDescent="0.45">
      <c r="A7422" s="63"/>
    </row>
    <row r="7423" spans="1:1" x14ac:dyDescent="0.45">
      <c r="A7423" s="63"/>
    </row>
    <row r="7424" spans="1:1" x14ac:dyDescent="0.45">
      <c r="A7424" s="63"/>
    </row>
    <row r="7425" spans="1:1" x14ac:dyDescent="0.45">
      <c r="A7425" s="63"/>
    </row>
    <row r="7426" spans="1:1" x14ac:dyDescent="0.45">
      <c r="A7426" s="63"/>
    </row>
    <row r="7427" spans="1:1" x14ac:dyDescent="0.45">
      <c r="A7427" s="63"/>
    </row>
    <row r="7428" spans="1:1" x14ac:dyDescent="0.45">
      <c r="A7428" s="63"/>
    </row>
    <row r="7429" spans="1:1" x14ac:dyDescent="0.45">
      <c r="A7429" s="63"/>
    </row>
    <row r="7430" spans="1:1" x14ac:dyDescent="0.45">
      <c r="A7430" s="63"/>
    </row>
    <row r="7431" spans="1:1" x14ac:dyDescent="0.45">
      <c r="A7431" s="63"/>
    </row>
    <row r="7432" spans="1:1" x14ac:dyDescent="0.45">
      <c r="A7432" s="63"/>
    </row>
    <row r="7433" spans="1:1" x14ac:dyDescent="0.45">
      <c r="A7433" s="63"/>
    </row>
    <row r="7434" spans="1:1" x14ac:dyDescent="0.45">
      <c r="A7434" s="63"/>
    </row>
    <row r="7435" spans="1:1" x14ac:dyDescent="0.45">
      <c r="A7435" s="63"/>
    </row>
    <row r="7436" spans="1:1" x14ac:dyDescent="0.45">
      <c r="A7436" s="63"/>
    </row>
    <row r="7437" spans="1:1" x14ac:dyDescent="0.45">
      <c r="A7437" s="63"/>
    </row>
    <row r="7438" spans="1:1" x14ac:dyDescent="0.45">
      <c r="A7438" s="63"/>
    </row>
    <row r="7439" spans="1:1" x14ac:dyDescent="0.45">
      <c r="A7439" s="63"/>
    </row>
    <row r="7440" spans="1:1" x14ac:dyDescent="0.45">
      <c r="A7440" s="63"/>
    </row>
    <row r="7441" spans="1:1" x14ac:dyDescent="0.45">
      <c r="A7441" s="63"/>
    </row>
    <row r="7442" spans="1:1" x14ac:dyDescent="0.45">
      <c r="A7442" s="63"/>
    </row>
    <row r="7443" spans="1:1" x14ac:dyDescent="0.45">
      <c r="A7443" s="63"/>
    </row>
    <row r="7444" spans="1:1" x14ac:dyDescent="0.45">
      <c r="A7444" s="63"/>
    </row>
    <row r="7445" spans="1:1" x14ac:dyDescent="0.45">
      <c r="A7445" s="63"/>
    </row>
    <row r="7446" spans="1:1" x14ac:dyDescent="0.45">
      <c r="A7446" s="63"/>
    </row>
    <row r="7447" spans="1:1" x14ac:dyDescent="0.45">
      <c r="A7447" s="63"/>
    </row>
    <row r="7448" spans="1:1" x14ac:dyDescent="0.45">
      <c r="A7448" s="63"/>
    </row>
    <row r="7449" spans="1:1" x14ac:dyDescent="0.45">
      <c r="A7449" s="63"/>
    </row>
    <row r="7450" spans="1:1" x14ac:dyDescent="0.45">
      <c r="A7450" s="63"/>
    </row>
    <row r="7451" spans="1:1" x14ac:dyDescent="0.45">
      <c r="A7451" s="63"/>
    </row>
    <row r="7452" spans="1:1" x14ac:dyDescent="0.45">
      <c r="A7452" s="63"/>
    </row>
    <row r="7453" spans="1:1" x14ac:dyDescent="0.45">
      <c r="A7453" s="63"/>
    </row>
    <row r="7454" spans="1:1" x14ac:dyDescent="0.45">
      <c r="A7454" s="63"/>
    </row>
    <row r="7455" spans="1:1" x14ac:dyDescent="0.45">
      <c r="A7455" s="63"/>
    </row>
    <row r="7456" spans="1:1" x14ac:dyDescent="0.45">
      <c r="A7456" s="63"/>
    </row>
    <row r="7457" spans="1:1" x14ac:dyDescent="0.45">
      <c r="A7457" s="63"/>
    </row>
    <row r="7458" spans="1:1" x14ac:dyDescent="0.45">
      <c r="A7458" s="63"/>
    </row>
    <row r="7459" spans="1:1" x14ac:dyDescent="0.45">
      <c r="A7459" s="63"/>
    </row>
    <row r="7460" spans="1:1" x14ac:dyDescent="0.45">
      <c r="A7460" s="63"/>
    </row>
    <row r="7461" spans="1:1" x14ac:dyDescent="0.45">
      <c r="A7461" s="63"/>
    </row>
    <row r="7462" spans="1:1" x14ac:dyDescent="0.45">
      <c r="A7462" s="63"/>
    </row>
    <row r="7463" spans="1:1" x14ac:dyDescent="0.45">
      <c r="A7463" s="63"/>
    </row>
    <row r="7464" spans="1:1" x14ac:dyDescent="0.45">
      <c r="A7464" s="63"/>
    </row>
    <row r="7465" spans="1:1" x14ac:dyDescent="0.45">
      <c r="A7465" s="63"/>
    </row>
    <row r="7466" spans="1:1" x14ac:dyDescent="0.45">
      <c r="A7466" s="63"/>
    </row>
    <row r="7467" spans="1:1" x14ac:dyDescent="0.45">
      <c r="A7467" s="63"/>
    </row>
    <row r="7468" spans="1:1" x14ac:dyDescent="0.45">
      <c r="A7468" s="63"/>
    </row>
    <row r="7469" spans="1:1" x14ac:dyDescent="0.45">
      <c r="A7469" s="63"/>
    </row>
    <row r="7470" spans="1:1" x14ac:dyDescent="0.45">
      <c r="A7470" s="63"/>
    </row>
    <row r="7471" spans="1:1" x14ac:dyDescent="0.45">
      <c r="A7471" s="63"/>
    </row>
    <row r="7472" spans="1:1" x14ac:dyDescent="0.45">
      <c r="A7472" s="63"/>
    </row>
    <row r="7473" spans="1:1" x14ac:dyDescent="0.45">
      <c r="A7473" s="63"/>
    </row>
    <row r="7474" spans="1:1" x14ac:dyDescent="0.45">
      <c r="A7474" s="63"/>
    </row>
    <row r="7475" spans="1:1" x14ac:dyDescent="0.45">
      <c r="A7475" s="63"/>
    </row>
    <row r="7476" spans="1:1" x14ac:dyDescent="0.45">
      <c r="A7476" s="63"/>
    </row>
    <row r="7477" spans="1:1" x14ac:dyDescent="0.45">
      <c r="A7477" s="63"/>
    </row>
    <row r="7478" spans="1:1" x14ac:dyDescent="0.45">
      <c r="A7478" s="63"/>
    </row>
    <row r="7479" spans="1:1" x14ac:dyDescent="0.45">
      <c r="A7479" s="63"/>
    </row>
    <row r="7480" spans="1:1" x14ac:dyDescent="0.45">
      <c r="A7480" s="63"/>
    </row>
    <row r="7481" spans="1:1" x14ac:dyDescent="0.45">
      <c r="A7481" s="63"/>
    </row>
    <row r="7482" spans="1:1" x14ac:dyDescent="0.45">
      <c r="A7482" s="63"/>
    </row>
    <row r="7483" spans="1:1" x14ac:dyDescent="0.45">
      <c r="A7483" s="63"/>
    </row>
    <row r="7484" spans="1:1" x14ac:dyDescent="0.45">
      <c r="A7484" s="63"/>
    </row>
    <row r="7485" spans="1:1" x14ac:dyDescent="0.45">
      <c r="A7485" s="63"/>
    </row>
    <row r="7486" spans="1:1" x14ac:dyDescent="0.45">
      <c r="A7486" s="63"/>
    </row>
    <row r="7487" spans="1:1" x14ac:dyDescent="0.45">
      <c r="A7487" s="63"/>
    </row>
    <row r="7488" spans="1:1" x14ac:dyDescent="0.45">
      <c r="A7488" s="63"/>
    </row>
    <row r="7489" spans="1:1" x14ac:dyDescent="0.45">
      <c r="A7489" s="63"/>
    </row>
    <row r="7490" spans="1:1" x14ac:dyDescent="0.45">
      <c r="A7490" s="63"/>
    </row>
    <row r="7491" spans="1:1" x14ac:dyDescent="0.45">
      <c r="A7491" s="63"/>
    </row>
    <row r="7492" spans="1:1" x14ac:dyDescent="0.45">
      <c r="A7492" s="63"/>
    </row>
    <row r="7493" spans="1:1" x14ac:dyDescent="0.45">
      <c r="A7493" s="63"/>
    </row>
    <row r="7494" spans="1:1" x14ac:dyDescent="0.45">
      <c r="A7494" s="63"/>
    </row>
    <row r="7495" spans="1:1" x14ac:dyDescent="0.45">
      <c r="A7495" s="63"/>
    </row>
    <row r="7496" spans="1:1" x14ac:dyDescent="0.45">
      <c r="A7496" s="63"/>
    </row>
    <row r="7497" spans="1:1" x14ac:dyDescent="0.45">
      <c r="A7497" s="63"/>
    </row>
    <row r="7498" spans="1:1" x14ac:dyDescent="0.45">
      <c r="A7498" s="63"/>
    </row>
    <row r="7499" spans="1:1" x14ac:dyDescent="0.45">
      <c r="A7499" s="63"/>
    </row>
    <row r="7500" spans="1:1" x14ac:dyDescent="0.45">
      <c r="A7500" s="63"/>
    </row>
    <row r="7501" spans="1:1" x14ac:dyDescent="0.45">
      <c r="A7501" s="63"/>
    </row>
    <row r="7502" spans="1:1" x14ac:dyDescent="0.45">
      <c r="A7502" s="63"/>
    </row>
    <row r="7503" spans="1:1" x14ac:dyDescent="0.45">
      <c r="A7503" s="63"/>
    </row>
    <row r="7504" spans="1:1" x14ac:dyDescent="0.45">
      <c r="A7504" s="63"/>
    </row>
    <row r="7505" spans="1:1" x14ac:dyDescent="0.45">
      <c r="A7505" s="63"/>
    </row>
    <row r="7506" spans="1:1" x14ac:dyDescent="0.45">
      <c r="A7506" s="63"/>
    </row>
    <row r="7507" spans="1:1" x14ac:dyDescent="0.45">
      <c r="A7507" s="63"/>
    </row>
    <row r="7508" spans="1:1" x14ac:dyDescent="0.45">
      <c r="A7508" s="63"/>
    </row>
    <row r="7509" spans="1:1" x14ac:dyDescent="0.45">
      <c r="A7509" s="63"/>
    </row>
    <row r="7510" spans="1:1" x14ac:dyDescent="0.45">
      <c r="A7510" s="63"/>
    </row>
    <row r="7511" spans="1:1" x14ac:dyDescent="0.45">
      <c r="A7511" s="63"/>
    </row>
    <row r="7512" spans="1:1" x14ac:dyDescent="0.45">
      <c r="A7512" s="63"/>
    </row>
    <row r="7513" spans="1:1" x14ac:dyDescent="0.45">
      <c r="A7513" s="63"/>
    </row>
    <row r="7514" spans="1:1" x14ac:dyDescent="0.45">
      <c r="A7514" s="63"/>
    </row>
    <row r="7515" spans="1:1" x14ac:dyDescent="0.45">
      <c r="A7515" s="63"/>
    </row>
    <row r="7516" spans="1:1" x14ac:dyDescent="0.45">
      <c r="A7516" s="63"/>
    </row>
    <row r="7517" spans="1:1" x14ac:dyDescent="0.45">
      <c r="A7517" s="63"/>
    </row>
    <row r="7518" spans="1:1" x14ac:dyDescent="0.45">
      <c r="A7518" s="63"/>
    </row>
    <row r="7519" spans="1:1" x14ac:dyDescent="0.45">
      <c r="A7519" s="63"/>
    </row>
    <row r="7520" spans="1:1" x14ac:dyDescent="0.45">
      <c r="A7520" s="63"/>
    </row>
    <row r="7521" spans="1:1" x14ac:dyDescent="0.45">
      <c r="A7521" s="63"/>
    </row>
    <row r="7522" spans="1:1" x14ac:dyDescent="0.45">
      <c r="A7522" s="63"/>
    </row>
    <row r="7523" spans="1:1" x14ac:dyDescent="0.45">
      <c r="A7523" s="63"/>
    </row>
    <row r="7524" spans="1:1" x14ac:dyDescent="0.45">
      <c r="A7524" s="63"/>
    </row>
    <row r="7525" spans="1:1" x14ac:dyDescent="0.45">
      <c r="A7525" s="63"/>
    </row>
    <row r="7526" spans="1:1" x14ac:dyDescent="0.45">
      <c r="A7526" s="63"/>
    </row>
    <row r="7527" spans="1:1" x14ac:dyDescent="0.45">
      <c r="A7527" s="63"/>
    </row>
    <row r="7528" spans="1:1" x14ac:dyDescent="0.45">
      <c r="A7528" s="63"/>
    </row>
    <row r="7529" spans="1:1" x14ac:dyDescent="0.45">
      <c r="A7529" s="63"/>
    </row>
    <row r="7530" spans="1:1" x14ac:dyDescent="0.45">
      <c r="A7530" s="63"/>
    </row>
    <row r="7531" spans="1:1" x14ac:dyDescent="0.45">
      <c r="A7531" s="63"/>
    </row>
    <row r="7532" spans="1:1" x14ac:dyDescent="0.45">
      <c r="A7532" s="63"/>
    </row>
    <row r="7533" spans="1:1" x14ac:dyDescent="0.45">
      <c r="A7533" s="63"/>
    </row>
    <row r="7534" spans="1:1" x14ac:dyDescent="0.45">
      <c r="A7534" s="63"/>
    </row>
    <row r="7535" spans="1:1" x14ac:dyDescent="0.45">
      <c r="A7535" s="63"/>
    </row>
    <row r="7536" spans="1:1" x14ac:dyDescent="0.45">
      <c r="A7536" s="63"/>
    </row>
    <row r="7537" spans="1:1" x14ac:dyDescent="0.45">
      <c r="A7537" s="63"/>
    </row>
    <row r="7538" spans="1:1" x14ac:dyDescent="0.45">
      <c r="A7538" s="63"/>
    </row>
    <row r="7539" spans="1:1" x14ac:dyDescent="0.45">
      <c r="A7539" s="63"/>
    </row>
    <row r="7540" spans="1:1" x14ac:dyDescent="0.45">
      <c r="A7540" s="63"/>
    </row>
    <row r="7541" spans="1:1" x14ac:dyDescent="0.45">
      <c r="A7541" s="63"/>
    </row>
    <row r="7542" spans="1:1" x14ac:dyDescent="0.45">
      <c r="A7542" s="63"/>
    </row>
    <row r="7543" spans="1:1" x14ac:dyDescent="0.45">
      <c r="A7543" s="63"/>
    </row>
    <row r="7544" spans="1:1" x14ac:dyDescent="0.45">
      <c r="A7544" s="63"/>
    </row>
    <row r="7545" spans="1:1" x14ac:dyDescent="0.45">
      <c r="A7545" s="63"/>
    </row>
    <row r="7546" spans="1:1" x14ac:dyDescent="0.45">
      <c r="A7546" s="63"/>
    </row>
    <row r="7547" spans="1:1" x14ac:dyDescent="0.45">
      <c r="A7547" s="63"/>
    </row>
    <row r="7548" spans="1:1" x14ac:dyDescent="0.45">
      <c r="A7548" s="63"/>
    </row>
    <row r="7549" spans="1:1" x14ac:dyDescent="0.45">
      <c r="A7549" s="63"/>
    </row>
    <row r="7550" spans="1:1" x14ac:dyDescent="0.45">
      <c r="A7550" s="63"/>
    </row>
    <row r="7551" spans="1:1" x14ac:dyDescent="0.45">
      <c r="A7551" s="63"/>
    </row>
    <row r="7552" spans="1:1" x14ac:dyDescent="0.45">
      <c r="A7552" s="63"/>
    </row>
    <row r="7553" spans="1:1" x14ac:dyDescent="0.45">
      <c r="A7553" s="63"/>
    </row>
    <row r="7554" spans="1:1" x14ac:dyDescent="0.45">
      <c r="A7554" s="63"/>
    </row>
    <row r="7555" spans="1:1" x14ac:dyDescent="0.45">
      <c r="A7555" s="63"/>
    </row>
    <row r="7556" spans="1:1" x14ac:dyDescent="0.45">
      <c r="A7556" s="63"/>
    </row>
    <row r="7557" spans="1:1" x14ac:dyDescent="0.45">
      <c r="A7557" s="63"/>
    </row>
    <row r="7558" spans="1:1" x14ac:dyDescent="0.45">
      <c r="A7558" s="63"/>
    </row>
    <row r="7559" spans="1:1" x14ac:dyDescent="0.45">
      <c r="A7559" s="63"/>
    </row>
    <row r="7560" spans="1:1" x14ac:dyDescent="0.45">
      <c r="A7560" s="63"/>
    </row>
    <row r="7561" spans="1:1" x14ac:dyDescent="0.45">
      <c r="A7561" s="63"/>
    </row>
    <row r="7562" spans="1:1" x14ac:dyDescent="0.45">
      <c r="A7562" s="63"/>
    </row>
    <row r="7563" spans="1:1" x14ac:dyDescent="0.45">
      <c r="A7563" s="63"/>
    </row>
    <row r="7564" spans="1:1" x14ac:dyDescent="0.45">
      <c r="A7564" s="63"/>
    </row>
    <row r="7565" spans="1:1" x14ac:dyDescent="0.45">
      <c r="A7565" s="63"/>
    </row>
    <row r="7566" spans="1:1" x14ac:dyDescent="0.45">
      <c r="A7566" s="63"/>
    </row>
    <row r="7567" spans="1:1" x14ac:dyDescent="0.45">
      <c r="A7567" s="63"/>
    </row>
    <row r="7568" spans="1:1" x14ac:dyDescent="0.45">
      <c r="A7568" s="63"/>
    </row>
    <row r="7569" spans="1:1" x14ac:dyDescent="0.45">
      <c r="A7569" s="63"/>
    </row>
    <row r="7570" spans="1:1" x14ac:dyDescent="0.45">
      <c r="A7570" s="63"/>
    </row>
    <row r="7571" spans="1:1" x14ac:dyDescent="0.45">
      <c r="A7571" s="63"/>
    </row>
    <row r="7572" spans="1:1" x14ac:dyDescent="0.45">
      <c r="A7572" s="63"/>
    </row>
    <row r="7573" spans="1:1" x14ac:dyDescent="0.45">
      <c r="A7573" s="63"/>
    </row>
    <row r="7574" spans="1:1" x14ac:dyDescent="0.45">
      <c r="A7574" s="63"/>
    </row>
    <row r="7575" spans="1:1" x14ac:dyDescent="0.45">
      <c r="A7575" s="63"/>
    </row>
    <row r="7576" spans="1:1" x14ac:dyDescent="0.45">
      <c r="A7576" s="63"/>
    </row>
    <row r="7577" spans="1:1" x14ac:dyDescent="0.45">
      <c r="A7577" s="63"/>
    </row>
    <row r="7578" spans="1:1" x14ac:dyDescent="0.45">
      <c r="A7578" s="63"/>
    </row>
    <row r="7579" spans="1:1" x14ac:dyDescent="0.45">
      <c r="A7579" s="63"/>
    </row>
    <row r="7580" spans="1:1" x14ac:dyDescent="0.45">
      <c r="A7580" s="63"/>
    </row>
    <row r="7581" spans="1:1" x14ac:dyDescent="0.45">
      <c r="A7581" s="63"/>
    </row>
    <row r="7582" spans="1:1" x14ac:dyDescent="0.45">
      <c r="A7582" s="63"/>
    </row>
    <row r="7583" spans="1:1" x14ac:dyDescent="0.45">
      <c r="A7583" s="63"/>
    </row>
    <row r="7584" spans="1:1" x14ac:dyDescent="0.45">
      <c r="A7584" s="63"/>
    </row>
    <row r="7585" spans="1:1" x14ac:dyDescent="0.45">
      <c r="A7585" s="63"/>
    </row>
    <row r="7586" spans="1:1" x14ac:dyDescent="0.45">
      <c r="A7586" s="63"/>
    </row>
    <row r="7587" spans="1:1" x14ac:dyDescent="0.45">
      <c r="A7587" s="63"/>
    </row>
    <row r="7588" spans="1:1" x14ac:dyDescent="0.45">
      <c r="A7588" s="63"/>
    </row>
    <row r="7589" spans="1:1" x14ac:dyDescent="0.45">
      <c r="A7589" s="63"/>
    </row>
    <row r="7590" spans="1:1" x14ac:dyDescent="0.45">
      <c r="A7590" s="63"/>
    </row>
    <row r="7591" spans="1:1" x14ac:dyDescent="0.45">
      <c r="A7591" s="63"/>
    </row>
    <row r="7592" spans="1:1" x14ac:dyDescent="0.45">
      <c r="A7592" s="63"/>
    </row>
    <row r="7593" spans="1:1" x14ac:dyDescent="0.45">
      <c r="A7593" s="63"/>
    </row>
    <row r="7594" spans="1:1" x14ac:dyDescent="0.45">
      <c r="A7594" s="63"/>
    </row>
    <row r="7595" spans="1:1" x14ac:dyDescent="0.45">
      <c r="A7595" s="63"/>
    </row>
    <row r="7596" spans="1:1" x14ac:dyDescent="0.45">
      <c r="A7596" s="63"/>
    </row>
    <row r="7597" spans="1:1" x14ac:dyDescent="0.45">
      <c r="A7597" s="63"/>
    </row>
    <row r="7598" spans="1:1" x14ac:dyDescent="0.45">
      <c r="A7598" s="63"/>
    </row>
    <row r="7599" spans="1:1" x14ac:dyDescent="0.45">
      <c r="A7599" s="63"/>
    </row>
    <row r="7600" spans="1:1" x14ac:dyDescent="0.45">
      <c r="A7600" s="63"/>
    </row>
    <row r="7601" spans="1:1" x14ac:dyDescent="0.45">
      <c r="A7601" s="63"/>
    </row>
    <row r="7602" spans="1:1" x14ac:dyDescent="0.45">
      <c r="A7602" s="63"/>
    </row>
    <row r="7603" spans="1:1" x14ac:dyDescent="0.45">
      <c r="A7603" s="63"/>
    </row>
    <row r="7604" spans="1:1" x14ac:dyDescent="0.45">
      <c r="A7604" s="63"/>
    </row>
    <row r="7605" spans="1:1" x14ac:dyDescent="0.45">
      <c r="A7605" s="63"/>
    </row>
    <row r="7606" spans="1:1" x14ac:dyDescent="0.45">
      <c r="A7606" s="63"/>
    </row>
    <row r="7607" spans="1:1" x14ac:dyDescent="0.45">
      <c r="A7607" s="63"/>
    </row>
    <row r="7608" spans="1:1" x14ac:dyDescent="0.45">
      <c r="A7608" s="63"/>
    </row>
    <row r="7609" spans="1:1" x14ac:dyDescent="0.45">
      <c r="A7609" s="63"/>
    </row>
    <row r="7610" spans="1:1" x14ac:dyDescent="0.45">
      <c r="A7610" s="63"/>
    </row>
    <row r="7611" spans="1:1" x14ac:dyDescent="0.45">
      <c r="A7611" s="63"/>
    </row>
    <row r="7612" spans="1:1" x14ac:dyDescent="0.45">
      <c r="A7612" s="63"/>
    </row>
    <row r="7613" spans="1:1" x14ac:dyDescent="0.45">
      <c r="A7613" s="63"/>
    </row>
    <row r="7614" spans="1:1" x14ac:dyDescent="0.45">
      <c r="A7614" s="63"/>
    </row>
    <row r="7615" spans="1:1" x14ac:dyDescent="0.45">
      <c r="A7615" s="63"/>
    </row>
    <row r="7616" spans="1:1" x14ac:dyDescent="0.45">
      <c r="A7616" s="63"/>
    </row>
    <row r="7617" spans="1:1" x14ac:dyDescent="0.45">
      <c r="A7617" s="63"/>
    </row>
    <row r="7618" spans="1:1" x14ac:dyDescent="0.45">
      <c r="A7618" s="63"/>
    </row>
    <row r="7619" spans="1:1" x14ac:dyDescent="0.45">
      <c r="A7619" s="63"/>
    </row>
    <row r="7620" spans="1:1" x14ac:dyDescent="0.45">
      <c r="A7620" s="63"/>
    </row>
    <row r="7621" spans="1:1" x14ac:dyDescent="0.45">
      <c r="A7621" s="63"/>
    </row>
    <row r="7622" spans="1:1" x14ac:dyDescent="0.45">
      <c r="A7622" s="63"/>
    </row>
    <row r="7623" spans="1:1" x14ac:dyDescent="0.45">
      <c r="A7623" s="63"/>
    </row>
    <row r="7624" spans="1:1" x14ac:dyDescent="0.45">
      <c r="A7624" s="63"/>
    </row>
    <row r="7625" spans="1:1" x14ac:dyDescent="0.45">
      <c r="A7625" s="63"/>
    </row>
    <row r="7626" spans="1:1" x14ac:dyDescent="0.45">
      <c r="A7626" s="63"/>
    </row>
    <row r="7627" spans="1:1" x14ac:dyDescent="0.45">
      <c r="A7627" s="63"/>
    </row>
    <row r="7628" spans="1:1" x14ac:dyDescent="0.45">
      <c r="A7628" s="63"/>
    </row>
    <row r="7629" spans="1:1" x14ac:dyDescent="0.45">
      <c r="A7629" s="63"/>
    </row>
    <row r="7630" spans="1:1" x14ac:dyDescent="0.45">
      <c r="A7630" s="63"/>
    </row>
    <row r="7631" spans="1:1" x14ac:dyDescent="0.45">
      <c r="A7631" s="63"/>
    </row>
    <row r="7632" spans="1:1" x14ac:dyDescent="0.45">
      <c r="A7632" s="63"/>
    </row>
    <row r="7633" spans="1:1" x14ac:dyDescent="0.45">
      <c r="A7633" s="63"/>
    </row>
    <row r="7634" spans="1:1" x14ac:dyDescent="0.45">
      <c r="A7634" s="63"/>
    </row>
    <row r="7635" spans="1:1" x14ac:dyDescent="0.45">
      <c r="A7635" s="63"/>
    </row>
    <row r="7636" spans="1:1" x14ac:dyDescent="0.45">
      <c r="A7636" s="63"/>
    </row>
    <row r="7637" spans="1:1" x14ac:dyDescent="0.45">
      <c r="A7637" s="63"/>
    </row>
    <row r="7638" spans="1:1" x14ac:dyDescent="0.45">
      <c r="A7638" s="63"/>
    </row>
    <row r="7639" spans="1:1" x14ac:dyDescent="0.45">
      <c r="A7639" s="63"/>
    </row>
    <row r="7640" spans="1:1" x14ac:dyDescent="0.45">
      <c r="A7640" s="63"/>
    </row>
    <row r="7641" spans="1:1" x14ac:dyDescent="0.45">
      <c r="A7641" s="63"/>
    </row>
    <row r="7642" spans="1:1" x14ac:dyDescent="0.45">
      <c r="A7642" s="63"/>
    </row>
    <row r="7643" spans="1:1" x14ac:dyDescent="0.45">
      <c r="A7643" s="63"/>
    </row>
    <row r="7644" spans="1:1" x14ac:dyDescent="0.45">
      <c r="A7644" s="63"/>
    </row>
    <row r="7645" spans="1:1" x14ac:dyDescent="0.45">
      <c r="A7645" s="63"/>
    </row>
    <row r="7646" spans="1:1" x14ac:dyDescent="0.45">
      <c r="A7646" s="63"/>
    </row>
    <row r="7647" spans="1:1" x14ac:dyDescent="0.45">
      <c r="A7647" s="63"/>
    </row>
    <row r="7648" spans="1:1" x14ac:dyDescent="0.45">
      <c r="A7648" s="63"/>
    </row>
    <row r="7649" spans="1:1" x14ac:dyDescent="0.45">
      <c r="A7649" s="63"/>
    </row>
    <row r="7650" spans="1:1" x14ac:dyDescent="0.45">
      <c r="A7650" s="63"/>
    </row>
    <row r="7651" spans="1:1" x14ac:dyDescent="0.45">
      <c r="A7651" s="63"/>
    </row>
    <row r="7652" spans="1:1" x14ac:dyDescent="0.45">
      <c r="A7652" s="63"/>
    </row>
    <row r="7653" spans="1:1" x14ac:dyDescent="0.45">
      <c r="A7653" s="63"/>
    </row>
    <row r="7654" spans="1:1" x14ac:dyDescent="0.45">
      <c r="A7654" s="63"/>
    </row>
    <row r="7655" spans="1:1" x14ac:dyDescent="0.45">
      <c r="A7655" s="63"/>
    </row>
    <row r="7656" spans="1:1" x14ac:dyDescent="0.45">
      <c r="A7656" s="63"/>
    </row>
    <row r="7657" spans="1:1" x14ac:dyDescent="0.45">
      <c r="A7657" s="63"/>
    </row>
    <row r="7658" spans="1:1" x14ac:dyDescent="0.45">
      <c r="A7658" s="63"/>
    </row>
    <row r="7659" spans="1:1" x14ac:dyDescent="0.45">
      <c r="A7659" s="63"/>
    </row>
    <row r="7660" spans="1:1" x14ac:dyDescent="0.45">
      <c r="A7660" s="63"/>
    </row>
    <row r="7661" spans="1:1" x14ac:dyDescent="0.45">
      <c r="A7661" s="63"/>
    </row>
    <row r="7662" spans="1:1" x14ac:dyDescent="0.45">
      <c r="A7662" s="63"/>
    </row>
    <row r="7663" spans="1:1" x14ac:dyDescent="0.45">
      <c r="A7663" s="63"/>
    </row>
    <row r="7664" spans="1:1" x14ac:dyDescent="0.45">
      <c r="A7664" s="63"/>
    </row>
    <row r="7665" spans="1:1" x14ac:dyDescent="0.45">
      <c r="A7665" s="63"/>
    </row>
    <row r="7666" spans="1:1" x14ac:dyDescent="0.45">
      <c r="A7666" s="63"/>
    </row>
    <row r="7667" spans="1:1" x14ac:dyDescent="0.45">
      <c r="A7667" s="63"/>
    </row>
    <row r="7668" spans="1:1" x14ac:dyDescent="0.45">
      <c r="A7668" s="63"/>
    </row>
    <row r="7669" spans="1:1" x14ac:dyDescent="0.45">
      <c r="A7669" s="63"/>
    </row>
    <row r="7670" spans="1:1" x14ac:dyDescent="0.45">
      <c r="A7670" s="63"/>
    </row>
    <row r="7671" spans="1:1" x14ac:dyDescent="0.45">
      <c r="A7671" s="63"/>
    </row>
    <row r="7672" spans="1:1" x14ac:dyDescent="0.45">
      <c r="A7672" s="63"/>
    </row>
    <row r="7673" spans="1:1" x14ac:dyDescent="0.45">
      <c r="A7673" s="63"/>
    </row>
    <row r="7674" spans="1:1" x14ac:dyDescent="0.45">
      <c r="A7674" s="63"/>
    </row>
    <row r="7675" spans="1:1" x14ac:dyDescent="0.45">
      <c r="A7675" s="63"/>
    </row>
    <row r="7676" spans="1:1" x14ac:dyDescent="0.45">
      <c r="A7676" s="63"/>
    </row>
    <row r="7677" spans="1:1" x14ac:dyDescent="0.45">
      <c r="A7677" s="63"/>
    </row>
    <row r="7678" spans="1:1" x14ac:dyDescent="0.45">
      <c r="A7678" s="63"/>
    </row>
    <row r="7679" spans="1:1" x14ac:dyDescent="0.45">
      <c r="A7679" s="63"/>
    </row>
    <row r="7680" spans="1:1" x14ac:dyDescent="0.45">
      <c r="A7680" s="63"/>
    </row>
    <row r="7681" spans="1:1" x14ac:dyDescent="0.45">
      <c r="A7681" s="63"/>
    </row>
    <row r="7682" spans="1:1" x14ac:dyDescent="0.45">
      <c r="A7682" s="63"/>
    </row>
    <row r="7683" spans="1:1" x14ac:dyDescent="0.45">
      <c r="A7683" s="63"/>
    </row>
    <row r="7684" spans="1:1" x14ac:dyDescent="0.45">
      <c r="A7684" s="63"/>
    </row>
    <row r="7685" spans="1:1" x14ac:dyDescent="0.45">
      <c r="A7685" s="63"/>
    </row>
    <row r="7686" spans="1:1" x14ac:dyDescent="0.45">
      <c r="A7686" s="63"/>
    </row>
    <row r="7687" spans="1:1" x14ac:dyDescent="0.45">
      <c r="A7687" s="63"/>
    </row>
    <row r="7688" spans="1:1" x14ac:dyDescent="0.45">
      <c r="A7688" s="63"/>
    </row>
    <row r="7689" spans="1:1" x14ac:dyDescent="0.45">
      <c r="A7689" s="63"/>
    </row>
    <row r="7690" spans="1:1" x14ac:dyDescent="0.45">
      <c r="A7690" s="63"/>
    </row>
    <row r="7691" spans="1:1" x14ac:dyDescent="0.45">
      <c r="A7691" s="63"/>
    </row>
    <row r="7692" spans="1:1" x14ac:dyDescent="0.45">
      <c r="A7692" s="63"/>
    </row>
    <row r="7693" spans="1:1" x14ac:dyDescent="0.45">
      <c r="A7693" s="63"/>
    </row>
    <row r="7694" spans="1:1" x14ac:dyDescent="0.45">
      <c r="A7694" s="63"/>
    </row>
    <row r="7695" spans="1:1" x14ac:dyDescent="0.45">
      <c r="A7695" s="63"/>
    </row>
    <row r="7696" spans="1:1" x14ac:dyDescent="0.45">
      <c r="A7696" s="63"/>
    </row>
    <row r="7697" spans="1:1" x14ac:dyDescent="0.45">
      <c r="A7697" s="63"/>
    </row>
    <row r="7698" spans="1:1" x14ac:dyDescent="0.45">
      <c r="A7698" s="63"/>
    </row>
    <row r="7699" spans="1:1" x14ac:dyDescent="0.45">
      <c r="A7699" s="63"/>
    </row>
    <row r="7700" spans="1:1" x14ac:dyDescent="0.45">
      <c r="A7700" s="63"/>
    </row>
    <row r="7701" spans="1:1" x14ac:dyDescent="0.45">
      <c r="A7701" s="63"/>
    </row>
    <row r="7702" spans="1:1" x14ac:dyDescent="0.45">
      <c r="A7702" s="63"/>
    </row>
    <row r="7703" spans="1:1" x14ac:dyDescent="0.45">
      <c r="A7703" s="63"/>
    </row>
    <row r="7704" spans="1:1" x14ac:dyDescent="0.45">
      <c r="A7704" s="63"/>
    </row>
    <row r="7705" spans="1:1" x14ac:dyDescent="0.45">
      <c r="A7705" s="63"/>
    </row>
    <row r="7706" spans="1:1" x14ac:dyDescent="0.45">
      <c r="A7706" s="63"/>
    </row>
    <row r="7707" spans="1:1" x14ac:dyDescent="0.45">
      <c r="A7707" s="63"/>
    </row>
    <row r="7708" spans="1:1" x14ac:dyDescent="0.45">
      <c r="A7708" s="63"/>
    </row>
    <row r="7709" spans="1:1" x14ac:dyDescent="0.45">
      <c r="A7709" s="63"/>
    </row>
    <row r="7710" spans="1:1" x14ac:dyDescent="0.45">
      <c r="A7710" s="63"/>
    </row>
    <row r="7711" spans="1:1" x14ac:dyDescent="0.45">
      <c r="A7711" s="63"/>
    </row>
    <row r="7712" spans="1:1" x14ac:dyDescent="0.45">
      <c r="A7712" s="63"/>
    </row>
    <row r="7713" spans="1:1" x14ac:dyDescent="0.45">
      <c r="A7713" s="63"/>
    </row>
    <row r="7714" spans="1:1" x14ac:dyDescent="0.45">
      <c r="A7714" s="63"/>
    </row>
    <row r="7715" spans="1:1" x14ac:dyDescent="0.45">
      <c r="A7715" s="63"/>
    </row>
    <row r="7716" spans="1:1" x14ac:dyDescent="0.45">
      <c r="A7716" s="63"/>
    </row>
    <row r="7717" spans="1:1" x14ac:dyDescent="0.45">
      <c r="A7717" s="63"/>
    </row>
    <row r="7718" spans="1:1" x14ac:dyDescent="0.45">
      <c r="A7718" s="63"/>
    </row>
    <row r="7719" spans="1:1" x14ac:dyDescent="0.45">
      <c r="A7719" s="63"/>
    </row>
    <row r="7720" spans="1:1" x14ac:dyDescent="0.45">
      <c r="A7720" s="63"/>
    </row>
    <row r="7721" spans="1:1" x14ac:dyDescent="0.45">
      <c r="A7721" s="63"/>
    </row>
    <row r="7722" spans="1:1" x14ac:dyDescent="0.45">
      <c r="A7722" s="63"/>
    </row>
    <row r="7723" spans="1:1" x14ac:dyDescent="0.45">
      <c r="A7723" s="63"/>
    </row>
    <row r="7724" spans="1:1" x14ac:dyDescent="0.45">
      <c r="A7724" s="63"/>
    </row>
    <row r="7725" spans="1:1" x14ac:dyDescent="0.45">
      <c r="A7725" s="63"/>
    </row>
    <row r="7726" spans="1:1" x14ac:dyDescent="0.45">
      <c r="A7726" s="63"/>
    </row>
    <row r="7727" spans="1:1" x14ac:dyDescent="0.45">
      <c r="A7727" s="63"/>
    </row>
    <row r="7728" spans="1:1" x14ac:dyDescent="0.45">
      <c r="A7728" s="63"/>
    </row>
    <row r="7729" spans="1:1" x14ac:dyDescent="0.45">
      <c r="A7729" s="63"/>
    </row>
    <row r="7730" spans="1:1" x14ac:dyDescent="0.45">
      <c r="A7730" s="63"/>
    </row>
    <row r="7731" spans="1:1" x14ac:dyDescent="0.45">
      <c r="A7731" s="63"/>
    </row>
    <row r="7732" spans="1:1" x14ac:dyDescent="0.45">
      <c r="A7732" s="63"/>
    </row>
    <row r="7733" spans="1:1" x14ac:dyDescent="0.45">
      <c r="A7733" s="63"/>
    </row>
    <row r="7734" spans="1:1" x14ac:dyDescent="0.45">
      <c r="A7734" s="63"/>
    </row>
    <row r="7735" spans="1:1" x14ac:dyDescent="0.45">
      <c r="A7735" s="63"/>
    </row>
    <row r="7736" spans="1:1" x14ac:dyDescent="0.45">
      <c r="A7736" s="63"/>
    </row>
    <row r="7737" spans="1:1" x14ac:dyDescent="0.45">
      <c r="A7737" s="63"/>
    </row>
    <row r="7738" spans="1:1" x14ac:dyDescent="0.45">
      <c r="A7738" s="63"/>
    </row>
    <row r="7739" spans="1:1" x14ac:dyDescent="0.45">
      <c r="A7739" s="63"/>
    </row>
    <row r="7740" spans="1:1" x14ac:dyDescent="0.45">
      <c r="A7740" s="63"/>
    </row>
    <row r="7741" spans="1:1" x14ac:dyDescent="0.45">
      <c r="A7741" s="63"/>
    </row>
    <row r="7742" spans="1:1" x14ac:dyDescent="0.45">
      <c r="A7742" s="63"/>
    </row>
    <row r="7743" spans="1:1" x14ac:dyDescent="0.45">
      <c r="A7743" s="63"/>
    </row>
    <row r="7744" spans="1:1" x14ac:dyDescent="0.45">
      <c r="A7744" s="63"/>
    </row>
    <row r="7745" spans="1:1" x14ac:dyDescent="0.45">
      <c r="A7745" s="63"/>
    </row>
    <row r="7746" spans="1:1" x14ac:dyDescent="0.45">
      <c r="A7746" s="63"/>
    </row>
    <row r="7747" spans="1:1" x14ac:dyDescent="0.45">
      <c r="A7747" s="63"/>
    </row>
    <row r="7748" spans="1:1" x14ac:dyDescent="0.45">
      <c r="A7748" s="63"/>
    </row>
    <row r="7749" spans="1:1" x14ac:dyDescent="0.45">
      <c r="A7749" s="63"/>
    </row>
    <row r="7750" spans="1:1" x14ac:dyDescent="0.45">
      <c r="A7750" s="63"/>
    </row>
    <row r="7751" spans="1:1" x14ac:dyDescent="0.45">
      <c r="A7751" s="63"/>
    </row>
    <row r="7752" spans="1:1" x14ac:dyDescent="0.45">
      <c r="A7752" s="63"/>
    </row>
    <row r="7753" spans="1:1" x14ac:dyDescent="0.45">
      <c r="A7753" s="63"/>
    </row>
    <row r="7754" spans="1:1" x14ac:dyDescent="0.45">
      <c r="A7754" s="63"/>
    </row>
    <row r="7755" spans="1:1" x14ac:dyDescent="0.45">
      <c r="A7755" s="63"/>
    </row>
    <row r="7756" spans="1:1" x14ac:dyDescent="0.45">
      <c r="A7756" s="63"/>
    </row>
    <row r="7757" spans="1:1" x14ac:dyDescent="0.45">
      <c r="A7757" s="63"/>
    </row>
    <row r="7758" spans="1:1" x14ac:dyDescent="0.45">
      <c r="A7758" s="63"/>
    </row>
    <row r="7759" spans="1:1" x14ac:dyDescent="0.45">
      <c r="A7759" s="63"/>
    </row>
    <row r="7760" spans="1:1" x14ac:dyDescent="0.45">
      <c r="A7760" s="63"/>
    </row>
    <row r="7761" spans="1:1" x14ac:dyDescent="0.45">
      <c r="A7761" s="63"/>
    </row>
    <row r="7762" spans="1:1" x14ac:dyDescent="0.45">
      <c r="A7762" s="63"/>
    </row>
    <row r="7763" spans="1:1" x14ac:dyDescent="0.45">
      <c r="A7763" s="63"/>
    </row>
    <row r="7764" spans="1:1" x14ac:dyDescent="0.45">
      <c r="A7764" s="63"/>
    </row>
    <row r="7765" spans="1:1" x14ac:dyDescent="0.45">
      <c r="A7765" s="63"/>
    </row>
    <row r="7766" spans="1:1" x14ac:dyDescent="0.45">
      <c r="A7766" s="63"/>
    </row>
    <row r="7767" spans="1:1" x14ac:dyDescent="0.45">
      <c r="A7767" s="63"/>
    </row>
    <row r="7768" spans="1:1" x14ac:dyDescent="0.45">
      <c r="A7768" s="63"/>
    </row>
    <row r="7769" spans="1:1" x14ac:dyDescent="0.45">
      <c r="A7769" s="63"/>
    </row>
    <row r="7770" spans="1:1" x14ac:dyDescent="0.45">
      <c r="A7770" s="63"/>
    </row>
    <row r="7771" spans="1:1" x14ac:dyDescent="0.45">
      <c r="A7771" s="63"/>
    </row>
    <row r="7772" spans="1:1" x14ac:dyDescent="0.45">
      <c r="A7772" s="63"/>
    </row>
    <row r="7773" spans="1:1" x14ac:dyDescent="0.45">
      <c r="A7773" s="63"/>
    </row>
    <row r="7774" spans="1:1" x14ac:dyDescent="0.45">
      <c r="A7774" s="63"/>
    </row>
    <row r="7775" spans="1:1" x14ac:dyDescent="0.45">
      <c r="A7775" s="63"/>
    </row>
    <row r="7776" spans="1:1" x14ac:dyDescent="0.45">
      <c r="A7776" s="63"/>
    </row>
    <row r="7777" spans="1:1" x14ac:dyDescent="0.45">
      <c r="A7777" s="63"/>
    </row>
    <row r="7778" spans="1:1" x14ac:dyDescent="0.45">
      <c r="A7778" s="63"/>
    </row>
    <row r="7779" spans="1:1" x14ac:dyDescent="0.45">
      <c r="A7779" s="63"/>
    </row>
    <row r="7780" spans="1:1" x14ac:dyDescent="0.45">
      <c r="A7780" s="63"/>
    </row>
    <row r="7781" spans="1:1" x14ac:dyDescent="0.45">
      <c r="A7781" s="63"/>
    </row>
    <row r="7782" spans="1:1" x14ac:dyDescent="0.45">
      <c r="A7782" s="63"/>
    </row>
    <row r="7783" spans="1:1" x14ac:dyDescent="0.45">
      <c r="A7783" s="63"/>
    </row>
    <row r="7784" spans="1:1" x14ac:dyDescent="0.45">
      <c r="A7784" s="63"/>
    </row>
    <row r="7785" spans="1:1" x14ac:dyDescent="0.45">
      <c r="A7785" s="63"/>
    </row>
    <row r="7786" spans="1:1" x14ac:dyDescent="0.45">
      <c r="A7786" s="63"/>
    </row>
    <row r="7787" spans="1:1" x14ac:dyDescent="0.45">
      <c r="A7787" s="63"/>
    </row>
    <row r="7788" spans="1:1" x14ac:dyDescent="0.45">
      <c r="A7788" s="63"/>
    </row>
    <row r="7789" spans="1:1" x14ac:dyDescent="0.45">
      <c r="A7789" s="63"/>
    </row>
    <row r="7790" spans="1:1" x14ac:dyDescent="0.45">
      <c r="A7790" s="63"/>
    </row>
    <row r="7791" spans="1:1" x14ac:dyDescent="0.45">
      <c r="A7791" s="63"/>
    </row>
    <row r="7792" spans="1:1" x14ac:dyDescent="0.45">
      <c r="A7792" s="63"/>
    </row>
    <row r="7793" spans="1:1" x14ac:dyDescent="0.45">
      <c r="A7793" s="63"/>
    </row>
    <row r="7794" spans="1:1" x14ac:dyDescent="0.45">
      <c r="A7794" s="63"/>
    </row>
    <row r="7795" spans="1:1" x14ac:dyDescent="0.45">
      <c r="A7795" s="63"/>
    </row>
    <row r="7796" spans="1:1" x14ac:dyDescent="0.45">
      <c r="A7796" s="63"/>
    </row>
    <row r="7797" spans="1:1" x14ac:dyDescent="0.45">
      <c r="A7797" s="63"/>
    </row>
    <row r="7798" spans="1:1" x14ac:dyDescent="0.45">
      <c r="A7798" s="63"/>
    </row>
    <row r="7799" spans="1:1" x14ac:dyDescent="0.45">
      <c r="A7799" s="63"/>
    </row>
    <row r="7800" spans="1:1" x14ac:dyDescent="0.45">
      <c r="A7800" s="63"/>
    </row>
    <row r="7801" spans="1:1" x14ac:dyDescent="0.45">
      <c r="A7801" s="63"/>
    </row>
    <row r="7802" spans="1:1" x14ac:dyDescent="0.45">
      <c r="A7802" s="63"/>
    </row>
    <row r="7803" spans="1:1" x14ac:dyDescent="0.45">
      <c r="A7803" s="63"/>
    </row>
    <row r="7804" spans="1:1" x14ac:dyDescent="0.45">
      <c r="A7804" s="63"/>
    </row>
    <row r="7805" spans="1:1" x14ac:dyDescent="0.45">
      <c r="A7805" s="63"/>
    </row>
    <row r="7806" spans="1:1" x14ac:dyDescent="0.45">
      <c r="A7806" s="63"/>
    </row>
    <row r="7807" spans="1:1" x14ac:dyDescent="0.45">
      <c r="A7807" s="63"/>
    </row>
    <row r="7808" spans="1:1" x14ac:dyDescent="0.45">
      <c r="A7808" s="63"/>
    </row>
    <row r="7809" spans="1:1" x14ac:dyDescent="0.45">
      <c r="A7809" s="63"/>
    </row>
    <row r="7810" spans="1:1" x14ac:dyDescent="0.45">
      <c r="A7810" s="63"/>
    </row>
    <row r="7811" spans="1:1" x14ac:dyDescent="0.45">
      <c r="A7811" s="63"/>
    </row>
    <row r="7812" spans="1:1" x14ac:dyDescent="0.45">
      <c r="A7812" s="63"/>
    </row>
    <row r="7813" spans="1:1" x14ac:dyDescent="0.45">
      <c r="A7813" s="63"/>
    </row>
    <row r="7814" spans="1:1" x14ac:dyDescent="0.45">
      <c r="A7814" s="63"/>
    </row>
    <row r="7815" spans="1:1" x14ac:dyDescent="0.45">
      <c r="A7815" s="63"/>
    </row>
    <row r="7816" spans="1:1" x14ac:dyDescent="0.45">
      <c r="A7816" s="63"/>
    </row>
    <row r="7817" spans="1:1" x14ac:dyDescent="0.45">
      <c r="A7817" s="63"/>
    </row>
    <row r="7818" spans="1:1" x14ac:dyDescent="0.45">
      <c r="A7818" s="63"/>
    </row>
    <row r="7819" spans="1:1" x14ac:dyDescent="0.45">
      <c r="A7819" s="63"/>
    </row>
    <row r="7820" spans="1:1" x14ac:dyDescent="0.45">
      <c r="A7820" s="63"/>
    </row>
    <row r="7821" spans="1:1" x14ac:dyDescent="0.45">
      <c r="A7821" s="63"/>
    </row>
    <row r="7822" spans="1:1" x14ac:dyDescent="0.45">
      <c r="A7822" s="63"/>
    </row>
    <row r="7823" spans="1:1" x14ac:dyDescent="0.45">
      <c r="A7823" s="63"/>
    </row>
    <row r="7824" spans="1:1" x14ac:dyDescent="0.45">
      <c r="A7824" s="63"/>
    </row>
    <row r="7825" spans="1:1" x14ac:dyDescent="0.45">
      <c r="A7825" s="63"/>
    </row>
    <row r="7826" spans="1:1" x14ac:dyDescent="0.45">
      <c r="A7826" s="63"/>
    </row>
    <row r="7827" spans="1:1" x14ac:dyDescent="0.45">
      <c r="A7827" s="63"/>
    </row>
    <row r="7828" spans="1:1" x14ac:dyDescent="0.45">
      <c r="A7828" s="63"/>
    </row>
    <row r="7829" spans="1:1" x14ac:dyDescent="0.45">
      <c r="A7829" s="63"/>
    </row>
    <row r="7830" spans="1:1" x14ac:dyDescent="0.45">
      <c r="A7830" s="63"/>
    </row>
    <row r="7831" spans="1:1" x14ac:dyDescent="0.45">
      <c r="A7831" s="63"/>
    </row>
    <row r="7832" spans="1:1" x14ac:dyDescent="0.45">
      <c r="A7832" s="63"/>
    </row>
    <row r="7833" spans="1:1" x14ac:dyDescent="0.45">
      <c r="A7833" s="63"/>
    </row>
    <row r="7834" spans="1:1" x14ac:dyDescent="0.45">
      <c r="A7834" s="63"/>
    </row>
    <row r="7835" spans="1:1" x14ac:dyDescent="0.45">
      <c r="A7835" s="63"/>
    </row>
    <row r="7836" spans="1:1" x14ac:dyDescent="0.45">
      <c r="A7836" s="63"/>
    </row>
    <row r="7837" spans="1:1" x14ac:dyDescent="0.45">
      <c r="A7837" s="63"/>
    </row>
    <row r="7838" spans="1:1" x14ac:dyDescent="0.45">
      <c r="A7838" s="63"/>
    </row>
    <row r="7839" spans="1:1" x14ac:dyDescent="0.45">
      <c r="A7839" s="63"/>
    </row>
    <row r="7840" spans="1:1" x14ac:dyDescent="0.45">
      <c r="A7840" s="63"/>
    </row>
    <row r="7841" spans="1:1" x14ac:dyDescent="0.45">
      <c r="A7841" s="63"/>
    </row>
    <row r="7842" spans="1:1" x14ac:dyDescent="0.45">
      <c r="A7842" s="63"/>
    </row>
    <row r="7843" spans="1:1" x14ac:dyDescent="0.45">
      <c r="A7843" s="63"/>
    </row>
    <row r="7844" spans="1:1" x14ac:dyDescent="0.45">
      <c r="A7844" s="63"/>
    </row>
    <row r="7845" spans="1:1" x14ac:dyDescent="0.45">
      <c r="A7845" s="63"/>
    </row>
    <row r="7846" spans="1:1" x14ac:dyDescent="0.45">
      <c r="A7846" s="63"/>
    </row>
    <row r="7847" spans="1:1" x14ac:dyDescent="0.45">
      <c r="A7847" s="63"/>
    </row>
    <row r="7848" spans="1:1" x14ac:dyDescent="0.45">
      <c r="A7848" s="63"/>
    </row>
    <row r="7849" spans="1:1" x14ac:dyDescent="0.45">
      <c r="A7849" s="63"/>
    </row>
    <row r="7850" spans="1:1" x14ac:dyDescent="0.45">
      <c r="A7850" s="63"/>
    </row>
    <row r="7851" spans="1:1" x14ac:dyDescent="0.45">
      <c r="A7851" s="63"/>
    </row>
    <row r="7852" spans="1:1" x14ac:dyDescent="0.45">
      <c r="A7852" s="63"/>
    </row>
    <row r="7853" spans="1:1" x14ac:dyDescent="0.45">
      <c r="A7853" s="63"/>
    </row>
    <row r="7854" spans="1:1" x14ac:dyDescent="0.45">
      <c r="A7854" s="63"/>
    </row>
    <row r="7855" spans="1:1" x14ac:dyDescent="0.45">
      <c r="A7855" s="63"/>
    </row>
    <row r="7856" spans="1:1" x14ac:dyDescent="0.45">
      <c r="A7856" s="63"/>
    </row>
    <row r="7857" spans="1:1" x14ac:dyDescent="0.45">
      <c r="A7857" s="63"/>
    </row>
    <row r="7858" spans="1:1" x14ac:dyDescent="0.45">
      <c r="A7858" s="63"/>
    </row>
    <row r="7859" spans="1:1" x14ac:dyDescent="0.45">
      <c r="A7859" s="63"/>
    </row>
    <row r="7860" spans="1:1" x14ac:dyDescent="0.45">
      <c r="A7860" s="63"/>
    </row>
    <row r="7861" spans="1:1" x14ac:dyDescent="0.45">
      <c r="A7861" s="63"/>
    </row>
    <row r="7862" spans="1:1" x14ac:dyDescent="0.45">
      <c r="A7862" s="63"/>
    </row>
    <row r="7863" spans="1:1" x14ac:dyDescent="0.45">
      <c r="A7863" s="63"/>
    </row>
    <row r="7864" spans="1:1" x14ac:dyDescent="0.45">
      <c r="A7864" s="63"/>
    </row>
    <row r="7865" spans="1:1" x14ac:dyDescent="0.45">
      <c r="A7865" s="63"/>
    </row>
    <row r="7866" spans="1:1" x14ac:dyDescent="0.45">
      <c r="A7866" s="63"/>
    </row>
    <row r="7867" spans="1:1" x14ac:dyDescent="0.45">
      <c r="A7867" s="63"/>
    </row>
    <row r="7868" spans="1:1" x14ac:dyDescent="0.45">
      <c r="A7868" s="63"/>
    </row>
    <row r="7869" spans="1:1" x14ac:dyDescent="0.45">
      <c r="A7869" s="63"/>
    </row>
    <row r="7870" spans="1:1" x14ac:dyDescent="0.45">
      <c r="A7870" s="63"/>
    </row>
    <row r="7871" spans="1:1" x14ac:dyDescent="0.45">
      <c r="A7871" s="63"/>
    </row>
    <row r="7872" spans="1:1" x14ac:dyDescent="0.45">
      <c r="A7872" s="63"/>
    </row>
    <row r="7873" spans="1:1" x14ac:dyDescent="0.45">
      <c r="A7873" s="63"/>
    </row>
    <row r="7874" spans="1:1" x14ac:dyDescent="0.45">
      <c r="A7874" s="63"/>
    </row>
    <row r="7875" spans="1:1" x14ac:dyDescent="0.45">
      <c r="A7875" s="63"/>
    </row>
    <row r="7876" spans="1:1" x14ac:dyDescent="0.45">
      <c r="A7876" s="63"/>
    </row>
    <row r="7877" spans="1:1" x14ac:dyDescent="0.45">
      <c r="A7877" s="63"/>
    </row>
    <row r="7878" spans="1:1" x14ac:dyDescent="0.45">
      <c r="A7878" s="63"/>
    </row>
    <row r="7879" spans="1:1" x14ac:dyDescent="0.45">
      <c r="A7879" s="63"/>
    </row>
    <row r="7880" spans="1:1" x14ac:dyDescent="0.45">
      <c r="A7880" s="63"/>
    </row>
    <row r="7881" spans="1:1" x14ac:dyDescent="0.45">
      <c r="A7881" s="63"/>
    </row>
    <row r="7882" spans="1:1" x14ac:dyDescent="0.45">
      <c r="A7882" s="63"/>
    </row>
    <row r="7883" spans="1:1" x14ac:dyDescent="0.45">
      <c r="A7883" s="63"/>
    </row>
    <row r="7884" spans="1:1" x14ac:dyDescent="0.45">
      <c r="A7884" s="63"/>
    </row>
    <row r="7885" spans="1:1" x14ac:dyDescent="0.45">
      <c r="A7885" s="63"/>
    </row>
    <row r="7886" spans="1:1" x14ac:dyDescent="0.45">
      <c r="A7886" s="63"/>
    </row>
    <row r="7887" spans="1:1" x14ac:dyDescent="0.45">
      <c r="A7887" s="63"/>
    </row>
    <row r="7888" spans="1:1" x14ac:dyDescent="0.45">
      <c r="A7888" s="63"/>
    </row>
    <row r="7889" spans="1:1" x14ac:dyDescent="0.45">
      <c r="A7889" s="63"/>
    </row>
    <row r="7890" spans="1:1" x14ac:dyDescent="0.45">
      <c r="A7890" s="63"/>
    </row>
    <row r="7891" spans="1:1" x14ac:dyDescent="0.45">
      <c r="A7891" s="63"/>
    </row>
    <row r="7892" spans="1:1" x14ac:dyDescent="0.45">
      <c r="A7892" s="63"/>
    </row>
    <row r="7893" spans="1:1" x14ac:dyDescent="0.45">
      <c r="A7893" s="63"/>
    </row>
    <row r="7894" spans="1:1" x14ac:dyDescent="0.45">
      <c r="A7894" s="63"/>
    </row>
    <row r="7895" spans="1:1" x14ac:dyDescent="0.45">
      <c r="A7895" s="63"/>
    </row>
    <row r="7896" spans="1:1" x14ac:dyDescent="0.45">
      <c r="A7896" s="63"/>
    </row>
    <row r="7897" spans="1:1" x14ac:dyDescent="0.45">
      <c r="A7897" s="63"/>
    </row>
    <row r="7898" spans="1:1" x14ac:dyDescent="0.45">
      <c r="A7898" s="63"/>
    </row>
    <row r="7899" spans="1:1" x14ac:dyDescent="0.45">
      <c r="A7899" s="63"/>
    </row>
    <row r="7900" spans="1:1" x14ac:dyDescent="0.45">
      <c r="A7900" s="63"/>
    </row>
    <row r="7901" spans="1:1" x14ac:dyDescent="0.45">
      <c r="A7901" s="63"/>
    </row>
    <row r="7902" spans="1:1" x14ac:dyDescent="0.45">
      <c r="A7902" s="63"/>
    </row>
    <row r="7903" spans="1:1" x14ac:dyDescent="0.45">
      <c r="A7903" s="63"/>
    </row>
    <row r="7904" spans="1:1" x14ac:dyDescent="0.45">
      <c r="A7904" s="63"/>
    </row>
    <row r="7905" spans="1:1" x14ac:dyDescent="0.45">
      <c r="A7905" s="63"/>
    </row>
    <row r="7906" spans="1:1" x14ac:dyDescent="0.45">
      <c r="A7906" s="63"/>
    </row>
    <row r="7907" spans="1:1" x14ac:dyDescent="0.45">
      <c r="A7907" s="63"/>
    </row>
    <row r="7908" spans="1:1" x14ac:dyDescent="0.45">
      <c r="A7908" s="63"/>
    </row>
    <row r="7909" spans="1:1" x14ac:dyDescent="0.45">
      <c r="A7909" s="63"/>
    </row>
    <row r="7910" spans="1:1" x14ac:dyDescent="0.45">
      <c r="A7910" s="63"/>
    </row>
    <row r="7911" spans="1:1" x14ac:dyDescent="0.45">
      <c r="A7911" s="63"/>
    </row>
    <row r="7912" spans="1:1" x14ac:dyDescent="0.45">
      <c r="A7912" s="63"/>
    </row>
    <row r="7913" spans="1:1" x14ac:dyDescent="0.45">
      <c r="A7913" s="63"/>
    </row>
    <row r="7914" spans="1:1" x14ac:dyDescent="0.45">
      <c r="A7914" s="63"/>
    </row>
    <row r="7915" spans="1:1" x14ac:dyDescent="0.45">
      <c r="A7915" s="63"/>
    </row>
    <row r="7916" spans="1:1" x14ac:dyDescent="0.45">
      <c r="A7916" s="63"/>
    </row>
    <row r="7917" spans="1:1" x14ac:dyDescent="0.45">
      <c r="A7917" s="63"/>
    </row>
    <row r="7918" spans="1:1" x14ac:dyDescent="0.45">
      <c r="A7918" s="63"/>
    </row>
    <row r="7919" spans="1:1" x14ac:dyDescent="0.45">
      <c r="A7919" s="63"/>
    </row>
    <row r="7920" spans="1:1" x14ac:dyDescent="0.45">
      <c r="A7920" s="63"/>
    </row>
    <row r="7921" spans="1:1" x14ac:dyDescent="0.45">
      <c r="A7921" s="63"/>
    </row>
    <row r="7922" spans="1:1" x14ac:dyDescent="0.45">
      <c r="A7922" s="63"/>
    </row>
    <row r="7923" spans="1:1" x14ac:dyDescent="0.45">
      <c r="A7923" s="63"/>
    </row>
    <row r="7924" spans="1:1" x14ac:dyDescent="0.45">
      <c r="A7924" s="63"/>
    </row>
    <row r="7925" spans="1:1" x14ac:dyDescent="0.45">
      <c r="A7925" s="63"/>
    </row>
    <row r="7926" spans="1:1" x14ac:dyDescent="0.45">
      <c r="A7926" s="63"/>
    </row>
    <row r="7927" spans="1:1" x14ac:dyDescent="0.45">
      <c r="A7927" s="63"/>
    </row>
    <row r="7928" spans="1:1" x14ac:dyDescent="0.45">
      <c r="A7928" s="63"/>
    </row>
    <row r="7929" spans="1:1" x14ac:dyDescent="0.45">
      <c r="A7929" s="63"/>
    </row>
    <row r="7930" spans="1:1" x14ac:dyDescent="0.45">
      <c r="A7930" s="63"/>
    </row>
    <row r="7931" spans="1:1" x14ac:dyDescent="0.45">
      <c r="A7931" s="63"/>
    </row>
    <row r="7932" spans="1:1" x14ac:dyDescent="0.45">
      <c r="A7932" s="63"/>
    </row>
    <row r="7933" spans="1:1" x14ac:dyDescent="0.45">
      <c r="A7933" s="63"/>
    </row>
    <row r="7934" spans="1:1" x14ac:dyDescent="0.45">
      <c r="A7934" s="63"/>
    </row>
    <row r="7935" spans="1:1" x14ac:dyDescent="0.45">
      <c r="A7935" s="63"/>
    </row>
    <row r="7936" spans="1:1" x14ac:dyDescent="0.45">
      <c r="A7936" s="63"/>
    </row>
    <row r="7937" spans="1:1" x14ac:dyDescent="0.45">
      <c r="A7937" s="63"/>
    </row>
    <row r="7938" spans="1:1" x14ac:dyDescent="0.45">
      <c r="A7938" s="63"/>
    </row>
    <row r="7939" spans="1:1" x14ac:dyDescent="0.45">
      <c r="A7939" s="63"/>
    </row>
    <row r="7940" spans="1:1" x14ac:dyDescent="0.45">
      <c r="A7940" s="63"/>
    </row>
    <row r="7941" spans="1:1" x14ac:dyDescent="0.45">
      <c r="A7941" s="63"/>
    </row>
    <row r="7942" spans="1:1" x14ac:dyDescent="0.45">
      <c r="A7942" s="63"/>
    </row>
    <row r="7943" spans="1:1" x14ac:dyDescent="0.45">
      <c r="A7943" s="63"/>
    </row>
    <row r="7944" spans="1:1" x14ac:dyDescent="0.45">
      <c r="A7944" s="63"/>
    </row>
    <row r="7945" spans="1:1" x14ac:dyDescent="0.45">
      <c r="A7945" s="63"/>
    </row>
    <row r="7946" spans="1:1" x14ac:dyDescent="0.45">
      <c r="A7946" s="63"/>
    </row>
    <row r="7947" spans="1:1" x14ac:dyDescent="0.45">
      <c r="A7947" s="63"/>
    </row>
    <row r="7948" spans="1:1" x14ac:dyDescent="0.45">
      <c r="A7948" s="63"/>
    </row>
    <row r="7949" spans="1:1" x14ac:dyDescent="0.45">
      <c r="A7949" s="63"/>
    </row>
    <row r="7950" spans="1:1" x14ac:dyDescent="0.45">
      <c r="A7950" s="63"/>
    </row>
    <row r="7951" spans="1:1" x14ac:dyDescent="0.45">
      <c r="A7951" s="63"/>
    </row>
    <row r="7952" spans="1:1" x14ac:dyDescent="0.45">
      <c r="A7952" s="63"/>
    </row>
    <row r="7953" spans="1:1" x14ac:dyDescent="0.45">
      <c r="A7953" s="63"/>
    </row>
    <row r="7954" spans="1:1" x14ac:dyDescent="0.45">
      <c r="A7954" s="63"/>
    </row>
    <row r="7955" spans="1:1" x14ac:dyDescent="0.45">
      <c r="A7955" s="63"/>
    </row>
    <row r="7956" spans="1:1" x14ac:dyDescent="0.45">
      <c r="A7956" s="63"/>
    </row>
    <row r="7957" spans="1:1" x14ac:dyDescent="0.45">
      <c r="A7957" s="63"/>
    </row>
    <row r="7958" spans="1:1" x14ac:dyDescent="0.45">
      <c r="A7958" s="63"/>
    </row>
    <row r="7959" spans="1:1" x14ac:dyDescent="0.45">
      <c r="A7959" s="63"/>
    </row>
    <row r="7960" spans="1:1" x14ac:dyDescent="0.45">
      <c r="A7960" s="63"/>
    </row>
    <row r="7961" spans="1:1" x14ac:dyDescent="0.45">
      <c r="A7961" s="63"/>
    </row>
    <row r="7962" spans="1:1" x14ac:dyDescent="0.45">
      <c r="A7962" s="63"/>
    </row>
    <row r="7963" spans="1:1" x14ac:dyDescent="0.45">
      <c r="A7963" s="63"/>
    </row>
    <row r="7964" spans="1:1" x14ac:dyDescent="0.45">
      <c r="A7964" s="63"/>
    </row>
    <row r="7965" spans="1:1" x14ac:dyDescent="0.45">
      <c r="A7965" s="63"/>
    </row>
    <row r="7966" spans="1:1" x14ac:dyDescent="0.45">
      <c r="A7966" s="63"/>
    </row>
    <row r="7967" spans="1:1" x14ac:dyDescent="0.45">
      <c r="A7967" s="63"/>
    </row>
    <row r="7968" spans="1:1" x14ac:dyDescent="0.45">
      <c r="A7968" s="63"/>
    </row>
    <row r="7969" spans="1:1" x14ac:dyDescent="0.45">
      <c r="A7969" s="63"/>
    </row>
    <row r="7970" spans="1:1" x14ac:dyDescent="0.45">
      <c r="A7970" s="63"/>
    </row>
    <row r="7971" spans="1:1" x14ac:dyDescent="0.45">
      <c r="A7971" s="63"/>
    </row>
    <row r="7972" spans="1:1" x14ac:dyDescent="0.45">
      <c r="A7972" s="63"/>
    </row>
    <row r="7973" spans="1:1" x14ac:dyDescent="0.45">
      <c r="A7973" s="63"/>
    </row>
    <row r="7974" spans="1:1" x14ac:dyDescent="0.45">
      <c r="A7974" s="63"/>
    </row>
    <row r="7975" spans="1:1" x14ac:dyDescent="0.45">
      <c r="A7975" s="63"/>
    </row>
    <row r="7976" spans="1:1" x14ac:dyDescent="0.45">
      <c r="A7976" s="63"/>
    </row>
    <row r="7977" spans="1:1" x14ac:dyDescent="0.45">
      <c r="A7977" s="63"/>
    </row>
    <row r="7978" spans="1:1" x14ac:dyDescent="0.45">
      <c r="A7978" s="63"/>
    </row>
    <row r="7979" spans="1:1" x14ac:dyDescent="0.45">
      <c r="A7979" s="63"/>
    </row>
    <row r="7980" spans="1:1" x14ac:dyDescent="0.45">
      <c r="A7980" s="63"/>
    </row>
    <row r="7981" spans="1:1" x14ac:dyDescent="0.45">
      <c r="A7981" s="63"/>
    </row>
    <row r="7982" spans="1:1" x14ac:dyDescent="0.45">
      <c r="A7982" s="63"/>
    </row>
    <row r="7983" spans="1:1" x14ac:dyDescent="0.45">
      <c r="A7983" s="63"/>
    </row>
    <row r="7984" spans="1:1" x14ac:dyDescent="0.45">
      <c r="A7984" s="63"/>
    </row>
    <row r="7985" spans="1:1" x14ac:dyDescent="0.45">
      <c r="A7985" s="63"/>
    </row>
    <row r="7986" spans="1:1" x14ac:dyDescent="0.45">
      <c r="A7986" s="63"/>
    </row>
    <row r="7987" spans="1:1" x14ac:dyDescent="0.45">
      <c r="A7987" s="63"/>
    </row>
    <row r="7988" spans="1:1" x14ac:dyDescent="0.45">
      <c r="A7988" s="63"/>
    </row>
    <row r="7989" spans="1:1" x14ac:dyDescent="0.45">
      <c r="A7989" s="63"/>
    </row>
    <row r="7990" spans="1:1" x14ac:dyDescent="0.45">
      <c r="A7990" s="63"/>
    </row>
    <row r="7991" spans="1:1" x14ac:dyDescent="0.45">
      <c r="A7991" s="63"/>
    </row>
    <row r="7992" spans="1:1" x14ac:dyDescent="0.45">
      <c r="A7992" s="63"/>
    </row>
    <row r="7993" spans="1:1" x14ac:dyDescent="0.45">
      <c r="A7993" s="63"/>
    </row>
    <row r="7994" spans="1:1" x14ac:dyDescent="0.45">
      <c r="A7994" s="63"/>
    </row>
    <row r="7995" spans="1:1" x14ac:dyDescent="0.45">
      <c r="A7995" s="63"/>
    </row>
    <row r="7996" spans="1:1" x14ac:dyDescent="0.45">
      <c r="A7996" s="63"/>
    </row>
    <row r="7997" spans="1:1" x14ac:dyDescent="0.45">
      <c r="A7997" s="63"/>
    </row>
    <row r="7998" spans="1:1" x14ac:dyDescent="0.45">
      <c r="A7998" s="63"/>
    </row>
    <row r="7999" spans="1:1" x14ac:dyDescent="0.45">
      <c r="A7999" s="63"/>
    </row>
    <row r="8000" spans="1:1" x14ac:dyDescent="0.45">
      <c r="A8000" s="63"/>
    </row>
    <row r="8001" spans="1:1" x14ac:dyDescent="0.45">
      <c r="A8001" s="63"/>
    </row>
    <row r="8002" spans="1:1" x14ac:dyDescent="0.45">
      <c r="A8002" s="63"/>
    </row>
    <row r="8003" spans="1:1" x14ac:dyDescent="0.45">
      <c r="A8003" s="63"/>
    </row>
    <row r="8004" spans="1:1" x14ac:dyDescent="0.45">
      <c r="A8004" s="63"/>
    </row>
    <row r="8005" spans="1:1" x14ac:dyDescent="0.45">
      <c r="A8005" s="63"/>
    </row>
    <row r="8006" spans="1:1" x14ac:dyDescent="0.45">
      <c r="A8006" s="63"/>
    </row>
    <row r="8007" spans="1:1" x14ac:dyDescent="0.45">
      <c r="A8007" s="63"/>
    </row>
    <row r="8008" spans="1:1" x14ac:dyDescent="0.45">
      <c r="A8008" s="63"/>
    </row>
    <row r="8009" spans="1:1" x14ac:dyDescent="0.45">
      <c r="A8009" s="63"/>
    </row>
    <row r="8010" spans="1:1" x14ac:dyDescent="0.45">
      <c r="A8010" s="63"/>
    </row>
    <row r="8011" spans="1:1" x14ac:dyDescent="0.45">
      <c r="A8011" s="63"/>
    </row>
    <row r="8012" spans="1:1" x14ac:dyDescent="0.45">
      <c r="A8012" s="63"/>
    </row>
    <row r="8013" spans="1:1" x14ac:dyDescent="0.45">
      <c r="A8013" s="63"/>
    </row>
    <row r="8014" spans="1:1" x14ac:dyDescent="0.45">
      <c r="A8014" s="63"/>
    </row>
    <row r="8015" spans="1:1" x14ac:dyDescent="0.45">
      <c r="A8015" s="63"/>
    </row>
    <row r="8016" spans="1:1" x14ac:dyDescent="0.45">
      <c r="A8016" s="63"/>
    </row>
    <row r="8017" spans="1:1" x14ac:dyDescent="0.45">
      <c r="A8017" s="63"/>
    </row>
    <row r="8018" spans="1:1" x14ac:dyDescent="0.45">
      <c r="A8018" s="63"/>
    </row>
    <row r="8019" spans="1:1" x14ac:dyDescent="0.45">
      <c r="A8019" s="63"/>
    </row>
    <row r="8020" spans="1:1" x14ac:dyDescent="0.45">
      <c r="A8020" s="63"/>
    </row>
    <row r="8021" spans="1:1" x14ac:dyDescent="0.45">
      <c r="A8021" s="63"/>
    </row>
    <row r="8022" spans="1:1" x14ac:dyDescent="0.45">
      <c r="A8022" s="63"/>
    </row>
    <row r="8023" spans="1:1" x14ac:dyDescent="0.45">
      <c r="A8023" s="63"/>
    </row>
    <row r="8024" spans="1:1" x14ac:dyDescent="0.45">
      <c r="A8024" s="63"/>
    </row>
    <row r="8025" spans="1:1" x14ac:dyDescent="0.45">
      <c r="A8025" s="63"/>
    </row>
    <row r="8026" spans="1:1" x14ac:dyDescent="0.45">
      <c r="A8026" s="63"/>
    </row>
    <row r="8027" spans="1:1" x14ac:dyDescent="0.45">
      <c r="A8027" s="63"/>
    </row>
    <row r="8028" spans="1:1" x14ac:dyDescent="0.45">
      <c r="A8028" s="63"/>
    </row>
    <row r="8029" spans="1:1" x14ac:dyDescent="0.45">
      <c r="A8029" s="63"/>
    </row>
    <row r="8030" spans="1:1" x14ac:dyDescent="0.45">
      <c r="A8030" s="63"/>
    </row>
    <row r="8031" spans="1:1" x14ac:dyDescent="0.45">
      <c r="A8031" s="63"/>
    </row>
    <row r="8032" spans="1:1" x14ac:dyDescent="0.45">
      <c r="A8032" s="63"/>
    </row>
    <row r="8033" spans="1:1" x14ac:dyDescent="0.45">
      <c r="A8033" s="63"/>
    </row>
    <row r="8034" spans="1:1" x14ac:dyDescent="0.45">
      <c r="A8034" s="63"/>
    </row>
    <row r="8035" spans="1:1" x14ac:dyDescent="0.45">
      <c r="A8035" s="63"/>
    </row>
    <row r="8036" spans="1:1" x14ac:dyDescent="0.45">
      <c r="A8036" s="63"/>
    </row>
    <row r="8037" spans="1:1" x14ac:dyDescent="0.45">
      <c r="A8037" s="63"/>
    </row>
    <row r="8038" spans="1:1" x14ac:dyDescent="0.45">
      <c r="A8038" s="63"/>
    </row>
    <row r="8039" spans="1:1" x14ac:dyDescent="0.45">
      <c r="A8039" s="63"/>
    </row>
    <row r="8040" spans="1:1" x14ac:dyDescent="0.45">
      <c r="A8040" s="63"/>
    </row>
    <row r="8041" spans="1:1" x14ac:dyDescent="0.45">
      <c r="A8041" s="63"/>
    </row>
    <row r="8042" spans="1:1" x14ac:dyDescent="0.45">
      <c r="A8042" s="63"/>
    </row>
    <row r="8043" spans="1:1" x14ac:dyDescent="0.45">
      <c r="A8043" s="63"/>
    </row>
    <row r="8044" spans="1:1" x14ac:dyDescent="0.45">
      <c r="A8044" s="63"/>
    </row>
    <row r="8045" spans="1:1" x14ac:dyDescent="0.45">
      <c r="A8045" s="63"/>
    </row>
    <row r="8046" spans="1:1" x14ac:dyDescent="0.45">
      <c r="A8046" s="63"/>
    </row>
    <row r="8047" spans="1:1" x14ac:dyDescent="0.45">
      <c r="A8047" s="63"/>
    </row>
    <row r="8048" spans="1:1" x14ac:dyDescent="0.45">
      <c r="A8048" s="63"/>
    </row>
    <row r="8049" spans="1:1" x14ac:dyDescent="0.45">
      <c r="A8049" s="63"/>
    </row>
    <row r="8050" spans="1:1" x14ac:dyDescent="0.45">
      <c r="A8050" s="63"/>
    </row>
    <row r="8051" spans="1:1" x14ac:dyDescent="0.45">
      <c r="A8051" s="63"/>
    </row>
    <row r="8052" spans="1:1" x14ac:dyDescent="0.45">
      <c r="A8052" s="63"/>
    </row>
    <row r="8053" spans="1:1" x14ac:dyDescent="0.45">
      <c r="A8053" s="63"/>
    </row>
    <row r="8054" spans="1:1" x14ac:dyDescent="0.45">
      <c r="A8054" s="63"/>
    </row>
    <row r="8055" spans="1:1" x14ac:dyDescent="0.45">
      <c r="A8055" s="63"/>
    </row>
    <row r="8056" spans="1:1" x14ac:dyDescent="0.45">
      <c r="A8056" s="63"/>
    </row>
    <row r="8057" spans="1:1" x14ac:dyDescent="0.45">
      <c r="A8057" s="63"/>
    </row>
    <row r="8058" spans="1:1" x14ac:dyDescent="0.45">
      <c r="A8058" s="63"/>
    </row>
    <row r="8059" spans="1:1" x14ac:dyDescent="0.45">
      <c r="A8059" s="63"/>
    </row>
    <row r="8060" spans="1:1" x14ac:dyDescent="0.45">
      <c r="A8060" s="63"/>
    </row>
    <row r="8061" spans="1:1" x14ac:dyDescent="0.45">
      <c r="A8061" s="63"/>
    </row>
    <row r="8062" spans="1:1" x14ac:dyDescent="0.45">
      <c r="A8062" s="63"/>
    </row>
    <row r="8063" spans="1:1" x14ac:dyDescent="0.45">
      <c r="A8063" s="63"/>
    </row>
    <row r="8064" spans="1:1" x14ac:dyDescent="0.45">
      <c r="A8064" s="63"/>
    </row>
    <row r="8065" spans="1:1" x14ac:dyDescent="0.45">
      <c r="A8065" s="63"/>
    </row>
    <row r="8066" spans="1:1" x14ac:dyDescent="0.45">
      <c r="A8066" s="63"/>
    </row>
    <row r="8067" spans="1:1" x14ac:dyDescent="0.45">
      <c r="A8067" s="63"/>
    </row>
    <row r="8068" spans="1:1" x14ac:dyDescent="0.45">
      <c r="A8068" s="63"/>
    </row>
    <row r="8069" spans="1:1" x14ac:dyDescent="0.45">
      <c r="A8069" s="63"/>
    </row>
    <row r="8070" spans="1:1" x14ac:dyDescent="0.45">
      <c r="A8070" s="63"/>
    </row>
    <row r="8071" spans="1:1" x14ac:dyDescent="0.45">
      <c r="A8071" s="63"/>
    </row>
    <row r="8072" spans="1:1" x14ac:dyDescent="0.45">
      <c r="A8072" s="63"/>
    </row>
    <row r="8073" spans="1:1" x14ac:dyDescent="0.45">
      <c r="A8073" s="63"/>
    </row>
    <row r="8074" spans="1:1" x14ac:dyDescent="0.45">
      <c r="A8074" s="63"/>
    </row>
    <row r="8075" spans="1:1" x14ac:dyDescent="0.45">
      <c r="A8075" s="63"/>
    </row>
    <row r="8076" spans="1:1" x14ac:dyDescent="0.45">
      <c r="A8076" s="63"/>
    </row>
    <row r="8077" spans="1:1" x14ac:dyDescent="0.45">
      <c r="A8077" s="63"/>
    </row>
    <row r="8078" spans="1:1" x14ac:dyDescent="0.45">
      <c r="A8078" s="63"/>
    </row>
    <row r="8079" spans="1:1" x14ac:dyDescent="0.45">
      <c r="A8079" s="63"/>
    </row>
    <row r="8080" spans="1:1" x14ac:dyDescent="0.45">
      <c r="A8080" s="63"/>
    </row>
    <row r="8081" spans="1:1" x14ac:dyDescent="0.45">
      <c r="A8081" s="63"/>
    </row>
    <row r="8082" spans="1:1" x14ac:dyDescent="0.45">
      <c r="A8082" s="63"/>
    </row>
    <row r="8083" spans="1:1" x14ac:dyDescent="0.45">
      <c r="A8083" s="63"/>
    </row>
    <row r="8084" spans="1:1" x14ac:dyDescent="0.45">
      <c r="A8084" s="63"/>
    </row>
    <row r="8085" spans="1:1" x14ac:dyDescent="0.45">
      <c r="A8085" s="63"/>
    </row>
    <row r="8086" spans="1:1" x14ac:dyDescent="0.45">
      <c r="A8086" s="63"/>
    </row>
    <row r="8087" spans="1:1" x14ac:dyDescent="0.45">
      <c r="A8087" s="63"/>
    </row>
    <row r="8088" spans="1:1" x14ac:dyDescent="0.45">
      <c r="A8088" s="63"/>
    </row>
    <row r="8089" spans="1:1" x14ac:dyDescent="0.45">
      <c r="A8089" s="63"/>
    </row>
    <row r="8090" spans="1:1" x14ac:dyDescent="0.45">
      <c r="A8090" s="63"/>
    </row>
    <row r="8091" spans="1:1" x14ac:dyDescent="0.45">
      <c r="A8091" s="63"/>
    </row>
    <row r="8092" spans="1:1" x14ac:dyDescent="0.45">
      <c r="A8092" s="63"/>
    </row>
    <row r="8093" spans="1:1" x14ac:dyDescent="0.45">
      <c r="A8093" s="63"/>
    </row>
    <row r="8094" spans="1:1" x14ac:dyDescent="0.45">
      <c r="A8094" s="63"/>
    </row>
    <row r="8095" spans="1:1" x14ac:dyDescent="0.45">
      <c r="A8095" s="63"/>
    </row>
    <row r="8096" spans="1:1" x14ac:dyDescent="0.45">
      <c r="A8096" s="63"/>
    </row>
    <row r="8097" spans="1:1" x14ac:dyDescent="0.45">
      <c r="A8097" s="63"/>
    </row>
    <row r="8098" spans="1:1" x14ac:dyDescent="0.45">
      <c r="A8098" s="63"/>
    </row>
    <row r="8099" spans="1:1" x14ac:dyDescent="0.45">
      <c r="A8099" s="63"/>
    </row>
    <row r="8100" spans="1:1" x14ac:dyDescent="0.45">
      <c r="A8100" s="63"/>
    </row>
    <row r="8101" spans="1:1" x14ac:dyDescent="0.45">
      <c r="A8101" s="63"/>
    </row>
    <row r="8102" spans="1:1" x14ac:dyDescent="0.45">
      <c r="A8102" s="63"/>
    </row>
    <row r="8103" spans="1:1" x14ac:dyDescent="0.45">
      <c r="A8103" s="63"/>
    </row>
    <row r="8104" spans="1:1" x14ac:dyDescent="0.45">
      <c r="A8104" s="63"/>
    </row>
    <row r="8105" spans="1:1" x14ac:dyDescent="0.45">
      <c r="A8105" s="63"/>
    </row>
    <row r="8106" spans="1:1" x14ac:dyDescent="0.45">
      <c r="A8106" s="63"/>
    </row>
    <row r="8107" spans="1:1" x14ac:dyDescent="0.45">
      <c r="A8107" s="63"/>
    </row>
    <row r="8108" spans="1:1" x14ac:dyDescent="0.45">
      <c r="A8108" s="63"/>
    </row>
    <row r="8109" spans="1:1" x14ac:dyDescent="0.45">
      <c r="A8109" s="63"/>
    </row>
    <row r="8110" spans="1:1" x14ac:dyDescent="0.45">
      <c r="A8110" s="63"/>
    </row>
    <row r="8111" spans="1:1" x14ac:dyDescent="0.45">
      <c r="A8111" s="63"/>
    </row>
    <row r="8112" spans="1:1" x14ac:dyDescent="0.45">
      <c r="A8112" s="63"/>
    </row>
    <row r="8113" spans="1:1" x14ac:dyDescent="0.45">
      <c r="A8113" s="63"/>
    </row>
    <row r="8114" spans="1:1" x14ac:dyDescent="0.45">
      <c r="A8114" s="63"/>
    </row>
    <row r="8115" spans="1:1" x14ac:dyDescent="0.45">
      <c r="A8115" s="63"/>
    </row>
    <row r="8116" spans="1:1" x14ac:dyDescent="0.45">
      <c r="A8116" s="63"/>
    </row>
    <row r="8117" spans="1:1" x14ac:dyDescent="0.45">
      <c r="A8117" s="63"/>
    </row>
    <row r="8118" spans="1:1" x14ac:dyDescent="0.45">
      <c r="A8118" s="63"/>
    </row>
    <row r="8119" spans="1:1" x14ac:dyDescent="0.45">
      <c r="A8119" s="63"/>
    </row>
    <row r="8120" spans="1:1" x14ac:dyDescent="0.45">
      <c r="A8120" s="63"/>
    </row>
    <row r="8121" spans="1:1" x14ac:dyDescent="0.45">
      <c r="A8121" s="63"/>
    </row>
    <row r="8122" spans="1:1" x14ac:dyDescent="0.45">
      <c r="A8122" s="63"/>
    </row>
    <row r="8123" spans="1:1" x14ac:dyDescent="0.45">
      <c r="A8123" s="63"/>
    </row>
    <row r="8124" spans="1:1" x14ac:dyDescent="0.45">
      <c r="A8124" s="63"/>
    </row>
    <row r="8125" spans="1:1" x14ac:dyDescent="0.45">
      <c r="A8125" s="63"/>
    </row>
    <row r="8126" spans="1:1" x14ac:dyDescent="0.45">
      <c r="A8126" s="63"/>
    </row>
    <row r="8127" spans="1:1" x14ac:dyDescent="0.45">
      <c r="A8127" s="63"/>
    </row>
    <row r="8128" spans="1:1" x14ac:dyDescent="0.45">
      <c r="A8128" s="63"/>
    </row>
    <row r="8129" spans="1:1" x14ac:dyDescent="0.45">
      <c r="A8129" s="63"/>
    </row>
    <row r="8130" spans="1:1" x14ac:dyDescent="0.45">
      <c r="A8130" s="63"/>
    </row>
    <row r="8131" spans="1:1" x14ac:dyDescent="0.45">
      <c r="A8131" s="63"/>
    </row>
    <row r="8132" spans="1:1" x14ac:dyDescent="0.45">
      <c r="A8132" s="63"/>
    </row>
    <row r="8133" spans="1:1" x14ac:dyDescent="0.45">
      <c r="A8133" s="63"/>
    </row>
    <row r="8134" spans="1:1" x14ac:dyDescent="0.45">
      <c r="A8134" s="63"/>
    </row>
    <row r="8135" spans="1:1" x14ac:dyDescent="0.45">
      <c r="A8135" s="63"/>
    </row>
    <row r="8136" spans="1:1" x14ac:dyDescent="0.45">
      <c r="A8136" s="63"/>
    </row>
    <row r="8137" spans="1:1" x14ac:dyDescent="0.45">
      <c r="A8137" s="63"/>
    </row>
    <row r="8138" spans="1:1" x14ac:dyDescent="0.45">
      <c r="A8138" s="63"/>
    </row>
    <row r="8139" spans="1:1" x14ac:dyDescent="0.45">
      <c r="A8139" s="63"/>
    </row>
    <row r="8140" spans="1:1" x14ac:dyDescent="0.45">
      <c r="A8140" s="63"/>
    </row>
    <row r="8141" spans="1:1" x14ac:dyDescent="0.45">
      <c r="A8141" s="63"/>
    </row>
    <row r="8142" spans="1:1" x14ac:dyDescent="0.45">
      <c r="A8142" s="63"/>
    </row>
    <row r="8143" spans="1:1" x14ac:dyDescent="0.45">
      <c r="A8143" s="63"/>
    </row>
    <row r="8144" spans="1:1" x14ac:dyDescent="0.45">
      <c r="A8144" s="63"/>
    </row>
    <row r="8145" spans="1:1" x14ac:dyDescent="0.45">
      <c r="A8145" s="63"/>
    </row>
    <row r="8146" spans="1:1" x14ac:dyDescent="0.45">
      <c r="A8146" s="63"/>
    </row>
    <row r="8147" spans="1:1" x14ac:dyDescent="0.45">
      <c r="A8147" s="63"/>
    </row>
    <row r="8148" spans="1:1" x14ac:dyDescent="0.45">
      <c r="A8148" s="63"/>
    </row>
    <row r="8149" spans="1:1" x14ac:dyDescent="0.45">
      <c r="A8149" s="63"/>
    </row>
    <row r="8150" spans="1:1" x14ac:dyDescent="0.45">
      <c r="A8150" s="63"/>
    </row>
    <row r="8151" spans="1:1" x14ac:dyDescent="0.45">
      <c r="A8151" s="63"/>
    </row>
    <row r="8152" spans="1:1" x14ac:dyDescent="0.45">
      <c r="A8152" s="63"/>
    </row>
    <row r="8153" spans="1:1" x14ac:dyDescent="0.45">
      <c r="A8153" s="63"/>
    </row>
    <row r="8154" spans="1:1" x14ac:dyDescent="0.45">
      <c r="A8154" s="63"/>
    </row>
    <row r="8155" spans="1:1" x14ac:dyDescent="0.45">
      <c r="A8155" s="63"/>
    </row>
    <row r="8156" spans="1:1" x14ac:dyDescent="0.45">
      <c r="A8156" s="63"/>
    </row>
    <row r="8157" spans="1:1" x14ac:dyDescent="0.45">
      <c r="A8157" s="63"/>
    </row>
    <row r="8158" spans="1:1" x14ac:dyDescent="0.45">
      <c r="A8158" s="63"/>
    </row>
    <row r="8159" spans="1:1" x14ac:dyDescent="0.45">
      <c r="A8159" s="63"/>
    </row>
    <row r="8160" spans="1:1" x14ac:dyDescent="0.45">
      <c r="A8160" s="63"/>
    </row>
    <row r="8161" spans="1:1" x14ac:dyDescent="0.45">
      <c r="A8161" s="63"/>
    </row>
    <row r="8162" spans="1:1" x14ac:dyDescent="0.45">
      <c r="A8162" s="63"/>
    </row>
    <row r="8163" spans="1:1" x14ac:dyDescent="0.45">
      <c r="A8163" s="63"/>
    </row>
    <row r="8164" spans="1:1" x14ac:dyDescent="0.45">
      <c r="A8164" s="63"/>
    </row>
    <row r="8165" spans="1:1" x14ac:dyDescent="0.45">
      <c r="A8165" s="63"/>
    </row>
    <row r="8166" spans="1:1" x14ac:dyDescent="0.45">
      <c r="A8166" s="63"/>
    </row>
    <row r="8167" spans="1:1" x14ac:dyDescent="0.45">
      <c r="A8167" s="63"/>
    </row>
    <row r="8168" spans="1:1" x14ac:dyDescent="0.45">
      <c r="A8168" s="63"/>
    </row>
    <row r="8169" spans="1:1" x14ac:dyDescent="0.45">
      <c r="A8169" s="63"/>
    </row>
    <row r="8170" spans="1:1" x14ac:dyDescent="0.45">
      <c r="A8170" s="63"/>
    </row>
    <row r="8171" spans="1:1" x14ac:dyDescent="0.45">
      <c r="A8171" s="63"/>
    </row>
    <row r="8172" spans="1:1" x14ac:dyDescent="0.45">
      <c r="A8172" s="63"/>
    </row>
    <row r="8173" spans="1:1" x14ac:dyDescent="0.45">
      <c r="A8173" s="63"/>
    </row>
    <row r="8174" spans="1:1" x14ac:dyDescent="0.45">
      <c r="A8174" s="63"/>
    </row>
    <row r="8175" spans="1:1" x14ac:dyDescent="0.45">
      <c r="A8175" s="63"/>
    </row>
    <row r="8176" spans="1:1" x14ac:dyDescent="0.45">
      <c r="A8176" s="63"/>
    </row>
    <row r="8177" spans="1:1" x14ac:dyDescent="0.45">
      <c r="A8177" s="63"/>
    </row>
    <row r="8178" spans="1:1" x14ac:dyDescent="0.45">
      <c r="A8178" s="63"/>
    </row>
    <row r="8179" spans="1:1" x14ac:dyDescent="0.45">
      <c r="A8179" s="63"/>
    </row>
    <row r="8180" spans="1:1" x14ac:dyDescent="0.45">
      <c r="A8180" s="63"/>
    </row>
    <row r="8181" spans="1:1" x14ac:dyDescent="0.45">
      <c r="A8181" s="63"/>
    </row>
    <row r="8182" spans="1:1" x14ac:dyDescent="0.45">
      <c r="A8182" s="63"/>
    </row>
    <row r="8183" spans="1:1" x14ac:dyDescent="0.45">
      <c r="A8183" s="63"/>
    </row>
    <row r="8184" spans="1:1" x14ac:dyDescent="0.45">
      <c r="A8184" s="63"/>
    </row>
    <row r="8185" spans="1:1" x14ac:dyDescent="0.45">
      <c r="A8185" s="63"/>
    </row>
    <row r="8186" spans="1:1" x14ac:dyDescent="0.45">
      <c r="A8186" s="63"/>
    </row>
    <row r="8187" spans="1:1" x14ac:dyDescent="0.45">
      <c r="A8187" s="63"/>
    </row>
    <row r="8188" spans="1:1" x14ac:dyDescent="0.45">
      <c r="A8188" s="63"/>
    </row>
    <row r="8189" spans="1:1" x14ac:dyDescent="0.45">
      <c r="A8189" s="63"/>
    </row>
    <row r="8190" spans="1:1" x14ac:dyDescent="0.45">
      <c r="A8190" s="63"/>
    </row>
    <row r="8191" spans="1:1" x14ac:dyDescent="0.45">
      <c r="A8191" s="63"/>
    </row>
    <row r="8192" spans="1:1" x14ac:dyDescent="0.45">
      <c r="A8192" s="63"/>
    </row>
    <row r="8193" spans="1:1" x14ac:dyDescent="0.45">
      <c r="A8193" s="63"/>
    </row>
    <row r="8194" spans="1:1" x14ac:dyDescent="0.45">
      <c r="A8194" s="63"/>
    </row>
    <row r="8195" spans="1:1" x14ac:dyDescent="0.45">
      <c r="A8195" s="63"/>
    </row>
    <row r="8196" spans="1:1" x14ac:dyDescent="0.45">
      <c r="A8196" s="63"/>
    </row>
    <row r="8197" spans="1:1" x14ac:dyDescent="0.45">
      <c r="A8197" s="63"/>
    </row>
    <row r="8198" spans="1:1" x14ac:dyDescent="0.45">
      <c r="A8198" s="63"/>
    </row>
    <row r="8199" spans="1:1" x14ac:dyDescent="0.45">
      <c r="A8199" s="63"/>
    </row>
    <row r="8200" spans="1:1" x14ac:dyDescent="0.45">
      <c r="A8200" s="63"/>
    </row>
    <row r="8201" spans="1:1" x14ac:dyDescent="0.45">
      <c r="A8201" s="63"/>
    </row>
    <row r="8202" spans="1:1" x14ac:dyDescent="0.45">
      <c r="A8202" s="63"/>
    </row>
    <row r="8203" spans="1:1" x14ac:dyDescent="0.45">
      <c r="A8203" s="63"/>
    </row>
    <row r="8204" spans="1:1" x14ac:dyDescent="0.45">
      <c r="A8204" s="63"/>
    </row>
    <row r="8205" spans="1:1" x14ac:dyDescent="0.45">
      <c r="A8205" s="63"/>
    </row>
    <row r="8206" spans="1:1" x14ac:dyDescent="0.45">
      <c r="A8206" s="63"/>
    </row>
    <row r="8207" spans="1:1" x14ac:dyDescent="0.45">
      <c r="A8207" s="63"/>
    </row>
    <row r="8208" spans="1:1" x14ac:dyDescent="0.45">
      <c r="A8208" s="63"/>
    </row>
    <row r="8209" spans="1:1" x14ac:dyDescent="0.45">
      <c r="A8209" s="63"/>
    </row>
    <row r="8210" spans="1:1" x14ac:dyDescent="0.45">
      <c r="A8210" s="63"/>
    </row>
    <row r="8211" spans="1:1" x14ac:dyDescent="0.45">
      <c r="A8211" s="63"/>
    </row>
    <row r="8212" spans="1:1" x14ac:dyDescent="0.45">
      <c r="A8212" s="63"/>
    </row>
    <row r="8213" spans="1:1" x14ac:dyDescent="0.45">
      <c r="A8213" s="63"/>
    </row>
    <row r="8214" spans="1:1" x14ac:dyDescent="0.45">
      <c r="A8214" s="63"/>
    </row>
    <row r="8215" spans="1:1" x14ac:dyDescent="0.45">
      <c r="A8215" s="63"/>
    </row>
    <row r="8216" spans="1:1" x14ac:dyDescent="0.45">
      <c r="A8216" s="63"/>
    </row>
    <row r="8217" spans="1:1" x14ac:dyDescent="0.45">
      <c r="A8217" s="63"/>
    </row>
    <row r="8218" spans="1:1" x14ac:dyDescent="0.45">
      <c r="A8218" s="63"/>
    </row>
    <row r="8219" spans="1:1" x14ac:dyDescent="0.45">
      <c r="A8219" s="63"/>
    </row>
    <row r="8220" spans="1:1" x14ac:dyDescent="0.45">
      <c r="A8220" s="63"/>
    </row>
    <row r="8221" spans="1:1" x14ac:dyDescent="0.45">
      <c r="A8221" s="63"/>
    </row>
    <row r="8222" spans="1:1" x14ac:dyDescent="0.45">
      <c r="A8222" s="63"/>
    </row>
    <row r="8223" spans="1:1" x14ac:dyDescent="0.45">
      <c r="A8223" s="63"/>
    </row>
    <row r="8224" spans="1:1" x14ac:dyDescent="0.45">
      <c r="A8224" s="63"/>
    </row>
    <row r="8225" spans="1:1" x14ac:dyDescent="0.45">
      <c r="A8225" s="63"/>
    </row>
    <row r="8226" spans="1:1" x14ac:dyDescent="0.45">
      <c r="A8226" s="63"/>
    </row>
    <row r="8227" spans="1:1" x14ac:dyDescent="0.45">
      <c r="A8227" s="63"/>
    </row>
    <row r="8228" spans="1:1" x14ac:dyDescent="0.45">
      <c r="A8228" s="63"/>
    </row>
    <row r="8229" spans="1:1" x14ac:dyDescent="0.45">
      <c r="A8229" s="63"/>
    </row>
    <row r="8230" spans="1:1" x14ac:dyDescent="0.45">
      <c r="A8230" s="63"/>
    </row>
    <row r="8231" spans="1:1" x14ac:dyDescent="0.45">
      <c r="A8231" s="63"/>
    </row>
    <row r="8232" spans="1:1" x14ac:dyDescent="0.45">
      <c r="A8232" s="63"/>
    </row>
    <row r="8233" spans="1:1" x14ac:dyDescent="0.45">
      <c r="A8233" s="63"/>
    </row>
    <row r="8234" spans="1:1" x14ac:dyDescent="0.45">
      <c r="A8234" s="63"/>
    </row>
    <row r="8235" spans="1:1" x14ac:dyDescent="0.45">
      <c r="A8235" s="63"/>
    </row>
    <row r="8236" spans="1:1" x14ac:dyDescent="0.45">
      <c r="A8236" s="63"/>
    </row>
    <row r="8237" spans="1:1" x14ac:dyDescent="0.45">
      <c r="A8237" s="63"/>
    </row>
    <row r="8238" spans="1:1" x14ac:dyDescent="0.45">
      <c r="A8238" s="63"/>
    </row>
    <row r="8239" spans="1:1" x14ac:dyDescent="0.45">
      <c r="A8239" s="63"/>
    </row>
    <row r="8240" spans="1:1" x14ac:dyDescent="0.45">
      <c r="A8240" s="63"/>
    </row>
    <row r="8241" spans="1:1" x14ac:dyDescent="0.45">
      <c r="A8241" s="63"/>
    </row>
    <row r="8242" spans="1:1" x14ac:dyDescent="0.45">
      <c r="A8242" s="63"/>
    </row>
    <row r="8243" spans="1:1" x14ac:dyDescent="0.45">
      <c r="A8243" s="63"/>
    </row>
    <row r="8244" spans="1:1" x14ac:dyDescent="0.45">
      <c r="A8244" s="63"/>
    </row>
    <row r="8245" spans="1:1" x14ac:dyDescent="0.45">
      <c r="A8245" s="63"/>
    </row>
    <row r="8246" spans="1:1" x14ac:dyDescent="0.45">
      <c r="A8246" s="63"/>
    </row>
    <row r="8247" spans="1:1" x14ac:dyDescent="0.45">
      <c r="A8247" s="63"/>
    </row>
    <row r="8248" spans="1:1" x14ac:dyDescent="0.45">
      <c r="A8248" s="63"/>
    </row>
    <row r="8249" spans="1:1" x14ac:dyDescent="0.45">
      <c r="A8249" s="63"/>
    </row>
    <row r="8250" spans="1:1" x14ac:dyDescent="0.45">
      <c r="A8250" s="63"/>
    </row>
    <row r="8251" spans="1:1" x14ac:dyDescent="0.45">
      <c r="A8251" s="63"/>
    </row>
    <row r="8252" spans="1:1" x14ac:dyDescent="0.45">
      <c r="A8252" s="63"/>
    </row>
    <row r="8253" spans="1:1" x14ac:dyDescent="0.45">
      <c r="A8253" s="63"/>
    </row>
    <row r="8254" spans="1:1" x14ac:dyDescent="0.45">
      <c r="A8254" s="63"/>
    </row>
    <row r="8255" spans="1:1" x14ac:dyDescent="0.45">
      <c r="A8255" s="63"/>
    </row>
    <row r="8256" spans="1:1" x14ac:dyDescent="0.45">
      <c r="A8256" s="63"/>
    </row>
    <row r="8257" spans="1:1" x14ac:dyDescent="0.45">
      <c r="A8257" s="63"/>
    </row>
    <row r="8258" spans="1:1" x14ac:dyDescent="0.45">
      <c r="A8258" s="63"/>
    </row>
    <row r="8259" spans="1:1" x14ac:dyDescent="0.45">
      <c r="A8259" s="63"/>
    </row>
    <row r="8260" spans="1:1" x14ac:dyDescent="0.45">
      <c r="A8260" s="63"/>
    </row>
    <row r="8261" spans="1:1" x14ac:dyDescent="0.45">
      <c r="A8261" s="63"/>
    </row>
    <row r="8262" spans="1:1" x14ac:dyDescent="0.45">
      <c r="A8262" s="63"/>
    </row>
    <row r="8263" spans="1:1" x14ac:dyDescent="0.45">
      <c r="A8263" s="63"/>
    </row>
    <row r="8264" spans="1:1" x14ac:dyDescent="0.45">
      <c r="A8264" s="63"/>
    </row>
    <row r="8265" spans="1:1" x14ac:dyDescent="0.45">
      <c r="A8265" s="63"/>
    </row>
    <row r="8266" spans="1:1" x14ac:dyDescent="0.45">
      <c r="A8266" s="63"/>
    </row>
    <row r="8267" spans="1:1" x14ac:dyDescent="0.45">
      <c r="A8267" s="63"/>
    </row>
    <row r="8268" spans="1:1" x14ac:dyDescent="0.45">
      <c r="A8268" s="63"/>
    </row>
    <row r="8269" spans="1:1" x14ac:dyDescent="0.45">
      <c r="A8269" s="63"/>
    </row>
    <row r="8270" spans="1:1" x14ac:dyDescent="0.45">
      <c r="A8270" s="63"/>
    </row>
    <row r="8271" spans="1:1" x14ac:dyDescent="0.45">
      <c r="A8271" s="63"/>
    </row>
    <row r="8272" spans="1:1" x14ac:dyDescent="0.45">
      <c r="A8272" s="63"/>
    </row>
    <row r="8273" spans="1:1" x14ac:dyDescent="0.45">
      <c r="A8273" s="63"/>
    </row>
    <row r="8274" spans="1:1" x14ac:dyDescent="0.45">
      <c r="A8274" s="63"/>
    </row>
    <row r="8275" spans="1:1" x14ac:dyDescent="0.45">
      <c r="A8275" s="63"/>
    </row>
    <row r="8276" spans="1:1" x14ac:dyDescent="0.45">
      <c r="A8276" s="63"/>
    </row>
    <row r="8277" spans="1:1" x14ac:dyDescent="0.45">
      <c r="A8277" s="63"/>
    </row>
    <row r="8278" spans="1:1" x14ac:dyDescent="0.45">
      <c r="A8278" s="63"/>
    </row>
    <row r="8279" spans="1:1" x14ac:dyDescent="0.45">
      <c r="A8279" s="63"/>
    </row>
    <row r="8280" spans="1:1" x14ac:dyDescent="0.45">
      <c r="A8280" s="63"/>
    </row>
    <row r="8281" spans="1:1" x14ac:dyDescent="0.45">
      <c r="A8281" s="63"/>
    </row>
    <row r="8282" spans="1:1" x14ac:dyDescent="0.45">
      <c r="A8282" s="63"/>
    </row>
    <row r="8283" spans="1:1" x14ac:dyDescent="0.45">
      <c r="A8283" s="63"/>
    </row>
    <row r="8284" spans="1:1" x14ac:dyDescent="0.45">
      <c r="A8284" s="63"/>
    </row>
    <row r="8285" spans="1:1" x14ac:dyDescent="0.45">
      <c r="A8285" s="63"/>
    </row>
    <row r="8286" spans="1:1" x14ac:dyDescent="0.45">
      <c r="A8286" s="63"/>
    </row>
    <row r="8287" spans="1:1" x14ac:dyDescent="0.45">
      <c r="A8287" s="63"/>
    </row>
    <row r="8288" spans="1:1" x14ac:dyDescent="0.45">
      <c r="A8288" s="63"/>
    </row>
    <row r="8289" spans="1:1" x14ac:dyDescent="0.45">
      <c r="A8289" s="63"/>
    </row>
    <row r="8290" spans="1:1" x14ac:dyDescent="0.45">
      <c r="A8290" s="63"/>
    </row>
    <row r="8291" spans="1:1" x14ac:dyDescent="0.45">
      <c r="A8291" s="63"/>
    </row>
    <row r="8292" spans="1:1" x14ac:dyDescent="0.45">
      <c r="A8292" s="63"/>
    </row>
    <row r="8293" spans="1:1" x14ac:dyDescent="0.45">
      <c r="A8293" s="63"/>
    </row>
    <row r="8294" spans="1:1" x14ac:dyDescent="0.45">
      <c r="A8294" s="63"/>
    </row>
    <row r="8295" spans="1:1" x14ac:dyDescent="0.45">
      <c r="A8295" s="63"/>
    </row>
    <row r="8296" spans="1:1" x14ac:dyDescent="0.45">
      <c r="A8296" s="63"/>
    </row>
    <row r="8297" spans="1:1" x14ac:dyDescent="0.45">
      <c r="A8297" s="63"/>
    </row>
    <row r="8298" spans="1:1" x14ac:dyDescent="0.45">
      <c r="A8298" s="63"/>
    </row>
    <row r="8299" spans="1:1" x14ac:dyDescent="0.45">
      <c r="A8299" s="63"/>
    </row>
    <row r="8300" spans="1:1" x14ac:dyDescent="0.45">
      <c r="A8300" s="63"/>
    </row>
    <row r="8301" spans="1:1" x14ac:dyDescent="0.45">
      <c r="A8301" s="63"/>
    </row>
    <row r="8302" spans="1:1" x14ac:dyDescent="0.45">
      <c r="A8302" s="63"/>
    </row>
    <row r="8303" spans="1:1" x14ac:dyDescent="0.45">
      <c r="A8303" s="63"/>
    </row>
    <row r="8304" spans="1:1" x14ac:dyDescent="0.45">
      <c r="A8304" s="63"/>
    </row>
    <row r="8305" spans="1:1" x14ac:dyDescent="0.45">
      <c r="A8305" s="63"/>
    </row>
    <row r="8306" spans="1:1" x14ac:dyDescent="0.45">
      <c r="A8306" s="63"/>
    </row>
    <row r="8307" spans="1:1" x14ac:dyDescent="0.45">
      <c r="A8307" s="63"/>
    </row>
    <row r="8308" spans="1:1" x14ac:dyDescent="0.45">
      <c r="A8308" s="63"/>
    </row>
    <row r="8309" spans="1:1" x14ac:dyDescent="0.45">
      <c r="A8309" s="63"/>
    </row>
    <row r="8310" spans="1:1" x14ac:dyDescent="0.45">
      <c r="A8310" s="63"/>
    </row>
    <row r="8311" spans="1:1" x14ac:dyDescent="0.45">
      <c r="A8311" s="63"/>
    </row>
    <row r="8312" spans="1:1" x14ac:dyDescent="0.45">
      <c r="A8312" s="63"/>
    </row>
    <row r="8313" spans="1:1" x14ac:dyDescent="0.45">
      <c r="A8313" s="63"/>
    </row>
    <row r="8314" spans="1:1" x14ac:dyDescent="0.45">
      <c r="A8314" s="63"/>
    </row>
    <row r="8315" spans="1:1" x14ac:dyDescent="0.45">
      <c r="A8315" s="63"/>
    </row>
    <row r="8316" spans="1:1" x14ac:dyDescent="0.45">
      <c r="A8316" s="63"/>
    </row>
    <row r="8317" spans="1:1" x14ac:dyDescent="0.45">
      <c r="A8317" s="63"/>
    </row>
    <row r="8318" spans="1:1" x14ac:dyDescent="0.45">
      <c r="A8318" s="63"/>
    </row>
    <row r="8319" spans="1:1" x14ac:dyDescent="0.45">
      <c r="A8319" s="63"/>
    </row>
    <row r="8320" spans="1:1" x14ac:dyDescent="0.45">
      <c r="A8320" s="63"/>
    </row>
    <row r="8321" spans="1:1" x14ac:dyDescent="0.45">
      <c r="A8321" s="63"/>
    </row>
    <row r="8322" spans="1:1" x14ac:dyDescent="0.45">
      <c r="A8322" s="63"/>
    </row>
    <row r="8323" spans="1:1" x14ac:dyDescent="0.45">
      <c r="A8323" s="63"/>
    </row>
    <row r="8324" spans="1:1" x14ac:dyDescent="0.45">
      <c r="A8324" s="63"/>
    </row>
    <row r="8325" spans="1:1" x14ac:dyDescent="0.45">
      <c r="A8325" s="63"/>
    </row>
    <row r="8326" spans="1:1" x14ac:dyDescent="0.45">
      <c r="A8326" s="63"/>
    </row>
    <row r="8327" spans="1:1" x14ac:dyDescent="0.45">
      <c r="A8327" s="63"/>
    </row>
    <row r="8328" spans="1:1" x14ac:dyDescent="0.45">
      <c r="A8328" s="63"/>
    </row>
    <row r="8329" spans="1:1" x14ac:dyDescent="0.45">
      <c r="A8329" s="63"/>
    </row>
    <row r="8330" spans="1:1" x14ac:dyDescent="0.45">
      <c r="A8330" s="63"/>
    </row>
    <row r="8331" spans="1:1" x14ac:dyDescent="0.45">
      <c r="A8331" s="63"/>
    </row>
    <row r="8332" spans="1:1" x14ac:dyDescent="0.45">
      <c r="A8332" s="63"/>
    </row>
    <row r="8333" spans="1:1" x14ac:dyDescent="0.45">
      <c r="A8333" s="63"/>
    </row>
    <row r="8334" spans="1:1" x14ac:dyDescent="0.45">
      <c r="A8334" s="63"/>
    </row>
    <row r="8335" spans="1:1" x14ac:dyDescent="0.45">
      <c r="A8335" s="63"/>
    </row>
    <row r="8336" spans="1:1" x14ac:dyDescent="0.45">
      <c r="A8336" s="63"/>
    </row>
    <row r="8337" spans="1:1" x14ac:dyDescent="0.45">
      <c r="A8337" s="63"/>
    </row>
    <row r="8338" spans="1:1" x14ac:dyDescent="0.45">
      <c r="A8338" s="63"/>
    </row>
    <row r="8339" spans="1:1" x14ac:dyDescent="0.45">
      <c r="A8339" s="63"/>
    </row>
    <row r="8340" spans="1:1" x14ac:dyDescent="0.45">
      <c r="A8340" s="63"/>
    </row>
    <row r="8341" spans="1:1" x14ac:dyDescent="0.45">
      <c r="A8341" s="63"/>
    </row>
    <row r="8342" spans="1:1" x14ac:dyDescent="0.45">
      <c r="A8342" s="63"/>
    </row>
    <row r="8343" spans="1:1" x14ac:dyDescent="0.45">
      <c r="A8343" s="63"/>
    </row>
    <row r="8344" spans="1:1" x14ac:dyDescent="0.45">
      <c r="A8344" s="63"/>
    </row>
    <row r="8345" spans="1:1" x14ac:dyDescent="0.45">
      <c r="A8345" s="63"/>
    </row>
    <row r="8346" spans="1:1" x14ac:dyDescent="0.45">
      <c r="A8346" s="63"/>
    </row>
    <row r="8347" spans="1:1" x14ac:dyDescent="0.45">
      <c r="A8347" s="63"/>
    </row>
    <row r="8348" spans="1:1" x14ac:dyDescent="0.45">
      <c r="A8348" s="63"/>
    </row>
    <row r="8349" spans="1:1" x14ac:dyDescent="0.45">
      <c r="A8349" s="63"/>
    </row>
    <row r="8350" spans="1:1" x14ac:dyDescent="0.45">
      <c r="A8350" s="63"/>
    </row>
    <row r="8351" spans="1:1" x14ac:dyDescent="0.45">
      <c r="A8351" s="63"/>
    </row>
    <row r="8352" spans="1:1" x14ac:dyDescent="0.45">
      <c r="A8352" s="63"/>
    </row>
    <row r="8353" spans="1:1" x14ac:dyDescent="0.45">
      <c r="A8353" s="63"/>
    </row>
    <row r="8354" spans="1:1" x14ac:dyDescent="0.45">
      <c r="A8354" s="63"/>
    </row>
    <row r="8355" spans="1:1" x14ac:dyDescent="0.45">
      <c r="A8355" s="63"/>
    </row>
    <row r="8356" spans="1:1" x14ac:dyDescent="0.45">
      <c r="A8356" s="63"/>
    </row>
    <row r="8357" spans="1:1" x14ac:dyDescent="0.45">
      <c r="A8357" s="63"/>
    </row>
    <row r="8358" spans="1:1" x14ac:dyDescent="0.45">
      <c r="A8358" s="63"/>
    </row>
    <row r="8359" spans="1:1" x14ac:dyDescent="0.45">
      <c r="A8359" s="63"/>
    </row>
    <row r="8360" spans="1:1" x14ac:dyDescent="0.45">
      <c r="A8360" s="63"/>
    </row>
    <row r="8361" spans="1:1" x14ac:dyDescent="0.45">
      <c r="A8361" s="63"/>
    </row>
    <row r="8362" spans="1:1" x14ac:dyDescent="0.45">
      <c r="A8362" s="63"/>
    </row>
    <row r="8363" spans="1:1" x14ac:dyDescent="0.45">
      <c r="A8363" s="63"/>
    </row>
    <row r="8364" spans="1:1" x14ac:dyDescent="0.45">
      <c r="A8364" s="63"/>
    </row>
    <row r="8365" spans="1:1" x14ac:dyDescent="0.45">
      <c r="A8365" s="63"/>
    </row>
    <row r="8366" spans="1:1" x14ac:dyDescent="0.45">
      <c r="A8366" s="63"/>
    </row>
    <row r="8367" spans="1:1" x14ac:dyDescent="0.45">
      <c r="A8367" s="63"/>
    </row>
    <row r="8368" spans="1:1" x14ac:dyDescent="0.45">
      <c r="A8368" s="63"/>
    </row>
    <row r="8369" spans="1:1" x14ac:dyDescent="0.45">
      <c r="A8369" s="63"/>
    </row>
    <row r="8370" spans="1:1" x14ac:dyDescent="0.45">
      <c r="A8370" s="63"/>
    </row>
    <row r="8371" spans="1:1" x14ac:dyDescent="0.45">
      <c r="A8371" s="63"/>
    </row>
    <row r="8372" spans="1:1" x14ac:dyDescent="0.45">
      <c r="A8372" s="63"/>
    </row>
    <row r="8373" spans="1:1" x14ac:dyDescent="0.45">
      <c r="A8373" s="63"/>
    </row>
    <row r="8374" spans="1:1" x14ac:dyDescent="0.45">
      <c r="A8374" s="63"/>
    </row>
    <row r="8375" spans="1:1" x14ac:dyDescent="0.45">
      <c r="A8375" s="63"/>
    </row>
    <row r="8376" spans="1:1" x14ac:dyDescent="0.45">
      <c r="A8376" s="63"/>
    </row>
    <row r="8377" spans="1:1" x14ac:dyDescent="0.45">
      <c r="A8377" s="63"/>
    </row>
    <row r="8378" spans="1:1" x14ac:dyDescent="0.45">
      <c r="A8378" s="63"/>
    </row>
    <row r="8379" spans="1:1" x14ac:dyDescent="0.45">
      <c r="A8379" s="63"/>
    </row>
    <row r="8380" spans="1:1" x14ac:dyDescent="0.45">
      <c r="A8380" s="63"/>
    </row>
    <row r="8381" spans="1:1" x14ac:dyDescent="0.45">
      <c r="A8381" s="63"/>
    </row>
    <row r="8382" spans="1:1" x14ac:dyDescent="0.45">
      <c r="A8382" s="63"/>
    </row>
    <row r="8383" spans="1:1" x14ac:dyDescent="0.45">
      <c r="A8383" s="63"/>
    </row>
    <row r="8384" spans="1:1" x14ac:dyDescent="0.45">
      <c r="A8384" s="63"/>
    </row>
    <row r="8385" spans="1:1" x14ac:dyDescent="0.45">
      <c r="A8385" s="63"/>
    </row>
    <row r="8386" spans="1:1" x14ac:dyDescent="0.45">
      <c r="A8386" s="63"/>
    </row>
    <row r="8387" spans="1:1" x14ac:dyDescent="0.45">
      <c r="A8387" s="63"/>
    </row>
    <row r="8388" spans="1:1" x14ac:dyDescent="0.45">
      <c r="A8388" s="63"/>
    </row>
    <row r="8389" spans="1:1" x14ac:dyDescent="0.45">
      <c r="A8389" s="63"/>
    </row>
    <row r="8390" spans="1:1" x14ac:dyDescent="0.45">
      <c r="A8390" s="63"/>
    </row>
    <row r="8391" spans="1:1" x14ac:dyDescent="0.45">
      <c r="A8391" s="63"/>
    </row>
    <row r="8392" spans="1:1" x14ac:dyDescent="0.45">
      <c r="A8392" s="63"/>
    </row>
    <row r="8393" spans="1:1" x14ac:dyDescent="0.45">
      <c r="A8393" s="63"/>
    </row>
    <row r="8394" spans="1:1" x14ac:dyDescent="0.45">
      <c r="A8394" s="63"/>
    </row>
    <row r="8395" spans="1:1" x14ac:dyDescent="0.45">
      <c r="A8395" s="63"/>
    </row>
    <row r="8396" spans="1:1" x14ac:dyDescent="0.45">
      <c r="A8396" s="63"/>
    </row>
    <row r="8397" spans="1:1" x14ac:dyDescent="0.45">
      <c r="A8397" s="63"/>
    </row>
    <row r="8398" spans="1:1" x14ac:dyDescent="0.45">
      <c r="A8398" s="63"/>
    </row>
    <row r="8399" spans="1:1" x14ac:dyDescent="0.45">
      <c r="A8399" s="63"/>
    </row>
    <row r="8400" spans="1:1" x14ac:dyDescent="0.45">
      <c r="A8400" s="63"/>
    </row>
    <row r="8401" spans="1:1" x14ac:dyDescent="0.45">
      <c r="A8401" s="63"/>
    </row>
    <row r="8402" spans="1:1" x14ac:dyDescent="0.45">
      <c r="A8402" s="63"/>
    </row>
    <row r="8403" spans="1:1" x14ac:dyDescent="0.45">
      <c r="A8403" s="63"/>
    </row>
    <row r="8404" spans="1:1" x14ac:dyDescent="0.45">
      <c r="A8404" s="63"/>
    </row>
    <row r="8405" spans="1:1" x14ac:dyDescent="0.45">
      <c r="A8405" s="63"/>
    </row>
    <row r="8406" spans="1:1" x14ac:dyDescent="0.45">
      <c r="A8406" s="63"/>
    </row>
    <row r="8407" spans="1:1" x14ac:dyDescent="0.45">
      <c r="A8407" s="63"/>
    </row>
    <row r="8408" spans="1:1" x14ac:dyDescent="0.45">
      <c r="A8408" s="63"/>
    </row>
    <row r="8409" spans="1:1" x14ac:dyDescent="0.45">
      <c r="A8409" s="63"/>
    </row>
    <row r="8410" spans="1:1" x14ac:dyDescent="0.45">
      <c r="A8410" s="63"/>
    </row>
    <row r="8411" spans="1:1" x14ac:dyDescent="0.45">
      <c r="A8411" s="63"/>
    </row>
    <row r="8412" spans="1:1" x14ac:dyDescent="0.45">
      <c r="A8412" s="63"/>
    </row>
    <row r="8413" spans="1:1" x14ac:dyDescent="0.45">
      <c r="A8413" s="63"/>
    </row>
    <row r="8414" spans="1:1" x14ac:dyDescent="0.45">
      <c r="A8414" s="63"/>
    </row>
    <row r="8415" spans="1:1" x14ac:dyDescent="0.45">
      <c r="A8415" s="63"/>
    </row>
    <row r="8416" spans="1:1" x14ac:dyDescent="0.45">
      <c r="A8416" s="63"/>
    </row>
    <row r="8417" spans="1:1" x14ac:dyDescent="0.45">
      <c r="A8417" s="63"/>
    </row>
    <row r="8418" spans="1:1" x14ac:dyDescent="0.45">
      <c r="A8418" s="63"/>
    </row>
    <row r="8419" spans="1:1" x14ac:dyDescent="0.45">
      <c r="A8419" s="63"/>
    </row>
    <row r="8420" spans="1:1" x14ac:dyDescent="0.45">
      <c r="A8420" s="63"/>
    </row>
    <row r="8421" spans="1:1" x14ac:dyDescent="0.45">
      <c r="A8421" s="63"/>
    </row>
    <row r="8422" spans="1:1" x14ac:dyDescent="0.45">
      <c r="A8422" s="63"/>
    </row>
    <row r="8423" spans="1:1" x14ac:dyDescent="0.45">
      <c r="A8423" s="63"/>
    </row>
    <row r="8424" spans="1:1" x14ac:dyDescent="0.45">
      <c r="A8424" s="63"/>
    </row>
    <row r="8425" spans="1:1" x14ac:dyDescent="0.45">
      <c r="A8425" s="63"/>
    </row>
    <row r="8426" spans="1:1" x14ac:dyDescent="0.45">
      <c r="A8426" s="63"/>
    </row>
    <row r="8427" spans="1:1" x14ac:dyDescent="0.45">
      <c r="A8427" s="63"/>
    </row>
    <row r="8428" spans="1:1" x14ac:dyDescent="0.45">
      <c r="A8428" s="63"/>
    </row>
    <row r="8429" spans="1:1" x14ac:dyDescent="0.45">
      <c r="A8429" s="63"/>
    </row>
    <row r="8430" spans="1:1" x14ac:dyDescent="0.45">
      <c r="A8430" s="63"/>
    </row>
    <row r="8431" spans="1:1" x14ac:dyDescent="0.45">
      <c r="A8431" s="63"/>
    </row>
    <row r="8432" spans="1:1" x14ac:dyDescent="0.45">
      <c r="A8432" s="63"/>
    </row>
    <row r="8433" spans="1:1" x14ac:dyDescent="0.45">
      <c r="A8433" s="63"/>
    </row>
    <row r="8434" spans="1:1" x14ac:dyDescent="0.45">
      <c r="A8434" s="63"/>
    </row>
    <row r="8435" spans="1:1" x14ac:dyDescent="0.45">
      <c r="A8435" s="63"/>
    </row>
    <row r="8436" spans="1:1" x14ac:dyDescent="0.45">
      <c r="A8436" s="63"/>
    </row>
    <row r="8437" spans="1:1" x14ac:dyDescent="0.45">
      <c r="A8437" s="63"/>
    </row>
    <row r="8438" spans="1:1" x14ac:dyDescent="0.45">
      <c r="A8438" s="63"/>
    </row>
    <row r="8439" spans="1:1" x14ac:dyDescent="0.45">
      <c r="A8439" s="63"/>
    </row>
    <row r="8440" spans="1:1" x14ac:dyDescent="0.45">
      <c r="A8440" s="63"/>
    </row>
    <row r="8441" spans="1:1" x14ac:dyDescent="0.45">
      <c r="A8441" s="63"/>
    </row>
    <row r="8442" spans="1:1" x14ac:dyDescent="0.45">
      <c r="A8442" s="63"/>
    </row>
    <row r="8443" spans="1:1" x14ac:dyDescent="0.45">
      <c r="A8443" s="63"/>
    </row>
    <row r="8444" spans="1:1" x14ac:dyDescent="0.45">
      <c r="A8444" s="63"/>
    </row>
    <row r="8445" spans="1:1" x14ac:dyDescent="0.45">
      <c r="A8445" s="63"/>
    </row>
    <row r="8446" spans="1:1" x14ac:dyDescent="0.45">
      <c r="A8446" s="63"/>
    </row>
    <row r="8447" spans="1:1" x14ac:dyDescent="0.45">
      <c r="A8447" s="63"/>
    </row>
    <row r="8448" spans="1:1" x14ac:dyDescent="0.45">
      <c r="A8448" s="63"/>
    </row>
    <row r="8449" spans="1:1" x14ac:dyDescent="0.45">
      <c r="A8449" s="63"/>
    </row>
    <row r="8450" spans="1:1" x14ac:dyDescent="0.45">
      <c r="A8450" s="63"/>
    </row>
    <row r="8451" spans="1:1" x14ac:dyDescent="0.45">
      <c r="A8451" s="63"/>
    </row>
    <row r="8452" spans="1:1" x14ac:dyDescent="0.45">
      <c r="A8452" s="63"/>
    </row>
    <row r="8453" spans="1:1" x14ac:dyDescent="0.45">
      <c r="A8453" s="63"/>
    </row>
    <row r="8454" spans="1:1" x14ac:dyDescent="0.45">
      <c r="A8454" s="63"/>
    </row>
    <row r="8455" spans="1:1" x14ac:dyDescent="0.45">
      <c r="A8455" s="63"/>
    </row>
    <row r="8456" spans="1:1" x14ac:dyDescent="0.45">
      <c r="A8456" s="63"/>
    </row>
    <row r="8457" spans="1:1" x14ac:dyDescent="0.45">
      <c r="A8457" s="63"/>
    </row>
    <row r="8458" spans="1:1" x14ac:dyDescent="0.45">
      <c r="A8458" s="63"/>
    </row>
    <row r="8459" spans="1:1" x14ac:dyDescent="0.45">
      <c r="A8459" s="63"/>
    </row>
    <row r="8460" spans="1:1" x14ac:dyDescent="0.45">
      <c r="A8460" s="63"/>
    </row>
    <row r="8461" spans="1:1" x14ac:dyDescent="0.45">
      <c r="A8461" s="63"/>
    </row>
    <row r="8462" spans="1:1" x14ac:dyDescent="0.45">
      <c r="A8462" s="63"/>
    </row>
    <row r="8463" spans="1:1" x14ac:dyDescent="0.45">
      <c r="A8463" s="63"/>
    </row>
    <row r="8464" spans="1:1" x14ac:dyDescent="0.45">
      <c r="A8464" s="63"/>
    </row>
    <row r="8465" spans="1:1" x14ac:dyDescent="0.45">
      <c r="A8465" s="63"/>
    </row>
    <row r="8466" spans="1:1" x14ac:dyDescent="0.45">
      <c r="A8466" s="63"/>
    </row>
    <row r="8467" spans="1:1" x14ac:dyDescent="0.45">
      <c r="A8467" s="63"/>
    </row>
    <row r="8468" spans="1:1" x14ac:dyDescent="0.45">
      <c r="A8468" s="63"/>
    </row>
    <row r="8469" spans="1:1" x14ac:dyDescent="0.45">
      <c r="A8469" s="63"/>
    </row>
    <row r="8470" spans="1:1" x14ac:dyDescent="0.45">
      <c r="A8470" s="63"/>
    </row>
    <row r="8471" spans="1:1" x14ac:dyDescent="0.45">
      <c r="A8471" s="63"/>
    </row>
    <row r="8472" spans="1:1" x14ac:dyDescent="0.45">
      <c r="A8472" s="63"/>
    </row>
    <row r="8473" spans="1:1" x14ac:dyDescent="0.45">
      <c r="A8473" s="63"/>
    </row>
    <row r="8474" spans="1:1" x14ac:dyDescent="0.45">
      <c r="A8474" s="63"/>
    </row>
    <row r="8475" spans="1:1" x14ac:dyDescent="0.45">
      <c r="A8475" s="63"/>
    </row>
    <row r="8476" spans="1:1" x14ac:dyDescent="0.45">
      <c r="A8476" s="63"/>
    </row>
    <row r="8477" spans="1:1" x14ac:dyDescent="0.45">
      <c r="A8477" s="63"/>
    </row>
    <row r="8478" spans="1:1" x14ac:dyDescent="0.45">
      <c r="A8478" s="63"/>
    </row>
    <row r="8479" spans="1:1" x14ac:dyDescent="0.45">
      <c r="A8479" s="63"/>
    </row>
    <row r="8480" spans="1:1" x14ac:dyDescent="0.45">
      <c r="A8480" s="63"/>
    </row>
    <row r="8481" spans="1:1" x14ac:dyDescent="0.45">
      <c r="A8481" s="63"/>
    </row>
    <row r="8482" spans="1:1" x14ac:dyDescent="0.45">
      <c r="A8482" s="63"/>
    </row>
    <row r="8483" spans="1:1" x14ac:dyDescent="0.45">
      <c r="A8483" s="63"/>
    </row>
    <row r="8484" spans="1:1" x14ac:dyDescent="0.45">
      <c r="A8484" s="63"/>
    </row>
    <row r="8485" spans="1:1" x14ac:dyDescent="0.45">
      <c r="A8485" s="63"/>
    </row>
    <row r="8486" spans="1:1" x14ac:dyDescent="0.45">
      <c r="A8486" s="63"/>
    </row>
    <row r="8487" spans="1:1" x14ac:dyDescent="0.45">
      <c r="A8487" s="63"/>
    </row>
    <row r="8488" spans="1:1" x14ac:dyDescent="0.45">
      <c r="A8488" s="63"/>
    </row>
    <row r="8489" spans="1:1" x14ac:dyDescent="0.45">
      <c r="A8489" s="63"/>
    </row>
    <row r="8490" spans="1:1" x14ac:dyDescent="0.45">
      <c r="A8490" s="63"/>
    </row>
    <row r="8491" spans="1:1" x14ac:dyDescent="0.45">
      <c r="A8491" s="63"/>
    </row>
    <row r="8492" spans="1:1" x14ac:dyDescent="0.45">
      <c r="A8492" s="63"/>
    </row>
    <row r="8493" spans="1:1" x14ac:dyDescent="0.45">
      <c r="A8493" s="63"/>
    </row>
    <row r="8494" spans="1:1" x14ac:dyDescent="0.45">
      <c r="A8494" s="63"/>
    </row>
    <row r="8495" spans="1:1" x14ac:dyDescent="0.45">
      <c r="A8495" s="63"/>
    </row>
    <row r="8496" spans="1:1" x14ac:dyDescent="0.45">
      <c r="A8496" s="63"/>
    </row>
    <row r="8497" spans="1:1" x14ac:dyDescent="0.45">
      <c r="A8497" s="63"/>
    </row>
    <row r="8498" spans="1:1" x14ac:dyDescent="0.45">
      <c r="A8498" s="63"/>
    </row>
    <row r="8499" spans="1:1" x14ac:dyDescent="0.45">
      <c r="A8499" s="63"/>
    </row>
    <row r="8500" spans="1:1" x14ac:dyDescent="0.45">
      <c r="A8500" s="63"/>
    </row>
    <row r="8501" spans="1:1" x14ac:dyDescent="0.45">
      <c r="A8501" s="63"/>
    </row>
    <row r="8502" spans="1:1" x14ac:dyDescent="0.45">
      <c r="A8502" s="63"/>
    </row>
    <row r="8503" spans="1:1" x14ac:dyDescent="0.45">
      <c r="A8503" s="63"/>
    </row>
    <row r="8504" spans="1:1" x14ac:dyDescent="0.45">
      <c r="A8504" s="63"/>
    </row>
    <row r="8505" spans="1:1" x14ac:dyDescent="0.45">
      <c r="A8505" s="63"/>
    </row>
    <row r="8506" spans="1:1" x14ac:dyDescent="0.45">
      <c r="A8506" s="63"/>
    </row>
    <row r="8507" spans="1:1" x14ac:dyDescent="0.45">
      <c r="A8507" s="63"/>
    </row>
    <row r="8508" spans="1:1" x14ac:dyDescent="0.45">
      <c r="A8508" s="63"/>
    </row>
    <row r="8509" spans="1:1" x14ac:dyDescent="0.45">
      <c r="A8509" s="63"/>
    </row>
    <row r="8510" spans="1:1" x14ac:dyDescent="0.45">
      <c r="A8510" s="63"/>
    </row>
    <row r="8511" spans="1:1" x14ac:dyDescent="0.45">
      <c r="A8511" s="63"/>
    </row>
    <row r="8512" spans="1:1" x14ac:dyDescent="0.45">
      <c r="A8512" s="63"/>
    </row>
    <row r="8513" spans="1:1" x14ac:dyDescent="0.45">
      <c r="A8513" s="63"/>
    </row>
    <row r="8514" spans="1:1" x14ac:dyDescent="0.45">
      <c r="A8514" s="63"/>
    </row>
    <row r="8515" spans="1:1" x14ac:dyDescent="0.45">
      <c r="A8515" s="63"/>
    </row>
    <row r="8516" spans="1:1" x14ac:dyDescent="0.45">
      <c r="A8516" s="63"/>
    </row>
    <row r="8517" spans="1:1" x14ac:dyDescent="0.45">
      <c r="A8517" s="63"/>
    </row>
    <row r="8518" spans="1:1" x14ac:dyDescent="0.45">
      <c r="A8518" s="63"/>
    </row>
    <row r="8519" spans="1:1" x14ac:dyDescent="0.45">
      <c r="A8519" s="63"/>
    </row>
    <row r="8520" spans="1:1" x14ac:dyDescent="0.45">
      <c r="A8520" s="63"/>
    </row>
    <row r="8521" spans="1:1" x14ac:dyDescent="0.45">
      <c r="A8521" s="63"/>
    </row>
    <row r="8522" spans="1:1" x14ac:dyDescent="0.45">
      <c r="A8522" s="63"/>
    </row>
    <row r="8523" spans="1:1" x14ac:dyDescent="0.45">
      <c r="A8523" s="63"/>
    </row>
    <row r="8524" spans="1:1" x14ac:dyDescent="0.45">
      <c r="A8524" s="63"/>
    </row>
    <row r="8525" spans="1:1" x14ac:dyDescent="0.45">
      <c r="A8525" s="63"/>
    </row>
    <row r="8526" spans="1:1" x14ac:dyDescent="0.45">
      <c r="A8526" s="63"/>
    </row>
    <row r="8527" spans="1:1" x14ac:dyDescent="0.45">
      <c r="A8527" s="63"/>
    </row>
    <row r="8528" spans="1:1" x14ac:dyDescent="0.45">
      <c r="A8528" s="63"/>
    </row>
    <row r="8529" spans="1:1" x14ac:dyDescent="0.45">
      <c r="A8529" s="63"/>
    </row>
    <row r="8530" spans="1:1" x14ac:dyDescent="0.45">
      <c r="A8530" s="63"/>
    </row>
    <row r="8531" spans="1:1" x14ac:dyDescent="0.45">
      <c r="A8531" s="63"/>
    </row>
    <row r="8532" spans="1:1" x14ac:dyDescent="0.45">
      <c r="A8532" s="63"/>
    </row>
    <row r="8533" spans="1:1" x14ac:dyDescent="0.45">
      <c r="A8533" s="63"/>
    </row>
    <row r="8534" spans="1:1" x14ac:dyDescent="0.45">
      <c r="A8534" s="63"/>
    </row>
    <row r="8535" spans="1:1" x14ac:dyDescent="0.45">
      <c r="A8535" s="63"/>
    </row>
    <row r="8536" spans="1:1" x14ac:dyDescent="0.45">
      <c r="A8536" s="63"/>
    </row>
    <row r="8537" spans="1:1" x14ac:dyDescent="0.45">
      <c r="A8537" s="63"/>
    </row>
    <row r="8538" spans="1:1" x14ac:dyDescent="0.45">
      <c r="A8538" s="63"/>
    </row>
    <row r="8539" spans="1:1" x14ac:dyDescent="0.45">
      <c r="A8539" s="63"/>
    </row>
    <row r="8540" spans="1:1" x14ac:dyDescent="0.45">
      <c r="A8540" s="63"/>
    </row>
    <row r="8541" spans="1:1" x14ac:dyDescent="0.45">
      <c r="A8541" s="63"/>
    </row>
    <row r="8542" spans="1:1" x14ac:dyDescent="0.45">
      <c r="A8542" s="63"/>
    </row>
    <row r="8543" spans="1:1" x14ac:dyDescent="0.45">
      <c r="A8543" s="63"/>
    </row>
    <row r="8544" spans="1:1" x14ac:dyDescent="0.45">
      <c r="A8544" s="63"/>
    </row>
    <row r="8545" spans="1:1" x14ac:dyDescent="0.45">
      <c r="A8545" s="63"/>
    </row>
    <row r="8546" spans="1:1" x14ac:dyDescent="0.45">
      <c r="A8546" s="63"/>
    </row>
    <row r="8547" spans="1:1" x14ac:dyDescent="0.45">
      <c r="A8547" s="63"/>
    </row>
    <row r="8548" spans="1:1" x14ac:dyDescent="0.45">
      <c r="A8548" s="63"/>
    </row>
    <row r="8549" spans="1:1" x14ac:dyDescent="0.45">
      <c r="A8549" s="63"/>
    </row>
    <row r="8550" spans="1:1" x14ac:dyDescent="0.45">
      <c r="A8550" s="63"/>
    </row>
    <row r="8551" spans="1:1" x14ac:dyDescent="0.45">
      <c r="A8551" s="63"/>
    </row>
    <row r="8552" spans="1:1" x14ac:dyDescent="0.45">
      <c r="A8552" s="63"/>
    </row>
    <row r="8553" spans="1:1" x14ac:dyDescent="0.45">
      <c r="A8553" s="63"/>
    </row>
    <row r="8554" spans="1:1" x14ac:dyDescent="0.45">
      <c r="A8554" s="63"/>
    </row>
    <row r="8555" spans="1:1" x14ac:dyDescent="0.45">
      <c r="A8555" s="63"/>
    </row>
    <row r="8556" spans="1:1" x14ac:dyDescent="0.45">
      <c r="A8556" s="63"/>
    </row>
    <row r="8557" spans="1:1" x14ac:dyDescent="0.45">
      <c r="A8557" s="63"/>
    </row>
    <row r="8558" spans="1:1" x14ac:dyDescent="0.45">
      <c r="A8558" s="63"/>
    </row>
    <row r="8559" spans="1:1" x14ac:dyDescent="0.45">
      <c r="A8559" s="63"/>
    </row>
    <row r="8560" spans="1:1" x14ac:dyDescent="0.45">
      <c r="A8560" s="63"/>
    </row>
    <row r="8561" spans="1:1" x14ac:dyDescent="0.45">
      <c r="A8561" s="63"/>
    </row>
    <row r="8562" spans="1:1" x14ac:dyDescent="0.45">
      <c r="A8562" s="63"/>
    </row>
    <row r="8563" spans="1:1" x14ac:dyDescent="0.45">
      <c r="A8563" s="63"/>
    </row>
    <row r="8564" spans="1:1" x14ac:dyDescent="0.45">
      <c r="A8564" s="63"/>
    </row>
    <row r="8565" spans="1:1" x14ac:dyDescent="0.45">
      <c r="A8565" s="63"/>
    </row>
    <row r="8566" spans="1:1" x14ac:dyDescent="0.45">
      <c r="A8566" s="63"/>
    </row>
    <row r="8567" spans="1:1" x14ac:dyDescent="0.45">
      <c r="A8567" s="63"/>
    </row>
    <row r="8568" spans="1:1" x14ac:dyDescent="0.45">
      <c r="A8568" s="63"/>
    </row>
    <row r="8569" spans="1:1" x14ac:dyDescent="0.45">
      <c r="A8569" s="63"/>
    </row>
    <row r="8570" spans="1:1" x14ac:dyDescent="0.45">
      <c r="A8570" s="63"/>
    </row>
    <row r="8571" spans="1:1" x14ac:dyDescent="0.45">
      <c r="A8571" s="63"/>
    </row>
    <row r="8572" spans="1:1" x14ac:dyDescent="0.45">
      <c r="A8572" s="63"/>
    </row>
    <row r="8573" spans="1:1" x14ac:dyDescent="0.45">
      <c r="A8573" s="63"/>
    </row>
    <row r="8574" spans="1:1" x14ac:dyDescent="0.45">
      <c r="A8574" s="63"/>
    </row>
    <row r="8575" spans="1:1" x14ac:dyDescent="0.45">
      <c r="A8575" s="63"/>
    </row>
    <row r="8576" spans="1:1" x14ac:dyDescent="0.45">
      <c r="A8576" s="63"/>
    </row>
    <row r="8577" spans="1:1" x14ac:dyDescent="0.45">
      <c r="A8577" s="63"/>
    </row>
    <row r="8578" spans="1:1" x14ac:dyDescent="0.45">
      <c r="A8578" s="63"/>
    </row>
    <row r="8579" spans="1:1" x14ac:dyDescent="0.45">
      <c r="A8579" s="63"/>
    </row>
    <row r="8580" spans="1:1" x14ac:dyDescent="0.45">
      <c r="A8580" s="63"/>
    </row>
    <row r="8581" spans="1:1" x14ac:dyDescent="0.45">
      <c r="A8581" s="63"/>
    </row>
    <row r="8582" spans="1:1" x14ac:dyDescent="0.45">
      <c r="A8582" s="63"/>
    </row>
    <row r="8583" spans="1:1" x14ac:dyDescent="0.45">
      <c r="A8583" s="63"/>
    </row>
    <row r="8584" spans="1:1" x14ac:dyDescent="0.45">
      <c r="A8584" s="63"/>
    </row>
    <row r="8585" spans="1:1" x14ac:dyDescent="0.45">
      <c r="A8585" s="63"/>
    </row>
    <row r="8586" spans="1:1" x14ac:dyDescent="0.45">
      <c r="A8586" s="63"/>
    </row>
    <row r="8587" spans="1:1" x14ac:dyDescent="0.45">
      <c r="A8587" s="63"/>
    </row>
    <row r="8588" spans="1:1" x14ac:dyDescent="0.45">
      <c r="A8588" s="63"/>
    </row>
    <row r="8589" spans="1:1" x14ac:dyDescent="0.45">
      <c r="A8589" s="63"/>
    </row>
    <row r="8590" spans="1:1" x14ac:dyDescent="0.45">
      <c r="A8590" s="63"/>
    </row>
    <row r="8591" spans="1:1" x14ac:dyDescent="0.45">
      <c r="A8591" s="63"/>
    </row>
    <row r="8592" spans="1:1" x14ac:dyDescent="0.45">
      <c r="A8592" s="63"/>
    </row>
    <row r="8593" spans="1:1" x14ac:dyDescent="0.45">
      <c r="A8593" s="63"/>
    </row>
    <row r="8594" spans="1:1" x14ac:dyDescent="0.45">
      <c r="A8594" s="63"/>
    </row>
    <row r="8595" spans="1:1" x14ac:dyDescent="0.45">
      <c r="A8595" s="63"/>
    </row>
    <row r="8596" spans="1:1" x14ac:dyDescent="0.45">
      <c r="A8596" s="63"/>
    </row>
    <row r="8597" spans="1:1" x14ac:dyDescent="0.45">
      <c r="A8597" s="63"/>
    </row>
    <row r="8598" spans="1:1" x14ac:dyDescent="0.45">
      <c r="A8598" s="63"/>
    </row>
    <row r="8599" spans="1:1" x14ac:dyDescent="0.45">
      <c r="A8599" s="63"/>
    </row>
    <row r="8600" spans="1:1" x14ac:dyDescent="0.45">
      <c r="A8600" s="63"/>
    </row>
    <row r="8601" spans="1:1" x14ac:dyDescent="0.45">
      <c r="A8601" s="63"/>
    </row>
    <row r="8602" spans="1:1" x14ac:dyDescent="0.45">
      <c r="A8602" s="63"/>
    </row>
    <row r="8603" spans="1:1" x14ac:dyDescent="0.45">
      <c r="A8603" s="63"/>
    </row>
    <row r="8604" spans="1:1" x14ac:dyDescent="0.45">
      <c r="A8604" s="63"/>
    </row>
    <row r="8605" spans="1:1" x14ac:dyDescent="0.45">
      <c r="A8605" s="63"/>
    </row>
    <row r="8606" spans="1:1" x14ac:dyDescent="0.45">
      <c r="A8606" s="63"/>
    </row>
    <row r="8607" spans="1:1" x14ac:dyDescent="0.45">
      <c r="A8607" s="63"/>
    </row>
    <row r="8608" spans="1:1" x14ac:dyDescent="0.45">
      <c r="A8608" s="63"/>
    </row>
    <row r="8609" spans="1:1" x14ac:dyDescent="0.45">
      <c r="A8609" s="63"/>
    </row>
    <row r="8610" spans="1:1" x14ac:dyDescent="0.45">
      <c r="A8610" s="63"/>
    </row>
    <row r="8611" spans="1:1" x14ac:dyDescent="0.45">
      <c r="A8611" s="63"/>
    </row>
    <row r="8612" spans="1:1" x14ac:dyDescent="0.45">
      <c r="A8612" s="63"/>
    </row>
    <row r="8613" spans="1:1" x14ac:dyDescent="0.45">
      <c r="A8613" s="63"/>
    </row>
    <row r="8614" spans="1:1" x14ac:dyDescent="0.45">
      <c r="A8614" s="63"/>
    </row>
    <row r="8615" spans="1:1" x14ac:dyDescent="0.45">
      <c r="A8615" s="63"/>
    </row>
    <row r="8616" spans="1:1" x14ac:dyDescent="0.45">
      <c r="A8616" s="63"/>
    </row>
    <row r="8617" spans="1:1" x14ac:dyDescent="0.45">
      <c r="A8617" s="63"/>
    </row>
    <row r="8618" spans="1:1" x14ac:dyDescent="0.45">
      <c r="A8618" s="63"/>
    </row>
    <row r="8619" spans="1:1" x14ac:dyDescent="0.45">
      <c r="A8619" s="63"/>
    </row>
    <row r="8620" spans="1:1" x14ac:dyDescent="0.45">
      <c r="A8620" s="63"/>
    </row>
    <row r="8621" spans="1:1" x14ac:dyDescent="0.45">
      <c r="A8621" s="63"/>
    </row>
    <row r="8622" spans="1:1" x14ac:dyDescent="0.45">
      <c r="A8622" s="63"/>
    </row>
    <row r="8623" spans="1:1" x14ac:dyDescent="0.45">
      <c r="A8623" s="63"/>
    </row>
    <row r="8624" spans="1:1" x14ac:dyDescent="0.45">
      <c r="A8624" s="63"/>
    </row>
    <row r="8625" spans="1:1" x14ac:dyDescent="0.45">
      <c r="A8625" s="63"/>
    </row>
    <row r="8626" spans="1:1" x14ac:dyDescent="0.45">
      <c r="A8626" s="63"/>
    </row>
    <row r="8627" spans="1:1" x14ac:dyDescent="0.45">
      <c r="A8627" s="63"/>
    </row>
    <row r="8628" spans="1:1" x14ac:dyDescent="0.45">
      <c r="A8628" s="63"/>
    </row>
    <row r="8629" spans="1:1" x14ac:dyDescent="0.45">
      <c r="A8629" s="63"/>
    </row>
    <row r="8630" spans="1:1" x14ac:dyDescent="0.45">
      <c r="A8630" s="63"/>
    </row>
    <row r="8631" spans="1:1" x14ac:dyDescent="0.45">
      <c r="A8631" s="63"/>
    </row>
    <row r="8632" spans="1:1" x14ac:dyDescent="0.45">
      <c r="A8632" s="63"/>
    </row>
    <row r="8633" spans="1:1" x14ac:dyDescent="0.45">
      <c r="A8633" s="63"/>
    </row>
    <row r="8634" spans="1:1" x14ac:dyDescent="0.45">
      <c r="A8634" s="63"/>
    </row>
    <row r="8635" spans="1:1" x14ac:dyDescent="0.45">
      <c r="A8635" s="63"/>
    </row>
    <row r="8636" spans="1:1" x14ac:dyDescent="0.45">
      <c r="A8636" s="63"/>
    </row>
    <row r="8637" spans="1:1" x14ac:dyDescent="0.45">
      <c r="A8637" s="63"/>
    </row>
    <row r="8638" spans="1:1" x14ac:dyDescent="0.45">
      <c r="A8638" s="63"/>
    </row>
    <row r="8639" spans="1:1" x14ac:dyDescent="0.45">
      <c r="A8639" s="63"/>
    </row>
    <row r="8640" spans="1:1" x14ac:dyDescent="0.45">
      <c r="A8640" s="63"/>
    </row>
    <row r="8641" spans="1:1" x14ac:dyDescent="0.45">
      <c r="A8641" s="63"/>
    </row>
    <row r="8642" spans="1:1" x14ac:dyDescent="0.45">
      <c r="A8642" s="63"/>
    </row>
    <row r="8643" spans="1:1" x14ac:dyDescent="0.45">
      <c r="A8643" s="63"/>
    </row>
    <row r="8644" spans="1:1" x14ac:dyDescent="0.45">
      <c r="A8644" s="63"/>
    </row>
    <row r="8645" spans="1:1" x14ac:dyDescent="0.45">
      <c r="A8645" s="63"/>
    </row>
    <row r="8646" spans="1:1" x14ac:dyDescent="0.45">
      <c r="A8646" s="63"/>
    </row>
    <row r="8647" spans="1:1" x14ac:dyDescent="0.45">
      <c r="A8647" s="63"/>
    </row>
    <row r="8648" spans="1:1" x14ac:dyDescent="0.45">
      <c r="A8648" s="63"/>
    </row>
    <row r="8649" spans="1:1" x14ac:dyDescent="0.45">
      <c r="A8649" s="63"/>
    </row>
    <row r="8650" spans="1:1" x14ac:dyDescent="0.45">
      <c r="A8650" s="63"/>
    </row>
    <row r="8651" spans="1:1" x14ac:dyDescent="0.45">
      <c r="A8651" s="63"/>
    </row>
    <row r="8652" spans="1:1" x14ac:dyDescent="0.45">
      <c r="A8652" s="63"/>
    </row>
    <row r="8653" spans="1:1" x14ac:dyDescent="0.45">
      <c r="A8653" s="63"/>
    </row>
    <row r="8654" spans="1:1" x14ac:dyDescent="0.45">
      <c r="A8654" s="63"/>
    </row>
    <row r="8655" spans="1:1" x14ac:dyDescent="0.45">
      <c r="A8655" s="63"/>
    </row>
    <row r="8656" spans="1:1" x14ac:dyDescent="0.45">
      <c r="A8656" s="63"/>
    </row>
    <row r="8657" spans="1:1" x14ac:dyDescent="0.45">
      <c r="A8657" s="63"/>
    </row>
    <row r="8658" spans="1:1" x14ac:dyDescent="0.45">
      <c r="A8658" s="63"/>
    </row>
    <row r="8659" spans="1:1" x14ac:dyDescent="0.45">
      <c r="A8659" s="63"/>
    </row>
    <row r="8660" spans="1:1" x14ac:dyDescent="0.45">
      <c r="A8660" s="63"/>
    </row>
    <row r="8661" spans="1:1" x14ac:dyDescent="0.45">
      <c r="A8661" s="63"/>
    </row>
    <row r="8662" spans="1:1" x14ac:dyDescent="0.45">
      <c r="A8662" s="63"/>
    </row>
    <row r="8663" spans="1:1" x14ac:dyDescent="0.45">
      <c r="A8663" s="63"/>
    </row>
    <row r="8664" spans="1:1" x14ac:dyDescent="0.45">
      <c r="A8664" s="63"/>
    </row>
    <row r="8665" spans="1:1" x14ac:dyDescent="0.45">
      <c r="A8665" s="63"/>
    </row>
    <row r="8666" spans="1:1" x14ac:dyDescent="0.45">
      <c r="A8666" s="63"/>
    </row>
    <row r="8667" spans="1:1" x14ac:dyDescent="0.45">
      <c r="A8667" s="63"/>
    </row>
    <row r="8668" spans="1:1" x14ac:dyDescent="0.45">
      <c r="A8668" s="63"/>
    </row>
    <row r="8669" spans="1:1" x14ac:dyDescent="0.45">
      <c r="A8669" s="63"/>
    </row>
    <row r="8670" spans="1:1" x14ac:dyDescent="0.45">
      <c r="A8670" s="63"/>
    </row>
    <row r="8671" spans="1:1" x14ac:dyDescent="0.45">
      <c r="A8671" s="63"/>
    </row>
    <row r="8672" spans="1:1" x14ac:dyDescent="0.45">
      <c r="A8672" s="63"/>
    </row>
    <row r="8673" spans="1:1" x14ac:dyDescent="0.45">
      <c r="A8673" s="63"/>
    </row>
    <row r="8674" spans="1:1" x14ac:dyDescent="0.45">
      <c r="A8674" s="63"/>
    </row>
    <row r="8675" spans="1:1" x14ac:dyDescent="0.45">
      <c r="A8675" s="63"/>
    </row>
    <row r="8676" spans="1:1" x14ac:dyDescent="0.45">
      <c r="A8676" s="63"/>
    </row>
    <row r="8677" spans="1:1" x14ac:dyDescent="0.45">
      <c r="A8677" s="63"/>
    </row>
    <row r="8678" spans="1:1" x14ac:dyDescent="0.45">
      <c r="A8678" s="63"/>
    </row>
    <row r="8679" spans="1:1" x14ac:dyDescent="0.45">
      <c r="A8679" s="63"/>
    </row>
    <row r="8680" spans="1:1" x14ac:dyDescent="0.45">
      <c r="A8680" s="63"/>
    </row>
    <row r="8681" spans="1:1" x14ac:dyDescent="0.45">
      <c r="A8681" s="63"/>
    </row>
    <row r="8682" spans="1:1" x14ac:dyDescent="0.45">
      <c r="A8682" s="63"/>
    </row>
    <row r="8683" spans="1:1" x14ac:dyDescent="0.45">
      <c r="A8683" s="63"/>
    </row>
    <row r="8684" spans="1:1" x14ac:dyDescent="0.45">
      <c r="A8684" s="63"/>
    </row>
    <row r="8685" spans="1:1" x14ac:dyDescent="0.45">
      <c r="A8685" s="63"/>
    </row>
    <row r="8686" spans="1:1" x14ac:dyDescent="0.45">
      <c r="A8686" s="63"/>
    </row>
    <row r="8687" spans="1:1" x14ac:dyDescent="0.45">
      <c r="A8687" s="63"/>
    </row>
    <row r="8688" spans="1:1" x14ac:dyDescent="0.45">
      <c r="A8688" s="63"/>
    </row>
    <row r="8689" spans="1:1" x14ac:dyDescent="0.45">
      <c r="A8689" s="63"/>
    </row>
    <row r="8690" spans="1:1" x14ac:dyDescent="0.45">
      <c r="A8690" s="63"/>
    </row>
    <row r="8691" spans="1:1" x14ac:dyDescent="0.45">
      <c r="A8691" s="63"/>
    </row>
    <row r="8692" spans="1:1" x14ac:dyDescent="0.45">
      <c r="A8692" s="63"/>
    </row>
    <row r="8693" spans="1:1" x14ac:dyDescent="0.45">
      <c r="A8693" s="63"/>
    </row>
    <row r="8694" spans="1:1" x14ac:dyDescent="0.45">
      <c r="A8694" s="63"/>
    </row>
    <row r="8695" spans="1:1" x14ac:dyDescent="0.45">
      <c r="A8695" s="63"/>
    </row>
    <row r="8696" spans="1:1" x14ac:dyDescent="0.45">
      <c r="A8696" s="63"/>
    </row>
    <row r="8697" spans="1:1" x14ac:dyDescent="0.45">
      <c r="A8697" s="63"/>
    </row>
    <row r="8698" spans="1:1" x14ac:dyDescent="0.45">
      <c r="A8698" s="63"/>
    </row>
    <row r="8699" spans="1:1" x14ac:dyDescent="0.45">
      <c r="A8699" s="63"/>
    </row>
    <row r="8700" spans="1:1" x14ac:dyDescent="0.45">
      <c r="A8700" s="63"/>
    </row>
    <row r="8701" spans="1:1" x14ac:dyDescent="0.45">
      <c r="A8701" s="63"/>
    </row>
    <row r="8702" spans="1:1" x14ac:dyDescent="0.45">
      <c r="A8702" s="63"/>
    </row>
    <row r="8703" spans="1:1" x14ac:dyDescent="0.45">
      <c r="A8703" s="63"/>
    </row>
    <row r="8704" spans="1:1" x14ac:dyDescent="0.45">
      <c r="A8704" s="63"/>
    </row>
    <row r="8705" spans="1:1" x14ac:dyDescent="0.45">
      <c r="A8705" s="63"/>
    </row>
    <row r="8706" spans="1:1" x14ac:dyDescent="0.45">
      <c r="A8706" s="63"/>
    </row>
    <row r="8707" spans="1:1" x14ac:dyDescent="0.45">
      <c r="A8707" s="63"/>
    </row>
    <row r="8708" spans="1:1" x14ac:dyDescent="0.45">
      <c r="A8708" s="63"/>
    </row>
    <row r="8709" spans="1:1" x14ac:dyDescent="0.45">
      <c r="A8709" s="63"/>
    </row>
    <row r="8710" spans="1:1" x14ac:dyDescent="0.45">
      <c r="A8710" s="63"/>
    </row>
    <row r="8711" spans="1:1" x14ac:dyDescent="0.45">
      <c r="A8711" s="63"/>
    </row>
    <row r="8712" spans="1:1" x14ac:dyDescent="0.45">
      <c r="A8712" s="63"/>
    </row>
    <row r="8713" spans="1:1" x14ac:dyDescent="0.45">
      <c r="A8713" s="63"/>
    </row>
    <row r="8714" spans="1:1" x14ac:dyDescent="0.45">
      <c r="A8714" s="63"/>
    </row>
    <row r="8715" spans="1:1" x14ac:dyDescent="0.45">
      <c r="A8715" s="63"/>
    </row>
    <row r="8716" spans="1:1" x14ac:dyDescent="0.45">
      <c r="A8716" s="63"/>
    </row>
    <row r="8717" spans="1:1" x14ac:dyDescent="0.45">
      <c r="A8717" s="63"/>
    </row>
    <row r="8718" spans="1:1" x14ac:dyDescent="0.45">
      <c r="A8718" s="63"/>
    </row>
    <row r="8719" spans="1:1" x14ac:dyDescent="0.45">
      <c r="A8719" s="63"/>
    </row>
    <row r="8720" spans="1:1" x14ac:dyDescent="0.45">
      <c r="A8720" s="63"/>
    </row>
    <row r="8721" spans="1:1" x14ac:dyDescent="0.45">
      <c r="A8721" s="63"/>
    </row>
    <row r="8722" spans="1:1" x14ac:dyDescent="0.45">
      <c r="A8722" s="63"/>
    </row>
    <row r="8723" spans="1:1" x14ac:dyDescent="0.45">
      <c r="A8723" s="63"/>
    </row>
    <row r="8724" spans="1:1" x14ac:dyDescent="0.45">
      <c r="A8724" s="63"/>
    </row>
    <row r="8725" spans="1:1" x14ac:dyDescent="0.45">
      <c r="A8725" s="63"/>
    </row>
    <row r="8726" spans="1:1" x14ac:dyDescent="0.45">
      <c r="A8726" s="63"/>
    </row>
    <row r="8727" spans="1:1" x14ac:dyDescent="0.45">
      <c r="A8727" s="63"/>
    </row>
    <row r="8728" spans="1:1" x14ac:dyDescent="0.45">
      <c r="A8728" s="63"/>
    </row>
    <row r="8729" spans="1:1" x14ac:dyDescent="0.45">
      <c r="A8729" s="63"/>
    </row>
    <row r="8730" spans="1:1" x14ac:dyDescent="0.45">
      <c r="A8730" s="63"/>
    </row>
    <row r="8731" spans="1:1" x14ac:dyDescent="0.45">
      <c r="A8731" s="63"/>
    </row>
    <row r="8732" spans="1:1" x14ac:dyDescent="0.45">
      <c r="A8732" s="63"/>
    </row>
    <row r="8733" spans="1:1" x14ac:dyDescent="0.45">
      <c r="A8733" s="63"/>
    </row>
    <row r="8734" spans="1:1" x14ac:dyDescent="0.45">
      <c r="A8734" s="63"/>
    </row>
    <row r="8735" spans="1:1" x14ac:dyDescent="0.45">
      <c r="A8735" s="63"/>
    </row>
    <row r="8736" spans="1:1" x14ac:dyDescent="0.45">
      <c r="A8736" s="63"/>
    </row>
    <row r="8737" spans="1:1" x14ac:dyDescent="0.45">
      <c r="A8737" s="63"/>
    </row>
    <row r="8738" spans="1:1" x14ac:dyDescent="0.45">
      <c r="A8738" s="63"/>
    </row>
    <row r="8739" spans="1:1" x14ac:dyDescent="0.45">
      <c r="A8739" s="63"/>
    </row>
    <row r="8740" spans="1:1" x14ac:dyDescent="0.45">
      <c r="A8740" s="63"/>
    </row>
    <row r="8741" spans="1:1" x14ac:dyDescent="0.45">
      <c r="A8741" s="63"/>
    </row>
    <row r="8742" spans="1:1" x14ac:dyDescent="0.45">
      <c r="A8742" s="63"/>
    </row>
    <row r="8743" spans="1:1" x14ac:dyDescent="0.45">
      <c r="A8743" s="63"/>
    </row>
    <row r="8744" spans="1:1" x14ac:dyDescent="0.45">
      <c r="A8744" s="63"/>
    </row>
    <row r="8745" spans="1:1" x14ac:dyDescent="0.45">
      <c r="A8745" s="63"/>
    </row>
    <row r="8746" spans="1:1" x14ac:dyDescent="0.45">
      <c r="A8746" s="63"/>
    </row>
    <row r="8747" spans="1:1" x14ac:dyDescent="0.45">
      <c r="A8747" s="63"/>
    </row>
    <row r="8748" spans="1:1" x14ac:dyDescent="0.45">
      <c r="A8748" s="63"/>
    </row>
    <row r="8749" spans="1:1" x14ac:dyDescent="0.45">
      <c r="A8749" s="63"/>
    </row>
    <row r="8750" spans="1:1" x14ac:dyDescent="0.45">
      <c r="A8750" s="63"/>
    </row>
    <row r="8751" spans="1:1" x14ac:dyDescent="0.45">
      <c r="A8751" s="63"/>
    </row>
    <row r="8752" spans="1:1" x14ac:dyDescent="0.45">
      <c r="A8752" s="63"/>
    </row>
    <row r="8753" spans="1:1" x14ac:dyDescent="0.45">
      <c r="A8753" s="63"/>
    </row>
    <row r="8754" spans="1:1" x14ac:dyDescent="0.45">
      <c r="A8754" s="63"/>
    </row>
    <row r="8755" spans="1:1" x14ac:dyDescent="0.45">
      <c r="A8755" s="63"/>
    </row>
    <row r="8756" spans="1:1" x14ac:dyDescent="0.45">
      <c r="A8756" s="63"/>
    </row>
    <row r="8757" spans="1:1" x14ac:dyDescent="0.45">
      <c r="A8757" s="63"/>
    </row>
    <row r="8758" spans="1:1" x14ac:dyDescent="0.45">
      <c r="A8758" s="63"/>
    </row>
    <row r="8759" spans="1:1" x14ac:dyDescent="0.45">
      <c r="A8759" s="63"/>
    </row>
    <row r="8760" spans="1:1" x14ac:dyDescent="0.45">
      <c r="A8760" s="63"/>
    </row>
    <row r="8761" spans="1:1" x14ac:dyDescent="0.45">
      <c r="A8761" s="63"/>
    </row>
    <row r="8762" spans="1:1" x14ac:dyDescent="0.45">
      <c r="A8762" s="63"/>
    </row>
    <row r="8763" spans="1:1" x14ac:dyDescent="0.45">
      <c r="A8763" s="63"/>
    </row>
    <row r="8764" spans="1:1" x14ac:dyDescent="0.45">
      <c r="A8764" s="63"/>
    </row>
    <row r="8765" spans="1:1" x14ac:dyDescent="0.45">
      <c r="A8765" s="63"/>
    </row>
    <row r="8766" spans="1:1" x14ac:dyDescent="0.45">
      <c r="A8766" s="63"/>
    </row>
    <row r="8767" spans="1:1" x14ac:dyDescent="0.45">
      <c r="A8767" s="63"/>
    </row>
    <row r="8768" spans="1:1" x14ac:dyDescent="0.45">
      <c r="A8768" s="63"/>
    </row>
    <row r="8769" spans="1:1" x14ac:dyDescent="0.45">
      <c r="A8769" s="63"/>
    </row>
    <row r="8770" spans="1:1" x14ac:dyDescent="0.45">
      <c r="A8770" s="63"/>
    </row>
    <row r="8771" spans="1:1" x14ac:dyDescent="0.45">
      <c r="A8771" s="63"/>
    </row>
    <row r="8772" spans="1:1" x14ac:dyDescent="0.45">
      <c r="A8772" s="63"/>
    </row>
    <row r="8773" spans="1:1" x14ac:dyDescent="0.45">
      <c r="A8773" s="63"/>
    </row>
    <row r="8774" spans="1:1" x14ac:dyDescent="0.45">
      <c r="A8774" s="63"/>
    </row>
    <row r="8775" spans="1:1" x14ac:dyDescent="0.45">
      <c r="A8775" s="63"/>
    </row>
    <row r="8776" spans="1:1" x14ac:dyDescent="0.45">
      <c r="A8776" s="63"/>
    </row>
    <row r="8777" spans="1:1" x14ac:dyDescent="0.45">
      <c r="A8777" s="63"/>
    </row>
    <row r="8778" spans="1:1" x14ac:dyDescent="0.45">
      <c r="A8778" s="63"/>
    </row>
    <row r="8779" spans="1:1" x14ac:dyDescent="0.45">
      <c r="A8779" s="63"/>
    </row>
    <row r="8780" spans="1:1" x14ac:dyDescent="0.45">
      <c r="A8780" s="63"/>
    </row>
    <row r="8781" spans="1:1" x14ac:dyDescent="0.45">
      <c r="A8781" s="63"/>
    </row>
    <row r="8782" spans="1:1" x14ac:dyDescent="0.45">
      <c r="A8782" s="63"/>
    </row>
    <row r="8783" spans="1:1" x14ac:dyDescent="0.45">
      <c r="A8783" s="63"/>
    </row>
    <row r="8784" spans="1:1" x14ac:dyDescent="0.45">
      <c r="A8784" s="63"/>
    </row>
    <row r="8785" spans="1:1" x14ac:dyDescent="0.45">
      <c r="A8785" s="63"/>
    </row>
    <row r="8786" spans="1:1" x14ac:dyDescent="0.45">
      <c r="A8786" s="63"/>
    </row>
    <row r="8787" spans="1:1" x14ac:dyDescent="0.45">
      <c r="A8787" s="63"/>
    </row>
    <row r="8788" spans="1:1" x14ac:dyDescent="0.45">
      <c r="A8788" s="63"/>
    </row>
    <row r="8789" spans="1:1" x14ac:dyDescent="0.45">
      <c r="A8789" s="63"/>
    </row>
    <row r="8790" spans="1:1" x14ac:dyDescent="0.45">
      <c r="A8790" s="63"/>
    </row>
    <row r="8791" spans="1:1" x14ac:dyDescent="0.45">
      <c r="A8791" s="63"/>
    </row>
    <row r="8792" spans="1:1" x14ac:dyDescent="0.45">
      <c r="A8792" s="63"/>
    </row>
    <row r="8793" spans="1:1" x14ac:dyDescent="0.45">
      <c r="A8793" s="63"/>
    </row>
    <row r="8794" spans="1:1" x14ac:dyDescent="0.45">
      <c r="A8794" s="63"/>
    </row>
    <row r="8795" spans="1:1" x14ac:dyDescent="0.45">
      <c r="A8795" s="63"/>
    </row>
    <row r="8796" spans="1:1" x14ac:dyDescent="0.45">
      <c r="A8796" s="63"/>
    </row>
    <row r="8797" spans="1:1" x14ac:dyDescent="0.45">
      <c r="A8797" s="63"/>
    </row>
    <row r="8798" spans="1:1" x14ac:dyDescent="0.45">
      <c r="A8798" s="63"/>
    </row>
    <row r="8799" spans="1:1" x14ac:dyDescent="0.45">
      <c r="A8799" s="63"/>
    </row>
    <row r="8800" spans="1:1" x14ac:dyDescent="0.45">
      <c r="A8800" s="63"/>
    </row>
    <row r="8801" spans="1:1" x14ac:dyDescent="0.45">
      <c r="A8801" s="63"/>
    </row>
    <row r="8802" spans="1:1" x14ac:dyDescent="0.45">
      <c r="A8802" s="63"/>
    </row>
    <row r="8803" spans="1:1" x14ac:dyDescent="0.45">
      <c r="A8803" s="63"/>
    </row>
    <row r="8804" spans="1:1" x14ac:dyDescent="0.45">
      <c r="A8804" s="63"/>
    </row>
    <row r="8805" spans="1:1" x14ac:dyDescent="0.45">
      <c r="A8805" s="63"/>
    </row>
    <row r="8806" spans="1:1" x14ac:dyDescent="0.45">
      <c r="A8806" s="63"/>
    </row>
    <row r="8807" spans="1:1" x14ac:dyDescent="0.45">
      <c r="A8807" s="63"/>
    </row>
    <row r="8808" spans="1:1" x14ac:dyDescent="0.45">
      <c r="A8808" s="63"/>
    </row>
    <row r="8809" spans="1:1" x14ac:dyDescent="0.45">
      <c r="A8809" s="63"/>
    </row>
    <row r="8810" spans="1:1" x14ac:dyDescent="0.45">
      <c r="A8810" s="63"/>
    </row>
    <row r="8811" spans="1:1" x14ac:dyDescent="0.45">
      <c r="A8811" s="63"/>
    </row>
    <row r="8812" spans="1:1" x14ac:dyDescent="0.45">
      <c r="A8812" s="63"/>
    </row>
    <row r="8813" spans="1:1" x14ac:dyDescent="0.45">
      <c r="A8813" s="63"/>
    </row>
    <row r="8814" spans="1:1" x14ac:dyDescent="0.45">
      <c r="A8814" s="63"/>
    </row>
    <row r="8815" spans="1:1" x14ac:dyDescent="0.45">
      <c r="A8815" s="63"/>
    </row>
    <row r="8816" spans="1:1" x14ac:dyDescent="0.45">
      <c r="A8816" s="63"/>
    </row>
    <row r="8817" spans="1:1" x14ac:dyDescent="0.45">
      <c r="A8817" s="63"/>
    </row>
    <row r="8818" spans="1:1" x14ac:dyDescent="0.45">
      <c r="A8818" s="63"/>
    </row>
    <row r="8819" spans="1:1" x14ac:dyDescent="0.45">
      <c r="A8819" s="63"/>
    </row>
    <row r="8820" spans="1:1" x14ac:dyDescent="0.45">
      <c r="A8820" s="63"/>
    </row>
    <row r="8821" spans="1:1" x14ac:dyDescent="0.45">
      <c r="A8821" s="63"/>
    </row>
    <row r="8822" spans="1:1" x14ac:dyDescent="0.45">
      <c r="A8822" s="63"/>
    </row>
    <row r="8823" spans="1:1" x14ac:dyDescent="0.45">
      <c r="A8823" s="63"/>
    </row>
    <row r="8824" spans="1:1" x14ac:dyDescent="0.45">
      <c r="A8824" s="63"/>
    </row>
    <row r="8825" spans="1:1" x14ac:dyDescent="0.45">
      <c r="A8825" s="63"/>
    </row>
    <row r="8826" spans="1:1" x14ac:dyDescent="0.45">
      <c r="A8826" s="63"/>
    </row>
    <row r="8827" spans="1:1" x14ac:dyDescent="0.45">
      <c r="A8827" s="63"/>
    </row>
    <row r="8828" spans="1:1" x14ac:dyDescent="0.45">
      <c r="A8828" s="63"/>
    </row>
    <row r="8829" spans="1:1" x14ac:dyDescent="0.45">
      <c r="A8829" s="63"/>
    </row>
    <row r="8830" spans="1:1" x14ac:dyDescent="0.45">
      <c r="A8830" s="63"/>
    </row>
    <row r="8831" spans="1:1" x14ac:dyDescent="0.45">
      <c r="A8831" s="63"/>
    </row>
    <row r="8832" spans="1:1" x14ac:dyDescent="0.45">
      <c r="A8832" s="63"/>
    </row>
    <row r="8833" spans="1:1" x14ac:dyDescent="0.45">
      <c r="A8833" s="63"/>
    </row>
    <row r="8834" spans="1:1" x14ac:dyDescent="0.45">
      <c r="A8834" s="63"/>
    </row>
    <row r="8835" spans="1:1" x14ac:dyDescent="0.45">
      <c r="A8835" s="63"/>
    </row>
    <row r="8836" spans="1:1" x14ac:dyDescent="0.45">
      <c r="A8836" s="63"/>
    </row>
    <row r="8837" spans="1:1" x14ac:dyDescent="0.45">
      <c r="A8837" s="63"/>
    </row>
    <row r="8838" spans="1:1" x14ac:dyDescent="0.45">
      <c r="A8838" s="63"/>
    </row>
    <row r="8839" spans="1:1" x14ac:dyDescent="0.45">
      <c r="A8839" s="63"/>
    </row>
    <row r="8840" spans="1:1" x14ac:dyDescent="0.45">
      <c r="A8840" s="63"/>
    </row>
    <row r="8841" spans="1:1" x14ac:dyDescent="0.45">
      <c r="A8841" s="63"/>
    </row>
    <row r="8842" spans="1:1" x14ac:dyDescent="0.45">
      <c r="A8842" s="63"/>
    </row>
    <row r="8843" spans="1:1" x14ac:dyDescent="0.45">
      <c r="A8843" s="63"/>
    </row>
    <row r="8844" spans="1:1" x14ac:dyDescent="0.45">
      <c r="A8844" s="63"/>
    </row>
    <row r="8845" spans="1:1" x14ac:dyDescent="0.45">
      <c r="A8845" s="63"/>
    </row>
    <row r="8846" spans="1:1" x14ac:dyDescent="0.45">
      <c r="A8846" s="63"/>
    </row>
    <row r="8847" spans="1:1" x14ac:dyDescent="0.45">
      <c r="A8847" s="63"/>
    </row>
    <row r="8848" spans="1:1" x14ac:dyDescent="0.45">
      <c r="A8848" s="63"/>
    </row>
    <row r="8849" spans="1:1" x14ac:dyDescent="0.45">
      <c r="A8849" s="63"/>
    </row>
    <row r="8850" spans="1:1" x14ac:dyDescent="0.45">
      <c r="A8850" s="63"/>
    </row>
    <row r="8851" spans="1:1" x14ac:dyDescent="0.45">
      <c r="A8851" s="63"/>
    </row>
    <row r="8852" spans="1:1" x14ac:dyDescent="0.45">
      <c r="A8852" s="63"/>
    </row>
    <row r="8853" spans="1:1" x14ac:dyDescent="0.45">
      <c r="A8853" s="63"/>
    </row>
    <row r="8854" spans="1:1" x14ac:dyDescent="0.45">
      <c r="A8854" s="63"/>
    </row>
    <row r="8855" spans="1:1" x14ac:dyDescent="0.45">
      <c r="A8855" s="63"/>
    </row>
    <row r="8856" spans="1:1" x14ac:dyDescent="0.45">
      <c r="A8856" s="63"/>
    </row>
    <row r="8857" spans="1:1" x14ac:dyDescent="0.45">
      <c r="A8857" s="63"/>
    </row>
    <row r="8858" spans="1:1" x14ac:dyDescent="0.45">
      <c r="A8858" s="63"/>
    </row>
    <row r="8859" spans="1:1" x14ac:dyDescent="0.45">
      <c r="A8859" s="63"/>
    </row>
    <row r="8860" spans="1:1" x14ac:dyDescent="0.45">
      <c r="A8860" s="63"/>
    </row>
    <row r="8861" spans="1:1" x14ac:dyDescent="0.45">
      <c r="A8861" s="63"/>
    </row>
    <row r="8862" spans="1:1" x14ac:dyDescent="0.45">
      <c r="A8862" s="63"/>
    </row>
    <row r="8863" spans="1:1" x14ac:dyDescent="0.45">
      <c r="A8863" s="63"/>
    </row>
    <row r="8864" spans="1:1" x14ac:dyDescent="0.45">
      <c r="A8864" s="63"/>
    </row>
    <row r="8865" spans="1:1" x14ac:dyDescent="0.45">
      <c r="A8865" s="63"/>
    </row>
    <row r="8866" spans="1:1" x14ac:dyDescent="0.45">
      <c r="A8866" s="63"/>
    </row>
    <row r="8867" spans="1:1" x14ac:dyDescent="0.45">
      <c r="A8867" s="63"/>
    </row>
    <row r="8868" spans="1:1" x14ac:dyDescent="0.45">
      <c r="A8868" s="63"/>
    </row>
    <row r="8869" spans="1:1" x14ac:dyDescent="0.45">
      <c r="A8869" s="63"/>
    </row>
    <row r="8870" spans="1:1" x14ac:dyDescent="0.45">
      <c r="A8870" s="63"/>
    </row>
    <row r="8871" spans="1:1" x14ac:dyDescent="0.45">
      <c r="A8871" s="63"/>
    </row>
    <row r="8872" spans="1:1" x14ac:dyDescent="0.45">
      <c r="A8872" s="63"/>
    </row>
    <row r="8873" spans="1:1" x14ac:dyDescent="0.45">
      <c r="A8873" s="63"/>
    </row>
    <row r="8874" spans="1:1" x14ac:dyDescent="0.45">
      <c r="A8874" s="63"/>
    </row>
    <row r="8875" spans="1:1" x14ac:dyDescent="0.45">
      <c r="A8875" s="63"/>
    </row>
    <row r="8876" spans="1:1" x14ac:dyDescent="0.45">
      <c r="A8876" s="63"/>
    </row>
    <row r="8877" spans="1:1" x14ac:dyDescent="0.45">
      <c r="A8877" s="63"/>
    </row>
    <row r="8878" spans="1:1" x14ac:dyDescent="0.45">
      <c r="A8878" s="63"/>
    </row>
    <row r="8879" spans="1:1" x14ac:dyDescent="0.45">
      <c r="A8879" s="63"/>
    </row>
    <row r="8880" spans="1:1" x14ac:dyDescent="0.45">
      <c r="A8880" s="63"/>
    </row>
    <row r="8881" spans="1:1" x14ac:dyDescent="0.45">
      <c r="A8881" s="63"/>
    </row>
    <row r="8882" spans="1:1" x14ac:dyDescent="0.45">
      <c r="A8882" s="63"/>
    </row>
    <row r="8883" spans="1:1" x14ac:dyDescent="0.45">
      <c r="A8883" s="63"/>
    </row>
    <row r="8884" spans="1:1" x14ac:dyDescent="0.45">
      <c r="A8884" s="63"/>
    </row>
    <row r="8885" spans="1:1" x14ac:dyDescent="0.45">
      <c r="A8885" s="63"/>
    </row>
    <row r="8886" spans="1:1" x14ac:dyDescent="0.45">
      <c r="A8886" s="63"/>
    </row>
    <row r="8887" spans="1:1" x14ac:dyDescent="0.45">
      <c r="A8887" s="63"/>
    </row>
    <row r="8888" spans="1:1" x14ac:dyDescent="0.45">
      <c r="A8888" s="63"/>
    </row>
    <row r="8889" spans="1:1" x14ac:dyDescent="0.45">
      <c r="A8889" s="63"/>
    </row>
    <row r="8890" spans="1:1" x14ac:dyDescent="0.45">
      <c r="A8890" s="63"/>
    </row>
    <row r="8891" spans="1:1" x14ac:dyDescent="0.45">
      <c r="A8891" s="63"/>
    </row>
    <row r="8892" spans="1:1" x14ac:dyDescent="0.45">
      <c r="A8892" s="63"/>
    </row>
    <row r="8893" spans="1:1" x14ac:dyDescent="0.45">
      <c r="A8893" s="63"/>
    </row>
    <row r="8894" spans="1:1" x14ac:dyDescent="0.45">
      <c r="A8894" s="63"/>
    </row>
    <row r="8895" spans="1:1" x14ac:dyDescent="0.45">
      <c r="A8895" s="63"/>
    </row>
    <row r="8896" spans="1:1" x14ac:dyDescent="0.45">
      <c r="A8896" s="63"/>
    </row>
    <row r="8897" spans="1:1" x14ac:dyDescent="0.45">
      <c r="A8897" s="63"/>
    </row>
    <row r="8898" spans="1:1" x14ac:dyDescent="0.45">
      <c r="A8898" s="63"/>
    </row>
    <row r="8899" spans="1:1" x14ac:dyDescent="0.45">
      <c r="A8899" s="63"/>
    </row>
    <row r="8900" spans="1:1" x14ac:dyDescent="0.45">
      <c r="A8900" s="63"/>
    </row>
    <row r="8901" spans="1:1" x14ac:dyDescent="0.45">
      <c r="A8901" s="63"/>
    </row>
    <row r="8902" spans="1:1" x14ac:dyDescent="0.45">
      <c r="A8902" s="63"/>
    </row>
    <row r="8903" spans="1:1" x14ac:dyDescent="0.45">
      <c r="A8903" s="63"/>
    </row>
    <row r="8904" spans="1:1" x14ac:dyDescent="0.45">
      <c r="A8904" s="63"/>
    </row>
    <row r="8905" spans="1:1" x14ac:dyDescent="0.45">
      <c r="A8905" s="63"/>
    </row>
    <row r="8906" spans="1:1" x14ac:dyDescent="0.45">
      <c r="A8906" s="63"/>
    </row>
    <row r="8907" spans="1:1" x14ac:dyDescent="0.45">
      <c r="A8907" s="63"/>
    </row>
    <row r="8908" spans="1:1" x14ac:dyDescent="0.45">
      <c r="A8908" s="63"/>
    </row>
    <row r="8909" spans="1:1" x14ac:dyDescent="0.45">
      <c r="A8909" s="63"/>
    </row>
    <row r="8910" spans="1:1" x14ac:dyDescent="0.45">
      <c r="A8910" s="63"/>
    </row>
    <row r="8911" spans="1:1" x14ac:dyDescent="0.45">
      <c r="A8911" s="63"/>
    </row>
    <row r="8912" spans="1:1" x14ac:dyDescent="0.45">
      <c r="A8912" s="63"/>
    </row>
    <row r="8913" spans="1:1" x14ac:dyDescent="0.45">
      <c r="A8913" s="63"/>
    </row>
    <row r="8914" spans="1:1" x14ac:dyDescent="0.45">
      <c r="A8914" s="63"/>
    </row>
    <row r="8915" spans="1:1" x14ac:dyDescent="0.45">
      <c r="A8915" s="63"/>
    </row>
    <row r="8916" spans="1:1" x14ac:dyDescent="0.45">
      <c r="A8916" s="63"/>
    </row>
    <row r="8917" spans="1:1" x14ac:dyDescent="0.45">
      <c r="A8917" s="63"/>
    </row>
    <row r="8918" spans="1:1" x14ac:dyDescent="0.45">
      <c r="A8918" s="63"/>
    </row>
    <row r="8919" spans="1:1" x14ac:dyDescent="0.45">
      <c r="A8919" s="63"/>
    </row>
    <row r="8920" spans="1:1" x14ac:dyDescent="0.45">
      <c r="A8920" s="63"/>
    </row>
    <row r="8921" spans="1:1" x14ac:dyDescent="0.45">
      <c r="A8921" s="63"/>
    </row>
    <row r="8922" spans="1:1" x14ac:dyDescent="0.45">
      <c r="A8922" s="63"/>
    </row>
    <row r="8923" spans="1:1" x14ac:dyDescent="0.45">
      <c r="A8923" s="63"/>
    </row>
    <row r="8924" spans="1:1" x14ac:dyDescent="0.45">
      <c r="A8924" s="63"/>
    </row>
    <row r="8925" spans="1:1" x14ac:dyDescent="0.45">
      <c r="A8925" s="63"/>
    </row>
    <row r="8926" spans="1:1" x14ac:dyDescent="0.45">
      <c r="A8926" s="63"/>
    </row>
    <row r="8927" spans="1:1" x14ac:dyDescent="0.45">
      <c r="A8927" s="63"/>
    </row>
    <row r="8928" spans="1:1" x14ac:dyDescent="0.45">
      <c r="A8928" s="63"/>
    </row>
    <row r="8929" spans="1:1" x14ac:dyDescent="0.45">
      <c r="A8929" s="63"/>
    </row>
    <row r="8930" spans="1:1" x14ac:dyDescent="0.45">
      <c r="A8930" s="63"/>
    </row>
    <row r="8931" spans="1:1" x14ac:dyDescent="0.45">
      <c r="A8931" s="63"/>
    </row>
    <row r="8932" spans="1:1" x14ac:dyDescent="0.45">
      <c r="A8932" s="63"/>
    </row>
    <row r="8933" spans="1:1" x14ac:dyDescent="0.45">
      <c r="A8933" s="63"/>
    </row>
    <row r="8934" spans="1:1" x14ac:dyDescent="0.45">
      <c r="A8934" s="63"/>
    </row>
    <row r="8935" spans="1:1" x14ac:dyDescent="0.45">
      <c r="A8935" s="63"/>
    </row>
    <row r="8936" spans="1:1" x14ac:dyDescent="0.45">
      <c r="A8936" s="63"/>
    </row>
    <row r="8937" spans="1:1" x14ac:dyDescent="0.45">
      <c r="A8937" s="63"/>
    </row>
    <row r="8938" spans="1:1" x14ac:dyDescent="0.45">
      <c r="A8938" s="63"/>
    </row>
    <row r="8939" spans="1:1" x14ac:dyDescent="0.45">
      <c r="A8939" s="63"/>
    </row>
    <row r="8940" spans="1:1" x14ac:dyDescent="0.45">
      <c r="A8940" s="63"/>
    </row>
    <row r="8941" spans="1:1" x14ac:dyDescent="0.45">
      <c r="A8941" s="63"/>
    </row>
    <row r="8942" spans="1:1" x14ac:dyDescent="0.45">
      <c r="A8942" s="63"/>
    </row>
    <row r="8943" spans="1:1" x14ac:dyDescent="0.45">
      <c r="A8943" s="63"/>
    </row>
    <row r="8944" spans="1:1" x14ac:dyDescent="0.45">
      <c r="A8944" s="63"/>
    </row>
    <row r="8945" spans="1:1" x14ac:dyDescent="0.45">
      <c r="A8945" s="63"/>
    </row>
    <row r="8946" spans="1:1" x14ac:dyDescent="0.45">
      <c r="A8946" s="63"/>
    </row>
    <row r="8947" spans="1:1" x14ac:dyDescent="0.45">
      <c r="A8947" s="63"/>
    </row>
    <row r="8948" spans="1:1" x14ac:dyDescent="0.45">
      <c r="A8948" s="63"/>
    </row>
    <row r="8949" spans="1:1" x14ac:dyDescent="0.45">
      <c r="A8949" s="63"/>
    </row>
    <row r="8950" spans="1:1" x14ac:dyDescent="0.45">
      <c r="A8950" s="63"/>
    </row>
    <row r="8951" spans="1:1" x14ac:dyDescent="0.45">
      <c r="A8951" s="63"/>
    </row>
    <row r="8952" spans="1:1" x14ac:dyDescent="0.45">
      <c r="A8952" s="63"/>
    </row>
    <row r="8953" spans="1:1" x14ac:dyDescent="0.45">
      <c r="A8953" s="63"/>
    </row>
    <row r="8954" spans="1:1" x14ac:dyDescent="0.45">
      <c r="A8954" s="63"/>
    </row>
    <row r="8955" spans="1:1" x14ac:dyDescent="0.45">
      <c r="A8955" s="63"/>
    </row>
    <row r="8956" spans="1:1" x14ac:dyDescent="0.45">
      <c r="A8956" s="63"/>
    </row>
    <row r="8957" spans="1:1" x14ac:dyDescent="0.45">
      <c r="A8957" s="63"/>
    </row>
    <row r="8958" spans="1:1" x14ac:dyDescent="0.45">
      <c r="A8958" s="63"/>
    </row>
    <row r="8959" spans="1:1" x14ac:dyDescent="0.45">
      <c r="A8959" s="63"/>
    </row>
    <row r="8960" spans="1:1" x14ac:dyDescent="0.45">
      <c r="A8960" s="63"/>
    </row>
    <row r="8961" spans="1:1" x14ac:dyDescent="0.45">
      <c r="A8961" s="63"/>
    </row>
    <row r="8962" spans="1:1" x14ac:dyDescent="0.45">
      <c r="A8962" s="63"/>
    </row>
    <row r="8963" spans="1:1" x14ac:dyDescent="0.45">
      <c r="A8963" s="63"/>
    </row>
    <row r="8964" spans="1:1" x14ac:dyDescent="0.45">
      <c r="A8964" s="63"/>
    </row>
    <row r="8965" spans="1:1" x14ac:dyDescent="0.45">
      <c r="A8965" s="63"/>
    </row>
    <row r="8966" spans="1:1" x14ac:dyDescent="0.45">
      <c r="A8966" s="63"/>
    </row>
    <row r="8967" spans="1:1" x14ac:dyDescent="0.45">
      <c r="A8967" s="63"/>
    </row>
    <row r="8968" spans="1:1" x14ac:dyDescent="0.45">
      <c r="A8968" s="63"/>
    </row>
    <row r="8969" spans="1:1" x14ac:dyDescent="0.45">
      <c r="A8969" s="63"/>
    </row>
    <row r="8970" spans="1:1" x14ac:dyDescent="0.45">
      <c r="A8970" s="63"/>
    </row>
    <row r="8971" spans="1:1" x14ac:dyDescent="0.45">
      <c r="A8971" s="63"/>
    </row>
    <row r="8972" spans="1:1" x14ac:dyDescent="0.45">
      <c r="A8972" s="63"/>
    </row>
    <row r="8973" spans="1:1" x14ac:dyDescent="0.45">
      <c r="A8973" s="63"/>
    </row>
    <row r="8974" spans="1:1" x14ac:dyDescent="0.45">
      <c r="A8974" s="63"/>
    </row>
    <row r="8975" spans="1:1" x14ac:dyDescent="0.45">
      <c r="A8975" s="63"/>
    </row>
    <row r="8976" spans="1:1" x14ac:dyDescent="0.45">
      <c r="A8976" s="63"/>
    </row>
    <row r="8977" spans="1:1" x14ac:dyDescent="0.45">
      <c r="A8977" s="63"/>
    </row>
    <row r="8978" spans="1:1" x14ac:dyDescent="0.45">
      <c r="A8978" s="63"/>
    </row>
    <row r="8979" spans="1:1" x14ac:dyDescent="0.45">
      <c r="A8979" s="63"/>
    </row>
    <row r="8980" spans="1:1" x14ac:dyDescent="0.45">
      <c r="A8980" s="63"/>
    </row>
    <row r="8981" spans="1:1" x14ac:dyDescent="0.45">
      <c r="A8981" s="63"/>
    </row>
    <row r="8982" spans="1:1" x14ac:dyDescent="0.45">
      <c r="A8982" s="63"/>
    </row>
    <row r="8983" spans="1:1" x14ac:dyDescent="0.45">
      <c r="A8983" s="63"/>
    </row>
    <row r="8984" spans="1:1" x14ac:dyDescent="0.45">
      <c r="A8984" s="63"/>
    </row>
    <row r="8985" spans="1:1" x14ac:dyDescent="0.45">
      <c r="A8985" s="63"/>
    </row>
    <row r="8986" spans="1:1" x14ac:dyDescent="0.45">
      <c r="A8986" s="63"/>
    </row>
    <row r="8987" spans="1:1" x14ac:dyDescent="0.45">
      <c r="A8987" s="63"/>
    </row>
    <row r="8988" spans="1:1" x14ac:dyDescent="0.45">
      <c r="A8988" s="63"/>
    </row>
    <row r="8989" spans="1:1" x14ac:dyDescent="0.45">
      <c r="A8989" s="63"/>
    </row>
    <row r="8990" spans="1:1" x14ac:dyDescent="0.45">
      <c r="A8990" s="63"/>
    </row>
    <row r="8991" spans="1:1" x14ac:dyDescent="0.45">
      <c r="A8991" s="63"/>
    </row>
    <row r="8992" spans="1:1" x14ac:dyDescent="0.45">
      <c r="A8992" s="63"/>
    </row>
    <row r="8993" spans="1:1" x14ac:dyDescent="0.45">
      <c r="A8993" s="63"/>
    </row>
    <row r="8994" spans="1:1" x14ac:dyDescent="0.45">
      <c r="A8994" s="63"/>
    </row>
    <row r="8995" spans="1:1" x14ac:dyDescent="0.45">
      <c r="A8995" s="63"/>
    </row>
    <row r="8996" spans="1:1" x14ac:dyDescent="0.45">
      <c r="A8996" s="63"/>
    </row>
    <row r="8997" spans="1:1" x14ac:dyDescent="0.45">
      <c r="A8997" s="63"/>
    </row>
    <row r="8998" spans="1:1" x14ac:dyDescent="0.45">
      <c r="A8998" s="63"/>
    </row>
    <row r="8999" spans="1:1" x14ac:dyDescent="0.45">
      <c r="A8999" s="63"/>
    </row>
    <row r="9000" spans="1:1" x14ac:dyDescent="0.45">
      <c r="A9000" s="63"/>
    </row>
    <row r="9001" spans="1:1" x14ac:dyDescent="0.45">
      <c r="A9001" s="63"/>
    </row>
    <row r="9002" spans="1:1" x14ac:dyDescent="0.45">
      <c r="A9002" s="63"/>
    </row>
    <row r="9003" spans="1:1" x14ac:dyDescent="0.45">
      <c r="A9003" s="63"/>
    </row>
    <row r="9004" spans="1:1" x14ac:dyDescent="0.45">
      <c r="A9004" s="63"/>
    </row>
    <row r="9005" spans="1:1" x14ac:dyDescent="0.45">
      <c r="A9005" s="63"/>
    </row>
    <row r="9006" spans="1:1" x14ac:dyDescent="0.45">
      <c r="A9006" s="63"/>
    </row>
    <row r="9007" spans="1:1" x14ac:dyDescent="0.45">
      <c r="A9007" s="63"/>
    </row>
    <row r="9008" spans="1:1" x14ac:dyDescent="0.45">
      <c r="A9008" s="63"/>
    </row>
    <row r="9009" spans="1:1" x14ac:dyDescent="0.45">
      <c r="A9009" s="63"/>
    </row>
    <row r="9010" spans="1:1" x14ac:dyDescent="0.45">
      <c r="A9010" s="63"/>
    </row>
    <row r="9011" spans="1:1" x14ac:dyDescent="0.45">
      <c r="A9011" s="63"/>
    </row>
    <row r="9012" spans="1:1" x14ac:dyDescent="0.45">
      <c r="A9012" s="63"/>
    </row>
    <row r="9013" spans="1:1" x14ac:dyDescent="0.45">
      <c r="A9013" s="63"/>
    </row>
    <row r="9014" spans="1:1" x14ac:dyDescent="0.45">
      <c r="A9014" s="63"/>
    </row>
    <row r="9015" spans="1:1" x14ac:dyDescent="0.45">
      <c r="A9015" s="63"/>
    </row>
    <row r="9016" spans="1:1" x14ac:dyDescent="0.45">
      <c r="A9016" s="63"/>
    </row>
    <row r="9017" spans="1:1" x14ac:dyDescent="0.45">
      <c r="A9017" s="63"/>
    </row>
    <row r="9018" spans="1:1" x14ac:dyDescent="0.45">
      <c r="A9018" s="63"/>
    </row>
    <row r="9019" spans="1:1" x14ac:dyDescent="0.45">
      <c r="A9019" s="63"/>
    </row>
    <row r="9020" spans="1:1" x14ac:dyDescent="0.45">
      <c r="A9020" s="63"/>
    </row>
    <row r="9021" spans="1:1" x14ac:dyDescent="0.45">
      <c r="A9021" s="63"/>
    </row>
    <row r="9022" spans="1:1" x14ac:dyDescent="0.45">
      <c r="A9022" s="63"/>
    </row>
    <row r="9023" spans="1:1" x14ac:dyDescent="0.45">
      <c r="A9023" s="63"/>
    </row>
    <row r="9024" spans="1:1" x14ac:dyDescent="0.45">
      <c r="A9024" s="63"/>
    </row>
    <row r="9025" spans="1:1" x14ac:dyDescent="0.45">
      <c r="A9025" s="63"/>
    </row>
    <row r="9026" spans="1:1" x14ac:dyDescent="0.45">
      <c r="A9026" s="63"/>
    </row>
    <row r="9027" spans="1:1" x14ac:dyDescent="0.45">
      <c r="A9027" s="63"/>
    </row>
    <row r="9028" spans="1:1" x14ac:dyDescent="0.45">
      <c r="A9028" s="63"/>
    </row>
    <row r="9029" spans="1:1" x14ac:dyDescent="0.45">
      <c r="A9029" s="63"/>
    </row>
    <row r="9030" spans="1:1" x14ac:dyDescent="0.45">
      <c r="A9030" s="63"/>
    </row>
    <row r="9031" spans="1:1" x14ac:dyDescent="0.45">
      <c r="A9031" s="63"/>
    </row>
    <row r="9032" spans="1:1" x14ac:dyDescent="0.45">
      <c r="A9032" s="63"/>
    </row>
    <row r="9033" spans="1:1" x14ac:dyDescent="0.45">
      <c r="A9033" s="63"/>
    </row>
    <row r="9034" spans="1:1" x14ac:dyDescent="0.45">
      <c r="A9034" s="63"/>
    </row>
    <row r="9035" spans="1:1" x14ac:dyDescent="0.45">
      <c r="A9035" s="63"/>
    </row>
    <row r="9036" spans="1:1" x14ac:dyDescent="0.45">
      <c r="A9036" s="63"/>
    </row>
    <row r="9037" spans="1:1" x14ac:dyDescent="0.45">
      <c r="A9037" s="63"/>
    </row>
    <row r="9038" spans="1:1" x14ac:dyDescent="0.45">
      <c r="A9038" s="63"/>
    </row>
    <row r="9039" spans="1:1" x14ac:dyDescent="0.45">
      <c r="A9039" s="63"/>
    </row>
    <row r="9040" spans="1:1" x14ac:dyDescent="0.45">
      <c r="A9040" s="63"/>
    </row>
    <row r="9041" spans="1:1" x14ac:dyDescent="0.45">
      <c r="A9041" s="63"/>
    </row>
    <row r="9042" spans="1:1" x14ac:dyDescent="0.45">
      <c r="A9042" s="63"/>
    </row>
    <row r="9043" spans="1:1" x14ac:dyDescent="0.45">
      <c r="A9043" s="63"/>
    </row>
    <row r="9044" spans="1:1" x14ac:dyDescent="0.45">
      <c r="A9044" s="63"/>
    </row>
    <row r="9045" spans="1:1" x14ac:dyDescent="0.45">
      <c r="A9045" s="63"/>
    </row>
    <row r="9046" spans="1:1" x14ac:dyDescent="0.45">
      <c r="A9046" s="63"/>
    </row>
    <row r="9047" spans="1:1" x14ac:dyDescent="0.45">
      <c r="A9047" s="63"/>
    </row>
    <row r="9048" spans="1:1" x14ac:dyDescent="0.45">
      <c r="A9048" s="63"/>
    </row>
    <row r="9049" spans="1:1" x14ac:dyDescent="0.45">
      <c r="A9049" s="63"/>
    </row>
    <row r="9050" spans="1:1" x14ac:dyDescent="0.45">
      <c r="A9050" s="63"/>
    </row>
    <row r="9051" spans="1:1" x14ac:dyDescent="0.45">
      <c r="A9051" s="63"/>
    </row>
    <row r="9052" spans="1:1" x14ac:dyDescent="0.45">
      <c r="A9052" s="63"/>
    </row>
    <row r="9053" spans="1:1" x14ac:dyDescent="0.45">
      <c r="A9053" s="63"/>
    </row>
    <row r="9054" spans="1:1" x14ac:dyDescent="0.45">
      <c r="A9054" s="63"/>
    </row>
    <row r="9055" spans="1:1" x14ac:dyDescent="0.45">
      <c r="A9055" s="63"/>
    </row>
    <row r="9056" spans="1:1" x14ac:dyDescent="0.45">
      <c r="A9056" s="63"/>
    </row>
    <row r="9057" spans="1:1" x14ac:dyDescent="0.45">
      <c r="A9057" s="63"/>
    </row>
    <row r="9058" spans="1:1" x14ac:dyDescent="0.45">
      <c r="A9058" s="63"/>
    </row>
    <row r="9059" spans="1:1" x14ac:dyDescent="0.45">
      <c r="A9059" s="63"/>
    </row>
    <row r="9060" spans="1:1" x14ac:dyDescent="0.45">
      <c r="A9060" s="63"/>
    </row>
    <row r="9061" spans="1:1" x14ac:dyDescent="0.45">
      <c r="A9061" s="63"/>
    </row>
    <row r="9062" spans="1:1" x14ac:dyDescent="0.45">
      <c r="A9062" s="63"/>
    </row>
    <row r="9063" spans="1:1" x14ac:dyDescent="0.45">
      <c r="A9063" s="63"/>
    </row>
    <row r="9064" spans="1:1" x14ac:dyDescent="0.45">
      <c r="A9064" s="63"/>
    </row>
    <row r="9065" spans="1:1" x14ac:dyDescent="0.45">
      <c r="A9065" s="63"/>
    </row>
    <row r="9066" spans="1:1" x14ac:dyDescent="0.45">
      <c r="A9066" s="63"/>
    </row>
    <row r="9067" spans="1:1" x14ac:dyDescent="0.45">
      <c r="A9067" s="63"/>
    </row>
    <row r="9068" spans="1:1" x14ac:dyDescent="0.45">
      <c r="A9068" s="63"/>
    </row>
    <row r="9069" spans="1:1" x14ac:dyDescent="0.45">
      <c r="A9069" s="63"/>
    </row>
    <row r="9070" spans="1:1" x14ac:dyDescent="0.45">
      <c r="A9070" s="63"/>
    </row>
    <row r="9071" spans="1:1" x14ac:dyDescent="0.45">
      <c r="A9071" s="63"/>
    </row>
    <row r="9072" spans="1:1" x14ac:dyDescent="0.45">
      <c r="A9072" s="63"/>
    </row>
    <row r="9073" spans="1:1" x14ac:dyDescent="0.45">
      <c r="A9073" s="63"/>
    </row>
    <row r="9074" spans="1:1" x14ac:dyDescent="0.45">
      <c r="A9074" s="63"/>
    </row>
    <row r="9075" spans="1:1" x14ac:dyDescent="0.45">
      <c r="A9075" s="63"/>
    </row>
    <row r="9076" spans="1:1" x14ac:dyDescent="0.45">
      <c r="A9076" s="63"/>
    </row>
    <row r="9077" spans="1:1" x14ac:dyDescent="0.45">
      <c r="A9077" s="63"/>
    </row>
    <row r="9078" spans="1:1" x14ac:dyDescent="0.45">
      <c r="A9078" s="63"/>
    </row>
    <row r="9079" spans="1:1" x14ac:dyDescent="0.45">
      <c r="A9079" s="63"/>
    </row>
    <row r="9080" spans="1:1" x14ac:dyDescent="0.45">
      <c r="A9080" s="63"/>
    </row>
    <row r="9081" spans="1:1" x14ac:dyDescent="0.45">
      <c r="A9081" s="63"/>
    </row>
    <row r="9082" spans="1:1" x14ac:dyDescent="0.45">
      <c r="A9082" s="63"/>
    </row>
    <row r="9083" spans="1:1" x14ac:dyDescent="0.45">
      <c r="A9083" s="63"/>
    </row>
    <row r="9084" spans="1:1" x14ac:dyDescent="0.45">
      <c r="A9084" s="63"/>
    </row>
    <row r="9085" spans="1:1" x14ac:dyDescent="0.45">
      <c r="A9085" s="63"/>
    </row>
    <row r="9086" spans="1:1" x14ac:dyDescent="0.45">
      <c r="A9086" s="63"/>
    </row>
    <row r="9087" spans="1:1" x14ac:dyDescent="0.45">
      <c r="A9087" s="63"/>
    </row>
    <row r="9088" spans="1:1" x14ac:dyDescent="0.45">
      <c r="A9088" s="63"/>
    </row>
    <row r="9089" spans="1:1" x14ac:dyDescent="0.45">
      <c r="A9089" s="63"/>
    </row>
    <row r="9090" spans="1:1" x14ac:dyDescent="0.45">
      <c r="A9090" s="63"/>
    </row>
    <row r="9091" spans="1:1" x14ac:dyDescent="0.45">
      <c r="A9091" s="63"/>
    </row>
    <row r="9092" spans="1:1" x14ac:dyDescent="0.45">
      <c r="A9092" s="63"/>
    </row>
    <row r="9093" spans="1:1" x14ac:dyDescent="0.45">
      <c r="A9093" s="63"/>
    </row>
    <row r="9094" spans="1:1" x14ac:dyDescent="0.45">
      <c r="A9094" s="63"/>
    </row>
    <row r="9095" spans="1:1" x14ac:dyDescent="0.45">
      <c r="A9095" s="63"/>
    </row>
    <row r="9096" spans="1:1" x14ac:dyDescent="0.45">
      <c r="A9096" s="63"/>
    </row>
    <row r="9097" spans="1:1" x14ac:dyDescent="0.45">
      <c r="A9097" s="63"/>
    </row>
    <row r="9098" spans="1:1" x14ac:dyDescent="0.45">
      <c r="A9098" s="63"/>
    </row>
    <row r="9099" spans="1:1" x14ac:dyDescent="0.45">
      <c r="A9099" s="63"/>
    </row>
    <row r="9100" spans="1:1" x14ac:dyDescent="0.45">
      <c r="A9100" s="63"/>
    </row>
    <row r="9101" spans="1:1" x14ac:dyDescent="0.45">
      <c r="A9101" s="63"/>
    </row>
    <row r="9102" spans="1:1" x14ac:dyDescent="0.45">
      <c r="A9102" s="63"/>
    </row>
    <row r="9103" spans="1:1" x14ac:dyDescent="0.45">
      <c r="A9103" s="63"/>
    </row>
    <row r="9104" spans="1:1" x14ac:dyDescent="0.45">
      <c r="A9104" s="63"/>
    </row>
    <row r="9105" spans="1:1" x14ac:dyDescent="0.45">
      <c r="A9105" s="63"/>
    </row>
    <row r="9106" spans="1:1" x14ac:dyDescent="0.45">
      <c r="A9106" s="63"/>
    </row>
    <row r="9107" spans="1:1" x14ac:dyDescent="0.45">
      <c r="A9107" s="63"/>
    </row>
    <row r="9108" spans="1:1" x14ac:dyDescent="0.45">
      <c r="A9108" s="63"/>
    </row>
    <row r="9109" spans="1:1" x14ac:dyDescent="0.45">
      <c r="A9109" s="63"/>
    </row>
    <row r="9110" spans="1:1" x14ac:dyDescent="0.45">
      <c r="A9110" s="63"/>
    </row>
    <row r="9111" spans="1:1" x14ac:dyDescent="0.45">
      <c r="A9111" s="63"/>
    </row>
    <row r="9112" spans="1:1" x14ac:dyDescent="0.45">
      <c r="A9112" s="63"/>
    </row>
    <row r="9113" spans="1:1" x14ac:dyDescent="0.45">
      <c r="A9113" s="63"/>
    </row>
    <row r="9114" spans="1:1" x14ac:dyDescent="0.45">
      <c r="A9114" s="63"/>
    </row>
    <row r="9115" spans="1:1" x14ac:dyDescent="0.45">
      <c r="A9115" s="63"/>
    </row>
    <row r="9116" spans="1:1" x14ac:dyDescent="0.45">
      <c r="A9116" s="63"/>
    </row>
    <row r="9117" spans="1:1" x14ac:dyDescent="0.45">
      <c r="A9117" s="63"/>
    </row>
    <row r="9118" spans="1:1" x14ac:dyDescent="0.45">
      <c r="A9118" s="63"/>
    </row>
    <row r="9119" spans="1:1" x14ac:dyDescent="0.45">
      <c r="A9119" s="63"/>
    </row>
    <row r="9120" spans="1:1" x14ac:dyDescent="0.45">
      <c r="A9120" s="63"/>
    </row>
    <row r="9121" spans="1:1" x14ac:dyDescent="0.45">
      <c r="A9121" s="63"/>
    </row>
    <row r="9122" spans="1:1" x14ac:dyDescent="0.45">
      <c r="A9122" s="63"/>
    </row>
    <row r="9123" spans="1:1" x14ac:dyDescent="0.45">
      <c r="A9123" s="63"/>
    </row>
    <row r="9124" spans="1:1" x14ac:dyDescent="0.45">
      <c r="A9124" s="63"/>
    </row>
    <row r="9125" spans="1:1" x14ac:dyDescent="0.45">
      <c r="A9125" s="63"/>
    </row>
    <row r="9126" spans="1:1" x14ac:dyDescent="0.45">
      <c r="A9126" s="63"/>
    </row>
    <row r="9127" spans="1:1" x14ac:dyDescent="0.45">
      <c r="A9127" s="63"/>
    </row>
    <row r="9128" spans="1:1" x14ac:dyDescent="0.45">
      <c r="A9128" s="63"/>
    </row>
    <row r="9129" spans="1:1" x14ac:dyDescent="0.45">
      <c r="A9129" s="63"/>
    </row>
    <row r="9130" spans="1:1" x14ac:dyDescent="0.45">
      <c r="A9130" s="63"/>
    </row>
    <row r="9131" spans="1:1" x14ac:dyDescent="0.45">
      <c r="A9131" s="63"/>
    </row>
    <row r="9132" spans="1:1" x14ac:dyDescent="0.45">
      <c r="A9132" s="63"/>
    </row>
    <row r="9133" spans="1:1" x14ac:dyDescent="0.45">
      <c r="A9133" s="63"/>
    </row>
    <row r="9134" spans="1:1" x14ac:dyDescent="0.45">
      <c r="A9134" s="63"/>
    </row>
    <row r="9135" spans="1:1" x14ac:dyDescent="0.45">
      <c r="A9135" s="63"/>
    </row>
    <row r="9136" spans="1:1" x14ac:dyDescent="0.45">
      <c r="A9136" s="63"/>
    </row>
    <row r="9137" spans="1:1" x14ac:dyDescent="0.45">
      <c r="A9137" s="63"/>
    </row>
    <row r="9138" spans="1:1" x14ac:dyDescent="0.45">
      <c r="A9138" s="63"/>
    </row>
    <row r="9139" spans="1:1" x14ac:dyDescent="0.45">
      <c r="A9139" s="63"/>
    </row>
    <row r="9140" spans="1:1" x14ac:dyDescent="0.45">
      <c r="A9140" s="63"/>
    </row>
    <row r="9141" spans="1:1" x14ac:dyDescent="0.45">
      <c r="A9141" s="63"/>
    </row>
    <row r="9142" spans="1:1" x14ac:dyDescent="0.45">
      <c r="A9142" s="63"/>
    </row>
    <row r="9143" spans="1:1" x14ac:dyDescent="0.45">
      <c r="A9143" s="63"/>
    </row>
    <row r="9144" spans="1:1" x14ac:dyDescent="0.45">
      <c r="A9144" s="63"/>
    </row>
    <row r="9145" spans="1:1" x14ac:dyDescent="0.45">
      <c r="A9145" s="63"/>
    </row>
    <row r="9146" spans="1:1" x14ac:dyDescent="0.45">
      <c r="A9146" s="63"/>
    </row>
    <row r="9147" spans="1:1" x14ac:dyDescent="0.45">
      <c r="A9147" s="63"/>
    </row>
    <row r="9148" spans="1:1" x14ac:dyDescent="0.45">
      <c r="A9148" s="63"/>
    </row>
    <row r="9149" spans="1:1" x14ac:dyDescent="0.45">
      <c r="A9149" s="63"/>
    </row>
    <row r="9150" spans="1:1" x14ac:dyDescent="0.45">
      <c r="A9150" s="63"/>
    </row>
    <row r="9151" spans="1:1" x14ac:dyDescent="0.45">
      <c r="A9151" s="63"/>
    </row>
    <row r="9152" spans="1:1" x14ac:dyDescent="0.45">
      <c r="A9152" s="63"/>
    </row>
    <row r="9153" spans="1:1" x14ac:dyDescent="0.45">
      <c r="A9153" s="63"/>
    </row>
    <row r="9154" spans="1:1" x14ac:dyDescent="0.45">
      <c r="A9154" s="63"/>
    </row>
    <row r="9155" spans="1:1" x14ac:dyDescent="0.45">
      <c r="A9155" s="63"/>
    </row>
    <row r="9156" spans="1:1" x14ac:dyDescent="0.45">
      <c r="A9156" s="63"/>
    </row>
    <row r="9157" spans="1:1" x14ac:dyDescent="0.45">
      <c r="A9157" s="63"/>
    </row>
    <row r="9158" spans="1:1" x14ac:dyDescent="0.45">
      <c r="A9158" s="63"/>
    </row>
    <row r="9159" spans="1:1" x14ac:dyDescent="0.45">
      <c r="A9159" s="63"/>
    </row>
    <row r="9160" spans="1:1" x14ac:dyDescent="0.45">
      <c r="A9160" s="63"/>
    </row>
    <row r="9161" spans="1:1" x14ac:dyDescent="0.45">
      <c r="A9161" s="63"/>
    </row>
    <row r="9162" spans="1:1" x14ac:dyDescent="0.45">
      <c r="A9162" s="63"/>
    </row>
    <row r="9163" spans="1:1" x14ac:dyDescent="0.45">
      <c r="A9163" s="63"/>
    </row>
    <row r="9164" spans="1:1" x14ac:dyDescent="0.45">
      <c r="A9164" s="63"/>
    </row>
    <row r="9165" spans="1:1" x14ac:dyDescent="0.45">
      <c r="A9165" s="63"/>
    </row>
    <row r="9166" spans="1:1" x14ac:dyDescent="0.45">
      <c r="A9166" s="63"/>
    </row>
    <row r="9167" spans="1:1" x14ac:dyDescent="0.45">
      <c r="A9167" s="63"/>
    </row>
    <row r="9168" spans="1:1" x14ac:dyDescent="0.45">
      <c r="A9168" s="63"/>
    </row>
    <row r="9169" spans="1:1" x14ac:dyDescent="0.45">
      <c r="A9169" s="63"/>
    </row>
    <row r="9170" spans="1:1" x14ac:dyDescent="0.45">
      <c r="A9170" s="63"/>
    </row>
    <row r="9171" spans="1:1" x14ac:dyDescent="0.45">
      <c r="A9171" s="63"/>
    </row>
    <row r="9172" spans="1:1" x14ac:dyDescent="0.45">
      <c r="A9172" s="63"/>
    </row>
    <row r="9173" spans="1:1" x14ac:dyDescent="0.45">
      <c r="A9173" s="63"/>
    </row>
    <row r="9174" spans="1:1" x14ac:dyDescent="0.45">
      <c r="A9174" s="63"/>
    </row>
    <row r="9175" spans="1:1" x14ac:dyDescent="0.45">
      <c r="A9175" s="63"/>
    </row>
    <row r="9176" spans="1:1" x14ac:dyDescent="0.45">
      <c r="A9176" s="63"/>
    </row>
    <row r="9177" spans="1:1" x14ac:dyDescent="0.45">
      <c r="A9177" s="63"/>
    </row>
    <row r="9178" spans="1:1" x14ac:dyDescent="0.45">
      <c r="A9178" s="63"/>
    </row>
    <row r="9179" spans="1:1" x14ac:dyDescent="0.45">
      <c r="A9179" s="63"/>
    </row>
    <row r="9180" spans="1:1" x14ac:dyDescent="0.45">
      <c r="A9180" s="63"/>
    </row>
    <row r="9181" spans="1:1" x14ac:dyDescent="0.45">
      <c r="A9181" s="63"/>
    </row>
    <row r="9182" spans="1:1" x14ac:dyDescent="0.45">
      <c r="A9182" s="63"/>
    </row>
    <row r="9183" spans="1:1" x14ac:dyDescent="0.45">
      <c r="A9183" s="63"/>
    </row>
    <row r="9184" spans="1:1" x14ac:dyDescent="0.45">
      <c r="A9184" s="63"/>
    </row>
    <row r="9185" spans="1:1" x14ac:dyDescent="0.45">
      <c r="A9185" s="63"/>
    </row>
    <row r="9186" spans="1:1" x14ac:dyDescent="0.45">
      <c r="A9186" s="63"/>
    </row>
    <row r="9187" spans="1:1" x14ac:dyDescent="0.45">
      <c r="A9187" s="63"/>
    </row>
    <row r="9188" spans="1:1" x14ac:dyDescent="0.45">
      <c r="A9188" s="63"/>
    </row>
    <row r="9189" spans="1:1" x14ac:dyDescent="0.45">
      <c r="A9189" s="63"/>
    </row>
    <row r="9190" spans="1:1" x14ac:dyDescent="0.45">
      <c r="A9190" s="63"/>
    </row>
    <row r="9191" spans="1:1" x14ac:dyDescent="0.45">
      <c r="A9191" s="63"/>
    </row>
    <row r="9192" spans="1:1" x14ac:dyDescent="0.45">
      <c r="A9192" s="63"/>
    </row>
    <row r="9193" spans="1:1" x14ac:dyDescent="0.45">
      <c r="A9193" s="63"/>
    </row>
    <row r="9194" spans="1:1" x14ac:dyDescent="0.45">
      <c r="A9194" s="63"/>
    </row>
    <row r="9195" spans="1:1" x14ac:dyDescent="0.45">
      <c r="A9195" s="63"/>
    </row>
    <row r="9196" spans="1:1" x14ac:dyDescent="0.45">
      <c r="A9196" s="63"/>
    </row>
    <row r="9197" spans="1:1" x14ac:dyDescent="0.45">
      <c r="A9197" s="63"/>
    </row>
    <row r="9198" spans="1:1" x14ac:dyDescent="0.45">
      <c r="A9198" s="63"/>
    </row>
    <row r="9199" spans="1:1" x14ac:dyDescent="0.45">
      <c r="A9199" s="63"/>
    </row>
    <row r="9200" spans="1:1" x14ac:dyDescent="0.45">
      <c r="A9200" s="63"/>
    </row>
    <row r="9201" spans="1:1" x14ac:dyDescent="0.45">
      <c r="A9201" s="63"/>
    </row>
    <row r="9202" spans="1:1" x14ac:dyDescent="0.45">
      <c r="A9202" s="63"/>
    </row>
    <row r="9203" spans="1:1" x14ac:dyDescent="0.45">
      <c r="A9203" s="63"/>
    </row>
    <row r="9204" spans="1:1" x14ac:dyDescent="0.45">
      <c r="A9204" s="63"/>
    </row>
    <row r="9205" spans="1:1" x14ac:dyDescent="0.45">
      <c r="A9205" s="63"/>
    </row>
    <row r="9206" spans="1:1" x14ac:dyDescent="0.45">
      <c r="A9206" s="63"/>
    </row>
    <row r="9207" spans="1:1" x14ac:dyDescent="0.45">
      <c r="A9207" s="63"/>
    </row>
    <row r="9208" spans="1:1" x14ac:dyDescent="0.45">
      <c r="A9208" s="63"/>
    </row>
    <row r="9209" spans="1:1" x14ac:dyDescent="0.45">
      <c r="A9209" s="63"/>
    </row>
    <row r="9210" spans="1:1" x14ac:dyDescent="0.45">
      <c r="A9210" s="63"/>
    </row>
    <row r="9211" spans="1:1" x14ac:dyDescent="0.45">
      <c r="A9211" s="63"/>
    </row>
    <row r="9212" spans="1:1" x14ac:dyDescent="0.45">
      <c r="A9212" s="63"/>
    </row>
    <row r="9213" spans="1:1" x14ac:dyDescent="0.45">
      <c r="A9213" s="63"/>
    </row>
    <row r="9214" spans="1:1" x14ac:dyDescent="0.45">
      <c r="A9214" s="63"/>
    </row>
    <row r="9215" spans="1:1" x14ac:dyDescent="0.45">
      <c r="A9215" s="63"/>
    </row>
    <row r="9216" spans="1:1" x14ac:dyDescent="0.45">
      <c r="A9216" s="63"/>
    </row>
    <row r="9217" spans="1:1" x14ac:dyDescent="0.45">
      <c r="A9217" s="63"/>
    </row>
    <row r="9218" spans="1:1" x14ac:dyDescent="0.45">
      <c r="A9218" s="63"/>
    </row>
    <row r="9219" spans="1:1" x14ac:dyDescent="0.45">
      <c r="A9219" s="63"/>
    </row>
    <row r="9220" spans="1:1" x14ac:dyDescent="0.45">
      <c r="A9220" s="63"/>
    </row>
    <row r="9221" spans="1:1" x14ac:dyDescent="0.45">
      <c r="A9221" s="63"/>
    </row>
    <row r="9222" spans="1:1" x14ac:dyDescent="0.45">
      <c r="A9222" s="63"/>
    </row>
    <row r="9223" spans="1:1" x14ac:dyDescent="0.45">
      <c r="A9223" s="63"/>
    </row>
    <row r="9224" spans="1:1" x14ac:dyDescent="0.45">
      <c r="A9224" s="63"/>
    </row>
    <row r="9225" spans="1:1" x14ac:dyDescent="0.45">
      <c r="A9225" s="63"/>
    </row>
    <row r="9226" spans="1:1" x14ac:dyDescent="0.45">
      <c r="A9226" s="63"/>
    </row>
    <row r="9227" spans="1:1" x14ac:dyDescent="0.45">
      <c r="A9227" s="63"/>
    </row>
    <row r="9228" spans="1:1" x14ac:dyDescent="0.45">
      <c r="A9228" s="63"/>
    </row>
    <row r="9229" spans="1:1" x14ac:dyDescent="0.45">
      <c r="A9229" s="63"/>
    </row>
    <row r="9230" spans="1:1" x14ac:dyDescent="0.45">
      <c r="A9230" s="63"/>
    </row>
    <row r="9231" spans="1:1" x14ac:dyDescent="0.45">
      <c r="A9231" s="63"/>
    </row>
    <row r="9232" spans="1:1" x14ac:dyDescent="0.45">
      <c r="A9232" s="63"/>
    </row>
    <row r="9233" spans="1:1" x14ac:dyDescent="0.45">
      <c r="A9233" s="63"/>
    </row>
    <row r="9234" spans="1:1" x14ac:dyDescent="0.45">
      <c r="A9234" s="63"/>
    </row>
    <row r="9235" spans="1:1" x14ac:dyDescent="0.45">
      <c r="A9235" s="63"/>
    </row>
    <row r="9236" spans="1:1" x14ac:dyDescent="0.45">
      <c r="A9236" s="63"/>
    </row>
    <row r="9237" spans="1:1" x14ac:dyDescent="0.45">
      <c r="A9237" s="63"/>
    </row>
    <row r="9238" spans="1:1" x14ac:dyDescent="0.45">
      <c r="A9238" s="63"/>
    </row>
    <row r="9239" spans="1:1" x14ac:dyDescent="0.45">
      <c r="A9239" s="63"/>
    </row>
    <row r="9240" spans="1:1" x14ac:dyDescent="0.45">
      <c r="A9240" s="63"/>
    </row>
    <row r="9241" spans="1:1" x14ac:dyDescent="0.45">
      <c r="A9241" s="63"/>
    </row>
    <row r="9242" spans="1:1" x14ac:dyDescent="0.45">
      <c r="A9242" s="63"/>
    </row>
    <row r="9243" spans="1:1" x14ac:dyDescent="0.45">
      <c r="A9243" s="63"/>
    </row>
    <row r="9244" spans="1:1" x14ac:dyDescent="0.45">
      <c r="A9244" s="63"/>
    </row>
    <row r="9245" spans="1:1" x14ac:dyDescent="0.45">
      <c r="A9245" s="63"/>
    </row>
    <row r="9246" spans="1:1" x14ac:dyDescent="0.45">
      <c r="A9246" s="63"/>
    </row>
    <row r="9247" spans="1:1" x14ac:dyDescent="0.45">
      <c r="A9247" s="63"/>
    </row>
    <row r="9248" spans="1:1" x14ac:dyDescent="0.45">
      <c r="A9248" s="63"/>
    </row>
    <row r="9249" spans="1:1" x14ac:dyDescent="0.45">
      <c r="A9249" s="63"/>
    </row>
    <row r="9250" spans="1:1" x14ac:dyDescent="0.45">
      <c r="A9250" s="63"/>
    </row>
    <row r="9251" spans="1:1" x14ac:dyDescent="0.45">
      <c r="A9251" s="63"/>
    </row>
    <row r="9252" spans="1:1" x14ac:dyDescent="0.45">
      <c r="A9252" s="63"/>
    </row>
    <row r="9253" spans="1:1" x14ac:dyDescent="0.45">
      <c r="A9253" s="63"/>
    </row>
    <row r="9254" spans="1:1" x14ac:dyDescent="0.45">
      <c r="A9254" s="63"/>
    </row>
    <row r="9255" spans="1:1" x14ac:dyDescent="0.45">
      <c r="A9255" s="63"/>
    </row>
    <row r="9256" spans="1:1" x14ac:dyDescent="0.45">
      <c r="A9256" s="63"/>
    </row>
    <row r="9257" spans="1:1" x14ac:dyDescent="0.45">
      <c r="A9257" s="63"/>
    </row>
    <row r="9258" spans="1:1" x14ac:dyDescent="0.45">
      <c r="A9258" s="63"/>
    </row>
    <row r="9259" spans="1:1" x14ac:dyDescent="0.45">
      <c r="A9259" s="63"/>
    </row>
    <row r="9260" spans="1:1" x14ac:dyDescent="0.45">
      <c r="A9260" s="63"/>
    </row>
    <row r="9261" spans="1:1" x14ac:dyDescent="0.45">
      <c r="A9261" s="63"/>
    </row>
    <row r="9262" spans="1:1" x14ac:dyDescent="0.45">
      <c r="A9262" s="63"/>
    </row>
    <row r="9263" spans="1:1" x14ac:dyDescent="0.45">
      <c r="A9263" s="63"/>
    </row>
    <row r="9264" spans="1:1" x14ac:dyDescent="0.45">
      <c r="A9264" s="63"/>
    </row>
    <row r="9265" spans="1:1" x14ac:dyDescent="0.45">
      <c r="A9265" s="63"/>
    </row>
    <row r="9266" spans="1:1" x14ac:dyDescent="0.45">
      <c r="A9266" s="63"/>
    </row>
    <row r="9267" spans="1:1" x14ac:dyDescent="0.45">
      <c r="A9267" s="63"/>
    </row>
    <row r="9268" spans="1:1" x14ac:dyDescent="0.45">
      <c r="A9268" s="63"/>
    </row>
    <row r="9269" spans="1:1" x14ac:dyDescent="0.45">
      <c r="A9269" s="63"/>
    </row>
    <row r="9270" spans="1:1" x14ac:dyDescent="0.45">
      <c r="A9270" s="63"/>
    </row>
    <row r="9271" spans="1:1" x14ac:dyDescent="0.45">
      <c r="A9271" s="63"/>
    </row>
    <row r="9272" spans="1:1" x14ac:dyDescent="0.45">
      <c r="A9272" s="63"/>
    </row>
    <row r="9273" spans="1:1" x14ac:dyDescent="0.45">
      <c r="A9273" s="63"/>
    </row>
    <row r="9274" spans="1:1" x14ac:dyDescent="0.45">
      <c r="A9274" s="63"/>
    </row>
    <row r="9275" spans="1:1" x14ac:dyDescent="0.45">
      <c r="A9275" s="63"/>
    </row>
    <row r="9276" spans="1:1" x14ac:dyDescent="0.45">
      <c r="A9276" s="63"/>
    </row>
    <row r="9277" spans="1:1" x14ac:dyDescent="0.45">
      <c r="A9277" s="63"/>
    </row>
    <row r="9278" spans="1:1" x14ac:dyDescent="0.45">
      <c r="A9278" s="63"/>
    </row>
    <row r="9279" spans="1:1" x14ac:dyDescent="0.45">
      <c r="A9279" s="63"/>
    </row>
    <row r="9280" spans="1:1" x14ac:dyDescent="0.45">
      <c r="A9280" s="63"/>
    </row>
    <row r="9281" spans="1:1" x14ac:dyDescent="0.45">
      <c r="A9281" s="63"/>
    </row>
    <row r="9282" spans="1:1" x14ac:dyDescent="0.45">
      <c r="A9282" s="63"/>
    </row>
    <row r="9283" spans="1:1" x14ac:dyDescent="0.45">
      <c r="A9283" s="63"/>
    </row>
    <row r="9284" spans="1:1" x14ac:dyDescent="0.45">
      <c r="A9284" s="63"/>
    </row>
    <row r="9285" spans="1:1" x14ac:dyDescent="0.45">
      <c r="A9285" s="63"/>
    </row>
    <row r="9286" spans="1:1" x14ac:dyDescent="0.45">
      <c r="A9286" s="63"/>
    </row>
    <row r="9287" spans="1:1" x14ac:dyDescent="0.45">
      <c r="A9287" s="63"/>
    </row>
    <row r="9288" spans="1:1" x14ac:dyDescent="0.45">
      <c r="A9288" s="63"/>
    </row>
    <row r="9289" spans="1:1" x14ac:dyDescent="0.45">
      <c r="A9289" s="63"/>
    </row>
    <row r="9290" spans="1:1" x14ac:dyDescent="0.45">
      <c r="A9290" s="63"/>
    </row>
    <row r="9291" spans="1:1" x14ac:dyDescent="0.45">
      <c r="A9291" s="63"/>
    </row>
    <row r="9292" spans="1:1" x14ac:dyDescent="0.45">
      <c r="A9292" s="63"/>
    </row>
    <row r="9293" spans="1:1" x14ac:dyDescent="0.45">
      <c r="A9293" s="63"/>
    </row>
    <row r="9294" spans="1:1" x14ac:dyDescent="0.45">
      <c r="A9294" s="63"/>
    </row>
    <row r="9295" spans="1:1" x14ac:dyDescent="0.45">
      <c r="A9295" s="63"/>
    </row>
    <row r="9296" spans="1:1" x14ac:dyDescent="0.45">
      <c r="A9296" s="63"/>
    </row>
    <row r="9297" spans="1:1" x14ac:dyDescent="0.45">
      <c r="A9297" s="63"/>
    </row>
    <row r="9298" spans="1:1" x14ac:dyDescent="0.45">
      <c r="A9298" s="63"/>
    </row>
    <row r="9299" spans="1:1" x14ac:dyDescent="0.45">
      <c r="A9299" s="63"/>
    </row>
    <row r="9300" spans="1:1" x14ac:dyDescent="0.45">
      <c r="A9300" s="63"/>
    </row>
    <row r="9301" spans="1:1" x14ac:dyDescent="0.45">
      <c r="A9301" s="63"/>
    </row>
    <row r="9302" spans="1:1" x14ac:dyDescent="0.45">
      <c r="A9302" s="63"/>
    </row>
    <row r="9303" spans="1:1" x14ac:dyDescent="0.45">
      <c r="A9303" s="63"/>
    </row>
    <row r="9304" spans="1:1" x14ac:dyDescent="0.45">
      <c r="A9304" s="63"/>
    </row>
    <row r="9305" spans="1:1" x14ac:dyDescent="0.45">
      <c r="A9305" s="63"/>
    </row>
    <row r="9306" spans="1:1" x14ac:dyDescent="0.45">
      <c r="A9306" s="63"/>
    </row>
    <row r="9307" spans="1:1" x14ac:dyDescent="0.45">
      <c r="A9307" s="63"/>
    </row>
    <row r="9308" spans="1:1" x14ac:dyDescent="0.45">
      <c r="A9308" s="63"/>
    </row>
    <row r="9309" spans="1:1" x14ac:dyDescent="0.45">
      <c r="A9309" s="63"/>
    </row>
    <row r="9310" spans="1:1" x14ac:dyDescent="0.45">
      <c r="A9310" s="63"/>
    </row>
    <row r="9311" spans="1:1" x14ac:dyDescent="0.45">
      <c r="A9311" s="63"/>
    </row>
    <row r="9312" spans="1:1" x14ac:dyDescent="0.45">
      <c r="A9312" s="63"/>
    </row>
    <row r="9313" spans="1:1" x14ac:dyDescent="0.45">
      <c r="A9313" s="63"/>
    </row>
    <row r="9314" spans="1:1" x14ac:dyDescent="0.45">
      <c r="A9314" s="63"/>
    </row>
    <row r="9315" spans="1:1" x14ac:dyDescent="0.45">
      <c r="A9315" s="63"/>
    </row>
    <row r="9316" spans="1:1" x14ac:dyDescent="0.45">
      <c r="A9316" s="63"/>
    </row>
    <row r="9317" spans="1:1" x14ac:dyDescent="0.45">
      <c r="A9317" s="63"/>
    </row>
    <row r="9318" spans="1:1" x14ac:dyDescent="0.45">
      <c r="A9318" s="63"/>
    </row>
    <row r="9319" spans="1:1" x14ac:dyDescent="0.45">
      <c r="A9319" s="63"/>
    </row>
    <row r="9320" spans="1:1" x14ac:dyDescent="0.45">
      <c r="A9320" s="63"/>
    </row>
    <row r="9321" spans="1:1" x14ac:dyDescent="0.45">
      <c r="A9321" s="63"/>
    </row>
    <row r="9322" spans="1:1" x14ac:dyDescent="0.45">
      <c r="A9322" s="63"/>
    </row>
    <row r="9323" spans="1:1" x14ac:dyDescent="0.45">
      <c r="A9323" s="63"/>
    </row>
    <row r="9324" spans="1:1" x14ac:dyDescent="0.45">
      <c r="A9324" s="63"/>
    </row>
    <row r="9325" spans="1:1" x14ac:dyDescent="0.45">
      <c r="A9325" s="63"/>
    </row>
    <row r="9326" spans="1:1" x14ac:dyDescent="0.45">
      <c r="A9326" s="63"/>
    </row>
    <row r="9327" spans="1:1" x14ac:dyDescent="0.45">
      <c r="A9327" s="63"/>
    </row>
    <row r="9328" spans="1:1" x14ac:dyDescent="0.45">
      <c r="A9328" s="63"/>
    </row>
    <row r="9329" spans="1:1" x14ac:dyDescent="0.45">
      <c r="A9329" s="63"/>
    </row>
    <row r="9330" spans="1:1" x14ac:dyDescent="0.45">
      <c r="A9330" s="63"/>
    </row>
    <row r="9331" spans="1:1" x14ac:dyDescent="0.45">
      <c r="A9331" s="63"/>
    </row>
    <row r="9332" spans="1:1" x14ac:dyDescent="0.45">
      <c r="A9332" s="63"/>
    </row>
    <row r="9333" spans="1:1" x14ac:dyDescent="0.45">
      <c r="A9333" s="63"/>
    </row>
    <row r="9334" spans="1:1" x14ac:dyDescent="0.45">
      <c r="A9334" s="63"/>
    </row>
    <row r="9335" spans="1:1" x14ac:dyDescent="0.45">
      <c r="A9335" s="63"/>
    </row>
    <row r="9336" spans="1:1" x14ac:dyDescent="0.45">
      <c r="A9336" s="63"/>
    </row>
    <row r="9337" spans="1:1" x14ac:dyDescent="0.45">
      <c r="A9337" s="63"/>
    </row>
    <row r="9338" spans="1:1" x14ac:dyDescent="0.45">
      <c r="A9338" s="63"/>
    </row>
    <row r="9339" spans="1:1" x14ac:dyDescent="0.45">
      <c r="A9339" s="63"/>
    </row>
    <row r="9340" spans="1:1" x14ac:dyDescent="0.45">
      <c r="A9340" s="63"/>
    </row>
    <row r="9341" spans="1:1" x14ac:dyDescent="0.45">
      <c r="A9341" s="63"/>
    </row>
    <row r="9342" spans="1:1" x14ac:dyDescent="0.45">
      <c r="A9342" s="63"/>
    </row>
    <row r="9343" spans="1:1" x14ac:dyDescent="0.45">
      <c r="A9343" s="63"/>
    </row>
    <row r="9344" spans="1:1" x14ac:dyDescent="0.45">
      <c r="A9344" s="63"/>
    </row>
    <row r="9345" spans="1:1" x14ac:dyDescent="0.45">
      <c r="A9345" s="63"/>
    </row>
    <row r="9346" spans="1:1" x14ac:dyDescent="0.45">
      <c r="A9346" s="63"/>
    </row>
    <row r="9347" spans="1:1" x14ac:dyDescent="0.45">
      <c r="A9347" s="63"/>
    </row>
    <row r="9348" spans="1:1" x14ac:dyDescent="0.45">
      <c r="A9348" s="63"/>
    </row>
    <row r="9349" spans="1:1" x14ac:dyDescent="0.45">
      <c r="A9349" s="63"/>
    </row>
    <row r="9350" spans="1:1" x14ac:dyDescent="0.45">
      <c r="A9350" s="63"/>
    </row>
    <row r="9351" spans="1:1" x14ac:dyDescent="0.45">
      <c r="A9351" s="63"/>
    </row>
    <row r="9352" spans="1:1" x14ac:dyDescent="0.45">
      <c r="A9352" s="63"/>
    </row>
    <row r="9353" spans="1:1" x14ac:dyDescent="0.45">
      <c r="A9353" s="63"/>
    </row>
    <row r="9354" spans="1:1" x14ac:dyDescent="0.45">
      <c r="A9354" s="63"/>
    </row>
    <row r="9355" spans="1:1" x14ac:dyDescent="0.45">
      <c r="A9355" s="63"/>
    </row>
    <row r="9356" spans="1:1" x14ac:dyDescent="0.45">
      <c r="A9356" s="63"/>
    </row>
    <row r="9357" spans="1:1" x14ac:dyDescent="0.45">
      <c r="A9357" s="63"/>
    </row>
    <row r="9358" spans="1:1" x14ac:dyDescent="0.45">
      <c r="A9358" s="63"/>
    </row>
    <row r="9359" spans="1:1" x14ac:dyDescent="0.45">
      <c r="A9359" s="63"/>
    </row>
    <row r="9360" spans="1:1" x14ac:dyDescent="0.45">
      <c r="A9360" s="63"/>
    </row>
    <row r="9361" spans="1:1" x14ac:dyDescent="0.45">
      <c r="A9361" s="63"/>
    </row>
    <row r="9362" spans="1:1" x14ac:dyDescent="0.45">
      <c r="A9362" s="63"/>
    </row>
    <row r="9363" spans="1:1" x14ac:dyDescent="0.45">
      <c r="A9363" s="63"/>
    </row>
    <row r="9364" spans="1:1" x14ac:dyDescent="0.45">
      <c r="A9364" s="63"/>
    </row>
    <row r="9365" spans="1:1" x14ac:dyDescent="0.45">
      <c r="A9365" s="63"/>
    </row>
    <row r="9366" spans="1:1" x14ac:dyDescent="0.45">
      <c r="A9366" s="63"/>
    </row>
    <row r="9367" spans="1:1" x14ac:dyDescent="0.45">
      <c r="A9367" s="63"/>
    </row>
    <row r="9368" spans="1:1" x14ac:dyDescent="0.45">
      <c r="A9368" s="63"/>
    </row>
    <row r="9369" spans="1:1" x14ac:dyDescent="0.45">
      <c r="A9369" s="63"/>
    </row>
    <row r="9370" spans="1:1" x14ac:dyDescent="0.45">
      <c r="A9370" s="63"/>
    </row>
    <row r="9371" spans="1:1" x14ac:dyDescent="0.45">
      <c r="A9371" s="63"/>
    </row>
    <row r="9372" spans="1:1" x14ac:dyDescent="0.45">
      <c r="A9372" s="63"/>
    </row>
    <row r="9373" spans="1:1" x14ac:dyDescent="0.45">
      <c r="A9373" s="63"/>
    </row>
    <row r="9374" spans="1:1" x14ac:dyDescent="0.45">
      <c r="A9374" s="63"/>
    </row>
    <row r="9375" spans="1:1" x14ac:dyDescent="0.45">
      <c r="A9375" s="63"/>
    </row>
    <row r="9376" spans="1:1" x14ac:dyDescent="0.45">
      <c r="A9376" s="63"/>
    </row>
    <row r="9377" spans="1:1" x14ac:dyDescent="0.45">
      <c r="A9377" s="63"/>
    </row>
    <row r="9378" spans="1:1" x14ac:dyDescent="0.45">
      <c r="A9378" s="63"/>
    </row>
    <row r="9379" spans="1:1" x14ac:dyDescent="0.45">
      <c r="A9379" s="63"/>
    </row>
    <row r="9380" spans="1:1" x14ac:dyDescent="0.45">
      <c r="A9380" s="63"/>
    </row>
    <row r="9381" spans="1:1" x14ac:dyDescent="0.45">
      <c r="A9381" s="63"/>
    </row>
    <row r="9382" spans="1:1" x14ac:dyDescent="0.45">
      <c r="A9382" s="63"/>
    </row>
    <row r="9383" spans="1:1" x14ac:dyDescent="0.45">
      <c r="A9383" s="63"/>
    </row>
    <row r="9384" spans="1:1" x14ac:dyDescent="0.45">
      <c r="A9384" s="63"/>
    </row>
    <row r="9385" spans="1:1" x14ac:dyDescent="0.45">
      <c r="A9385" s="63"/>
    </row>
    <row r="9386" spans="1:1" x14ac:dyDescent="0.45">
      <c r="A9386" s="63"/>
    </row>
    <row r="9387" spans="1:1" x14ac:dyDescent="0.45">
      <c r="A9387" s="63"/>
    </row>
    <row r="9388" spans="1:1" x14ac:dyDescent="0.45">
      <c r="A9388" s="63"/>
    </row>
    <row r="9389" spans="1:1" x14ac:dyDescent="0.45">
      <c r="A9389" s="63"/>
    </row>
    <row r="9390" spans="1:1" x14ac:dyDescent="0.45">
      <c r="A9390" s="63"/>
    </row>
    <row r="9391" spans="1:1" x14ac:dyDescent="0.45">
      <c r="A9391" s="63"/>
    </row>
    <row r="9392" spans="1:1" x14ac:dyDescent="0.45">
      <c r="A9392" s="63"/>
    </row>
    <row r="9393" spans="1:1" x14ac:dyDescent="0.45">
      <c r="A9393" s="63"/>
    </row>
    <row r="9394" spans="1:1" x14ac:dyDescent="0.45">
      <c r="A9394" s="63"/>
    </row>
    <row r="9395" spans="1:1" x14ac:dyDescent="0.45">
      <c r="A9395" s="63"/>
    </row>
    <row r="9396" spans="1:1" x14ac:dyDescent="0.45">
      <c r="A9396" s="63"/>
    </row>
    <row r="9397" spans="1:1" x14ac:dyDescent="0.45">
      <c r="A9397" s="63"/>
    </row>
    <row r="9398" spans="1:1" x14ac:dyDescent="0.45">
      <c r="A9398" s="63"/>
    </row>
    <row r="9399" spans="1:1" x14ac:dyDescent="0.45">
      <c r="A9399" s="63"/>
    </row>
    <row r="9400" spans="1:1" x14ac:dyDescent="0.45">
      <c r="A9400" s="63"/>
    </row>
    <row r="9401" spans="1:1" x14ac:dyDescent="0.45">
      <c r="A9401" s="63"/>
    </row>
    <row r="9402" spans="1:1" x14ac:dyDescent="0.45">
      <c r="A9402" s="63"/>
    </row>
    <row r="9403" spans="1:1" x14ac:dyDescent="0.45">
      <c r="A9403" s="63"/>
    </row>
    <row r="9404" spans="1:1" x14ac:dyDescent="0.45">
      <c r="A9404" s="63"/>
    </row>
    <row r="9405" spans="1:1" x14ac:dyDescent="0.45">
      <c r="A9405" s="63"/>
    </row>
    <row r="9406" spans="1:1" x14ac:dyDescent="0.45">
      <c r="A9406" s="63"/>
    </row>
    <row r="9407" spans="1:1" x14ac:dyDescent="0.45">
      <c r="A9407" s="63"/>
    </row>
    <row r="9408" spans="1:1" x14ac:dyDescent="0.45">
      <c r="A9408" s="63"/>
    </row>
    <row r="9409" spans="1:1" x14ac:dyDescent="0.45">
      <c r="A9409" s="63"/>
    </row>
    <row r="9410" spans="1:1" x14ac:dyDescent="0.45">
      <c r="A9410" s="63"/>
    </row>
    <row r="9411" spans="1:1" x14ac:dyDescent="0.45">
      <c r="A9411" s="63"/>
    </row>
    <row r="9412" spans="1:1" x14ac:dyDescent="0.45">
      <c r="A9412" s="63"/>
    </row>
    <row r="9413" spans="1:1" x14ac:dyDescent="0.45">
      <c r="A9413" s="63"/>
    </row>
    <row r="9414" spans="1:1" x14ac:dyDescent="0.45">
      <c r="A9414" s="63"/>
    </row>
    <row r="9415" spans="1:1" x14ac:dyDescent="0.45">
      <c r="A9415" s="63"/>
    </row>
    <row r="9416" spans="1:1" x14ac:dyDescent="0.45">
      <c r="A9416" s="63"/>
    </row>
    <row r="9417" spans="1:1" x14ac:dyDescent="0.45">
      <c r="A9417" s="63"/>
    </row>
    <row r="9418" spans="1:1" x14ac:dyDescent="0.45">
      <c r="A9418" s="63"/>
    </row>
    <row r="9419" spans="1:1" x14ac:dyDescent="0.45">
      <c r="A9419" s="63"/>
    </row>
    <row r="9420" spans="1:1" x14ac:dyDescent="0.45">
      <c r="A9420" s="63"/>
    </row>
    <row r="9421" spans="1:1" x14ac:dyDescent="0.45">
      <c r="A9421" s="63"/>
    </row>
    <row r="9422" spans="1:1" x14ac:dyDescent="0.45">
      <c r="A9422" s="63"/>
    </row>
    <row r="9423" spans="1:1" x14ac:dyDescent="0.45">
      <c r="A9423" s="63"/>
    </row>
    <row r="9424" spans="1:1" x14ac:dyDescent="0.45">
      <c r="A9424" s="63"/>
    </row>
    <row r="9425" spans="1:1" x14ac:dyDescent="0.45">
      <c r="A9425" s="63"/>
    </row>
    <row r="9426" spans="1:1" x14ac:dyDescent="0.45">
      <c r="A9426" s="63"/>
    </row>
    <row r="9427" spans="1:1" x14ac:dyDescent="0.45">
      <c r="A9427" s="63"/>
    </row>
    <row r="9428" spans="1:1" x14ac:dyDescent="0.45">
      <c r="A9428" s="63"/>
    </row>
    <row r="9429" spans="1:1" x14ac:dyDescent="0.45">
      <c r="A9429" s="63"/>
    </row>
    <row r="9430" spans="1:1" x14ac:dyDescent="0.45">
      <c r="A9430" s="63"/>
    </row>
    <row r="9431" spans="1:1" x14ac:dyDescent="0.45">
      <c r="A9431" s="63"/>
    </row>
    <row r="9432" spans="1:1" x14ac:dyDescent="0.45">
      <c r="A9432" s="63"/>
    </row>
    <row r="9433" spans="1:1" x14ac:dyDescent="0.45">
      <c r="A9433" s="63"/>
    </row>
    <row r="9434" spans="1:1" x14ac:dyDescent="0.45">
      <c r="A9434" s="63"/>
    </row>
    <row r="9435" spans="1:1" x14ac:dyDescent="0.45">
      <c r="A9435" s="63"/>
    </row>
    <row r="9436" spans="1:1" x14ac:dyDescent="0.45">
      <c r="A9436" s="63"/>
    </row>
    <row r="9437" spans="1:1" x14ac:dyDescent="0.45">
      <c r="A9437" s="63"/>
    </row>
    <row r="9438" spans="1:1" x14ac:dyDescent="0.45">
      <c r="A9438" s="63"/>
    </row>
    <row r="9439" spans="1:1" x14ac:dyDescent="0.45">
      <c r="A9439" s="63"/>
    </row>
    <row r="9440" spans="1:1" x14ac:dyDescent="0.45">
      <c r="A9440" s="63"/>
    </row>
    <row r="9441" spans="1:1" x14ac:dyDescent="0.45">
      <c r="A9441" s="63"/>
    </row>
    <row r="9442" spans="1:1" x14ac:dyDescent="0.45">
      <c r="A9442" s="63"/>
    </row>
    <row r="9443" spans="1:1" x14ac:dyDescent="0.45">
      <c r="A9443" s="63"/>
    </row>
    <row r="9444" spans="1:1" x14ac:dyDescent="0.45">
      <c r="A9444" s="63"/>
    </row>
    <row r="9445" spans="1:1" x14ac:dyDescent="0.45">
      <c r="A9445" s="63"/>
    </row>
    <row r="9446" spans="1:1" x14ac:dyDescent="0.45">
      <c r="A9446" s="63"/>
    </row>
    <row r="9447" spans="1:1" x14ac:dyDescent="0.45">
      <c r="A9447" s="63"/>
    </row>
    <row r="9448" spans="1:1" x14ac:dyDescent="0.45">
      <c r="A9448" s="63"/>
    </row>
    <row r="9449" spans="1:1" x14ac:dyDescent="0.45">
      <c r="A9449" s="63"/>
    </row>
    <row r="9450" spans="1:1" x14ac:dyDescent="0.45">
      <c r="A9450" s="63"/>
    </row>
    <row r="9451" spans="1:1" x14ac:dyDescent="0.45">
      <c r="A9451" s="63"/>
    </row>
    <row r="9452" spans="1:1" x14ac:dyDescent="0.45">
      <c r="A9452" s="63"/>
    </row>
    <row r="9453" spans="1:1" x14ac:dyDescent="0.45">
      <c r="A9453" s="63"/>
    </row>
    <row r="9454" spans="1:1" x14ac:dyDescent="0.45">
      <c r="A9454" s="63"/>
    </row>
    <row r="9455" spans="1:1" x14ac:dyDescent="0.45">
      <c r="A9455" s="63"/>
    </row>
    <row r="9456" spans="1:1" x14ac:dyDescent="0.45">
      <c r="A9456" s="63"/>
    </row>
    <row r="9457" spans="1:1" x14ac:dyDescent="0.45">
      <c r="A9457" s="63"/>
    </row>
    <row r="9458" spans="1:1" x14ac:dyDescent="0.45">
      <c r="A9458" s="63"/>
    </row>
    <row r="9459" spans="1:1" x14ac:dyDescent="0.45">
      <c r="A9459" s="63"/>
    </row>
    <row r="9460" spans="1:1" x14ac:dyDescent="0.45">
      <c r="A9460" s="63"/>
    </row>
    <row r="9461" spans="1:1" x14ac:dyDescent="0.45">
      <c r="A9461" s="63"/>
    </row>
    <row r="9462" spans="1:1" x14ac:dyDescent="0.45">
      <c r="A9462" s="63"/>
    </row>
    <row r="9463" spans="1:1" x14ac:dyDescent="0.45">
      <c r="A9463" s="63"/>
    </row>
    <row r="9464" spans="1:1" x14ac:dyDescent="0.45">
      <c r="A9464" s="63"/>
    </row>
    <row r="9465" spans="1:1" x14ac:dyDescent="0.45">
      <c r="A9465" s="63"/>
    </row>
    <row r="9466" spans="1:1" x14ac:dyDescent="0.45">
      <c r="A9466" s="63"/>
    </row>
    <row r="9467" spans="1:1" x14ac:dyDescent="0.45">
      <c r="A9467" s="63"/>
    </row>
    <row r="9468" spans="1:1" x14ac:dyDescent="0.45">
      <c r="A9468" s="63"/>
    </row>
    <row r="9469" spans="1:1" x14ac:dyDescent="0.45">
      <c r="A9469" s="63"/>
    </row>
    <row r="9470" spans="1:1" x14ac:dyDescent="0.45">
      <c r="A9470" s="63"/>
    </row>
    <row r="9471" spans="1:1" x14ac:dyDescent="0.45">
      <c r="A9471" s="63"/>
    </row>
    <row r="9472" spans="1:1" x14ac:dyDescent="0.45">
      <c r="A9472" s="63"/>
    </row>
    <row r="9473" spans="1:1" x14ac:dyDescent="0.45">
      <c r="A9473" s="63"/>
    </row>
    <row r="9474" spans="1:1" x14ac:dyDescent="0.45">
      <c r="A9474" s="63"/>
    </row>
    <row r="9475" spans="1:1" x14ac:dyDescent="0.45">
      <c r="A9475" s="63"/>
    </row>
    <row r="9476" spans="1:1" x14ac:dyDescent="0.45">
      <c r="A9476" s="63"/>
    </row>
    <row r="9477" spans="1:1" x14ac:dyDescent="0.45">
      <c r="A9477" s="63"/>
    </row>
    <row r="9478" spans="1:1" x14ac:dyDescent="0.45">
      <c r="A9478" s="63"/>
    </row>
    <row r="9479" spans="1:1" x14ac:dyDescent="0.45">
      <c r="A9479" s="63"/>
    </row>
    <row r="9480" spans="1:1" x14ac:dyDescent="0.45">
      <c r="A9480" s="63"/>
    </row>
    <row r="9481" spans="1:1" x14ac:dyDescent="0.45">
      <c r="A9481" s="63"/>
    </row>
    <row r="9482" spans="1:1" x14ac:dyDescent="0.45">
      <c r="A9482" s="63"/>
    </row>
    <row r="9483" spans="1:1" x14ac:dyDescent="0.45">
      <c r="A9483" s="63"/>
    </row>
    <row r="9484" spans="1:1" x14ac:dyDescent="0.45">
      <c r="A9484" s="63"/>
    </row>
    <row r="9485" spans="1:1" x14ac:dyDescent="0.45">
      <c r="A9485" s="63"/>
    </row>
    <row r="9486" spans="1:1" x14ac:dyDescent="0.45">
      <c r="A9486" s="63"/>
    </row>
    <row r="9487" spans="1:1" x14ac:dyDescent="0.45">
      <c r="A9487" s="63"/>
    </row>
    <row r="9488" spans="1:1" x14ac:dyDescent="0.45">
      <c r="A9488" s="63"/>
    </row>
    <row r="9489" spans="1:1" x14ac:dyDescent="0.45">
      <c r="A9489" s="63"/>
    </row>
    <row r="9490" spans="1:1" x14ac:dyDescent="0.45">
      <c r="A9490" s="63"/>
    </row>
    <row r="9491" spans="1:1" x14ac:dyDescent="0.45">
      <c r="A9491" s="63"/>
    </row>
    <row r="9492" spans="1:1" x14ac:dyDescent="0.45">
      <c r="A9492" s="63"/>
    </row>
    <row r="9493" spans="1:1" x14ac:dyDescent="0.45">
      <c r="A9493" s="63"/>
    </row>
    <row r="9494" spans="1:1" x14ac:dyDescent="0.45">
      <c r="A9494" s="63"/>
    </row>
    <row r="9495" spans="1:1" x14ac:dyDescent="0.45">
      <c r="A9495" s="63"/>
    </row>
    <row r="9496" spans="1:1" x14ac:dyDescent="0.45">
      <c r="A9496" s="63"/>
    </row>
    <row r="9497" spans="1:1" x14ac:dyDescent="0.45">
      <c r="A9497" s="63"/>
    </row>
    <row r="9498" spans="1:1" x14ac:dyDescent="0.45">
      <c r="A9498" s="63"/>
    </row>
    <row r="9499" spans="1:1" x14ac:dyDescent="0.45">
      <c r="A9499" s="63"/>
    </row>
    <row r="9500" spans="1:1" x14ac:dyDescent="0.45">
      <c r="A9500" s="63"/>
    </row>
    <row r="9501" spans="1:1" x14ac:dyDescent="0.45">
      <c r="A9501" s="63"/>
    </row>
    <row r="9502" spans="1:1" x14ac:dyDescent="0.45">
      <c r="A9502" s="63"/>
    </row>
    <row r="9503" spans="1:1" x14ac:dyDescent="0.45">
      <c r="A9503" s="63"/>
    </row>
    <row r="9504" spans="1:1" x14ac:dyDescent="0.45">
      <c r="A9504" s="63"/>
    </row>
    <row r="9505" spans="1:1" x14ac:dyDescent="0.45">
      <c r="A9505" s="63"/>
    </row>
    <row r="9506" spans="1:1" x14ac:dyDescent="0.45">
      <c r="A9506" s="63"/>
    </row>
    <row r="9507" spans="1:1" x14ac:dyDescent="0.45">
      <c r="A9507" s="63"/>
    </row>
    <row r="9508" spans="1:1" x14ac:dyDescent="0.45">
      <c r="A9508" s="63"/>
    </row>
    <row r="9509" spans="1:1" x14ac:dyDescent="0.45">
      <c r="A9509" s="63"/>
    </row>
    <row r="9510" spans="1:1" x14ac:dyDescent="0.45">
      <c r="A9510" s="63"/>
    </row>
    <row r="9511" spans="1:1" x14ac:dyDescent="0.45">
      <c r="A9511" s="63"/>
    </row>
    <row r="9512" spans="1:1" x14ac:dyDescent="0.45">
      <c r="A9512" s="63"/>
    </row>
    <row r="9513" spans="1:1" x14ac:dyDescent="0.45">
      <c r="A9513" s="63"/>
    </row>
    <row r="9514" spans="1:1" x14ac:dyDescent="0.45">
      <c r="A9514" s="63"/>
    </row>
    <row r="9515" spans="1:1" x14ac:dyDescent="0.45">
      <c r="A9515" s="63"/>
    </row>
    <row r="9516" spans="1:1" x14ac:dyDescent="0.45">
      <c r="A9516" s="63"/>
    </row>
    <row r="9517" spans="1:1" x14ac:dyDescent="0.45">
      <c r="A9517" s="63"/>
    </row>
    <row r="9518" spans="1:1" x14ac:dyDescent="0.45">
      <c r="A9518" s="63"/>
    </row>
    <row r="9519" spans="1:1" x14ac:dyDescent="0.45">
      <c r="A9519" s="63"/>
    </row>
    <row r="9520" spans="1:1" x14ac:dyDescent="0.45">
      <c r="A9520" s="63"/>
    </row>
    <row r="9521" spans="1:1" x14ac:dyDescent="0.45">
      <c r="A9521" s="63"/>
    </row>
    <row r="9522" spans="1:1" x14ac:dyDescent="0.45">
      <c r="A9522" s="63"/>
    </row>
    <row r="9523" spans="1:1" x14ac:dyDescent="0.45">
      <c r="A9523" s="63"/>
    </row>
    <row r="9524" spans="1:1" x14ac:dyDescent="0.45">
      <c r="A9524" s="63"/>
    </row>
    <row r="9525" spans="1:1" x14ac:dyDescent="0.45">
      <c r="A9525" s="63"/>
    </row>
    <row r="9526" spans="1:1" x14ac:dyDescent="0.45">
      <c r="A9526" s="63"/>
    </row>
    <row r="9527" spans="1:1" x14ac:dyDescent="0.45">
      <c r="A9527" s="63"/>
    </row>
    <row r="9528" spans="1:1" x14ac:dyDescent="0.45">
      <c r="A9528" s="63"/>
    </row>
    <row r="9529" spans="1:1" x14ac:dyDescent="0.45">
      <c r="A9529" s="63"/>
    </row>
    <row r="9530" spans="1:1" x14ac:dyDescent="0.45">
      <c r="A9530" s="63"/>
    </row>
    <row r="9531" spans="1:1" x14ac:dyDescent="0.45">
      <c r="A9531" s="63"/>
    </row>
    <row r="9532" spans="1:1" x14ac:dyDescent="0.45">
      <c r="A9532" s="63"/>
    </row>
    <row r="9533" spans="1:1" x14ac:dyDescent="0.45">
      <c r="A9533" s="63"/>
    </row>
    <row r="9534" spans="1:1" x14ac:dyDescent="0.45">
      <c r="A9534" s="63"/>
    </row>
    <row r="9535" spans="1:1" x14ac:dyDescent="0.45">
      <c r="A9535" s="63"/>
    </row>
    <row r="9536" spans="1:1" x14ac:dyDescent="0.45">
      <c r="A9536" s="63"/>
    </row>
    <row r="9537" spans="1:1" x14ac:dyDescent="0.45">
      <c r="A9537" s="63"/>
    </row>
    <row r="9538" spans="1:1" x14ac:dyDescent="0.45">
      <c r="A9538" s="63"/>
    </row>
    <row r="9539" spans="1:1" x14ac:dyDescent="0.45">
      <c r="A9539" s="63"/>
    </row>
    <row r="9540" spans="1:1" x14ac:dyDescent="0.45">
      <c r="A9540" s="63"/>
    </row>
    <row r="9541" spans="1:1" x14ac:dyDescent="0.45">
      <c r="A9541" s="63"/>
    </row>
    <row r="9542" spans="1:1" x14ac:dyDescent="0.45">
      <c r="A9542" s="63"/>
    </row>
    <row r="9543" spans="1:1" x14ac:dyDescent="0.45">
      <c r="A9543" s="63"/>
    </row>
    <row r="9544" spans="1:1" x14ac:dyDescent="0.45">
      <c r="A9544" s="63"/>
    </row>
    <row r="9545" spans="1:1" x14ac:dyDescent="0.45">
      <c r="A9545" s="63"/>
    </row>
    <row r="9546" spans="1:1" x14ac:dyDescent="0.45">
      <c r="A9546" s="63"/>
    </row>
    <row r="9547" spans="1:1" x14ac:dyDescent="0.45">
      <c r="A9547" s="63"/>
    </row>
    <row r="9548" spans="1:1" x14ac:dyDescent="0.45">
      <c r="A9548" s="63"/>
    </row>
    <row r="9549" spans="1:1" x14ac:dyDescent="0.45">
      <c r="A9549" s="63"/>
    </row>
    <row r="9550" spans="1:1" x14ac:dyDescent="0.45">
      <c r="A9550" s="63"/>
    </row>
    <row r="9551" spans="1:1" x14ac:dyDescent="0.45">
      <c r="A9551" s="63"/>
    </row>
    <row r="9552" spans="1:1" x14ac:dyDescent="0.45">
      <c r="A9552" s="63"/>
    </row>
    <row r="9553" spans="1:1" x14ac:dyDescent="0.45">
      <c r="A9553" s="63"/>
    </row>
    <row r="9554" spans="1:1" x14ac:dyDescent="0.45">
      <c r="A9554" s="63"/>
    </row>
    <row r="9555" spans="1:1" x14ac:dyDescent="0.45">
      <c r="A9555" s="63"/>
    </row>
    <row r="9556" spans="1:1" x14ac:dyDescent="0.45">
      <c r="A9556" s="63"/>
    </row>
    <row r="9557" spans="1:1" x14ac:dyDescent="0.45">
      <c r="A9557" s="63"/>
    </row>
    <row r="9558" spans="1:1" x14ac:dyDescent="0.45">
      <c r="A9558" s="63"/>
    </row>
    <row r="9559" spans="1:1" x14ac:dyDescent="0.45">
      <c r="A9559" s="63"/>
    </row>
    <row r="9560" spans="1:1" x14ac:dyDescent="0.45">
      <c r="A9560" s="63"/>
    </row>
    <row r="9561" spans="1:1" x14ac:dyDescent="0.45">
      <c r="A9561" s="63"/>
    </row>
    <row r="9562" spans="1:1" x14ac:dyDescent="0.45">
      <c r="A9562" s="63"/>
    </row>
    <row r="9563" spans="1:1" x14ac:dyDescent="0.45">
      <c r="A9563" s="63"/>
    </row>
    <row r="9564" spans="1:1" x14ac:dyDescent="0.45">
      <c r="A9564" s="63"/>
    </row>
    <row r="9565" spans="1:1" x14ac:dyDescent="0.45">
      <c r="A9565" s="63"/>
    </row>
    <row r="9566" spans="1:1" x14ac:dyDescent="0.45">
      <c r="A9566" s="63"/>
    </row>
    <row r="9567" spans="1:1" x14ac:dyDescent="0.45">
      <c r="A9567" s="63"/>
    </row>
    <row r="9568" spans="1:1" x14ac:dyDescent="0.45">
      <c r="A9568" s="63"/>
    </row>
    <row r="9569" spans="1:1" x14ac:dyDescent="0.45">
      <c r="A9569" s="63"/>
    </row>
    <row r="9570" spans="1:1" x14ac:dyDescent="0.45">
      <c r="A9570" s="63"/>
    </row>
    <row r="9571" spans="1:1" x14ac:dyDescent="0.45">
      <c r="A9571" s="63"/>
    </row>
    <row r="9572" spans="1:1" x14ac:dyDescent="0.45">
      <c r="A9572" s="63"/>
    </row>
    <row r="9573" spans="1:1" x14ac:dyDescent="0.45">
      <c r="A9573" s="63"/>
    </row>
    <row r="9574" spans="1:1" x14ac:dyDescent="0.45">
      <c r="A9574" s="63"/>
    </row>
    <row r="9575" spans="1:1" x14ac:dyDescent="0.45">
      <c r="A9575" s="63"/>
    </row>
    <row r="9576" spans="1:1" x14ac:dyDescent="0.45">
      <c r="A9576" s="63"/>
    </row>
    <row r="9577" spans="1:1" x14ac:dyDescent="0.45">
      <c r="A9577" s="63"/>
    </row>
    <row r="9578" spans="1:1" x14ac:dyDescent="0.45">
      <c r="A9578" s="63"/>
    </row>
    <row r="9579" spans="1:1" x14ac:dyDescent="0.45">
      <c r="A9579" s="63"/>
    </row>
    <row r="9580" spans="1:1" x14ac:dyDescent="0.45">
      <c r="A9580" s="63"/>
    </row>
    <row r="9581" spans="1:1" x14ac:dyDescent="0.45">
      <c r="A9581" s="63"/>
    </row>
    <row r="9582" spans="1:1" x14ac:dyDescent="0.45">
      <c r="A9582" s="63"/>
    </row>
    <row r="9583" spans="1:1" x14ac:dyDescent="0.45">
      <c r="A9583" s="63"/>
    </row>
    <row r="9584" spans="1:1" x14ac:dyDescent="0.45">
      <c r="A9584" s="63"/>
    </row>
    <row r="9585" spans="1:1" x14ac:dyDescent="0.45">
      <c r="A9585" s="63"/>
    </row>
    <row r="9586" spans="1:1" x14ac:dyDescent="0.45">
      <c r="A9586" s="63"/>
    </row>
    <row r="9587" spans="1:1" x14ac:dyDescent="0.45">
      <c r="A9587" s="63"/>
    </row>
    <row r="9588" spans="1:1" x14ac:dyDescent="0.45">
      <c r="A9588" s="63"/>
    </row>
    <row r="9589" spans="1:1" x14ac:dyDescent="0.45">
      <c r="A9589" s="63"/>
    </row>
    <row r="9590" spans="1:1" x14ac:dyDescent="0.45">
      <c r="A9590" s="63"/>
    </row>
    <row r="9591" spans="1:1" x14ac:dyDescent="0.45">
      <c r="A9591" s="63"/>
    </row>
    <row r="9592" spans="1:1" x14ac:dyDescent="0.45">
      <c r="A9592" s="63"/>
    </row>
    <row r="9593" spans="1:1" x14ac:dyDescent="0.45">
      <c r="A9593" s="63"/>
    </row>
    <row r="9594" spans="1:1" x14ac:dyDescent="0.45">
      <c r="A9594" s="63"/>
    </row>
    <row r="9595" spans="1:1" x14ac:dyDescent="0.45">
      <c r="A9595" s="63"/>
    </row>
    <row r="9596" spans="1:1" x14ac:dyDescent="0.45">
      <c r="A9596" s="63"/>
    </row>
    <row r="9597" spans="1:1" x14ac:dyDescent="0.45">
      <c r="A9597" s="63"/>
    </row>
    <row r="9598" spans="1:1" x14ac:dyDescent="0.45">
      <c r="A9598" s="63"/>
    </row>
    <row r="9599" spans="1:1" x14ac:dyDescent="0.45">
      <c r="A9599" s="63"/>
    </row>
    <row r="9600" spans="1:1" x14ac:dyDescent="0.45">
      <c r="A9600" s="63"/>
    </row>
    <row r="9601" spans="1:1" x14ac:dyDescent="0.45">
      <c r="A9601" s="63"/>
    </row>
    <row r="9602" spans="1:1" x14ac:dyDescent="0.45">
      <c r="A9602" s="63"/>
    </row>
    <row r="9603" spans="1:1" x14ac:dyDescent="0.45">
      <c r="A9603" s="63"/>
    </row>
    <row r="9604" spans="1:1" x14ac:dyDescent="0.45">
      <c r="A9604" s="63"/>
    </row>
    <row r="9605" spans="1:1" x14ac:dyDescent="0.45">
      <c r="A9605" s="63"/>
    </row>
    <row r="9606" spans="1:1" x14ac:dyDescent="0.45">
      <c r="A9606" s="63"/>
    </row>
    <row r="9607" spans="1:1" x14ac:dyDescent="0.45">
      <c r="A9607" s="63"/>
    </row>
    <row r="9608" spans="1:1" x14ac:dyDescent="0.45">
      <c r="A9608" s="63"/>
    </row>
    <row r="9609" spans="1:1" x14ac:dyDescent="0.45">
      <c r="A9609" s="63"/>
    </row>
    <row r="9610" spans="1:1" x14ac:dyDescent="0.45">
      <c r="A9610" s="63"/>
    </row>
    <row r="9611" spans="1:1" x14ac:dyDescent="0.45">
      <c r="A9611" s="63"/>
    </row>
    <row r="9612" spans="1:1" x14ac:dyDescent="0.45">
      <c r="A9612" s="63"/>
    </row>
    <row r="9613" spans="1:1" x14ac:dyDescent="0.45">
      <c r="A9613" s="63"/>
    </row>
    <row r="9614" spans="1:1" x14ac:dyDescent="0.45">
      <c r="A9614" s="63"/>
    </row>
    <row r="9615" spans="1:1" x14ac:dyDescent="0.45">
      <c r="A9615" s="63"/>
    </row>
    <row r="9616" spans="1:1" x14ac:dyDescent="0.45">
      <c r="A9616" s="63"/>
    </row>
    <row r="9617" spans="1:1" x14ac:dyDescent="0.45">
      <c r="A9617" s="63"/>
    </row>
    <row r="9618" spans="1:1" x14ac:dyDescent="0.45">
      <c r="A9618" s="63"/>
    </row>
    <row r="9619" spans="1:1" x14ac:dyDescent="0.45">
      <c r="A9619" s="63"/>
    </row>
    <row r="9620" spans="1:1" x14ac:dyDescent="0.45">
      <c r="A9620" s="63"/>
    </row>
    <row r="9621" spans="1:1" x14ac:dyDescent="0.45">
      <c r="A9621" s="63"/>
    </row>
    <row r="9622" spans="1:1" x14ac:dyDescent="0.45">
      <c r="A9622" s="63"/>
    </row>
    <row r="9623" spans="1:1" x14ac:dyDescent="0.45">
      <c r="A9623" s="63"/>
    </row>
    <row r="9624" spans="1:1" x14ac:dyDescent="0.45">
      <c r="A9624" s="63"/>
    </row>
    <row r="9625" spans="1:1" x14ac:dyDescent="0.45">
      <c r="A9625" s="63"/>
    </row>
    <row r="9626" spans="1:1" x14ac:dyDescent="0.45">
      <c r="A9626" s="63"/>
    </row>
    <row r="9627" spans="1:1" x14ac:dyDescent="0.45">
      <c r="A9627" s="63"/>
    </row>
    <row r="9628" spans="1:1" x14ac:dyDescent="0.45">
      <c r="A9628" s="63"/>
    </row>
    <row r="9629" spans="1:1" x14ac:dyDescent="0.45">
      <c r="A9629" s="63"/>
    </row>
    <row r="9630" spans="1:1" x14ac:dyDescent="0.45">
      <c r="A9630" s="63"/>
    </row>
    <row r="9631" spans="1:1" x14ac:dyDescent="0.45">
      <c r="A9631" s="63"/>
    </row>
    <row r="9632" spans="1:1" x14ac:dyDescent="0.45">
      <c r="A9632" s="63"/>
    </row>
    <row r="9633" spans="1:1" x14ac:dyDescent="0.45">
      <c r="A9633" s="63"/>
    </row>
    <row r="9634" spans="1:1" x14ac:dyDescent="0.45">
      <c r="A9634" s="63"/>
    </row>
    <row r="9635" spans="1:1" x14ac:dyDescent="0.45">
      <c r="A9635" s="63"/>
    </row>
    <row r="9636" spans="1:1" x14ac:dyDescent="0.45">
      <c r="A9636" s="63"/>
    </row>
    <row r="9637" spans="1:1" x14ac:dyDescent="0.45">
      <c r="A9637" s="63"/>
    </row>
    <row r="9638" spans="1:1" x14ac:dyDescent="0.45">
      <c r="A9638" s="63"/>
    </row>
    <row r="9639" spans="1:1" x14ac:dyDescent="0.45">
      <c r="A9639" s="63"/>
    </row>
    <row r="9640" spans="1:1" x14ac:dyDescent="0.45">
      <c r="A9640" s="63"/>
    </row>
    <row r="9641" spans="1:1" x14ac:dyDescent="0.45">
      <c r="A9641" s="63"/>
    </row>
    <row r="9642" spans="1:1" x14ac:dyDescent="0.45">
      <c r="A9642" s="63"/>
    </row>
    <row r="9643" spans="1:1" x14ac:dyDescent="0.45">
      <c r="A9643" s="63"/>
    </row>
    <row r="9644" spans="1:1" x14ac:dyDescent="0.45">
      <c r="A9644" s="63"/>
    </row>
    <row r="9645" spans="1:1" x14ac:dyDescent="0.45">
      <c r="A9645" s="63"/>
    </row>
    <row r="9646" spans="1:1" x14ac:dyDescent="0.45">
      <c r="A9646" s="63"/>
    </row>
    <row r="9647" spans="1:1" x14ac:dyDescent="0.45">
      <c r="A9647" s="63"/>
    </row>
    <row r="9648" spans="1:1" x14ac:dyDescent="0.45">
      <c r="A9648" s="63"/>
    </row>
    <row r="9649" spans="1:1" x14ac:dyDescent="0.45">
      <c r="A9649" s="63"/>
    </row>
    <row r="9650" spans="1:1" x14ac:dyDescent="0.45">
      <c r="A9650" s="63"/>
    </row>
    <row r="9651" spans="1:1" x14ac:dyDescent="0.45">
      <c r="A9651" s="63"/>
    </row>
    <row r="9652" spans="1:1" x14ac:dyDescent="0.45">
      <c r="A9652" s="63"/>
    </row>
    <row r="9653" spans="1:1" x14ac:dyDescent="0.45">
      <c r="A9653" s="63"/>
    </row>
    <row r="9654" spans="1:1" x14ac:dyDescent="0.45">
      <c r="A9654" s="63"/>
    </row>
    <row r="9655" spans="1:1" x14ac:dyDescent="0.45">
      <c r="A9655" s="63"/>
    </row>
    <row r="9656" spans="1:1" x14ac:dyDescent="0.45">
      <c r="A9656" s="63"/>
    </row>
    <row r="9657" spans="1:1" x14ac:dyDescent="0.45">
      <c r="A9657" s="63"/>
    </row>
    <row r="9658" spans="1:1" x14ac:dyDescent="0.45">
      <c r="A9658" s="63"/>
    </row>
    <row r="9659" spans="1:1" x14ac:dyDescent="0.45">
      <c r="A9659" s="63"/>
    </row>
    <row r="9660" spans="1:1" x14ac:dyDescent="0.45">
      <c r="A9660" s="63"/>
    </row>
    <row r="9661" spans="1:1" x14ac:dyDescent="0.45">
      <c r="A9661" s="63"/>
    </row>
    <row r="9662" spans="1:1" x14ac:dyDescent="0.45">
      <c r="A9662" s="63"/>
    </row>
    <row r="9663" spans="1:1" x14ac:dyDescent="0.45">
      <c r="A9663" s="63"/>
    </row>
    <row r="9664" spans="1:1" x14ac:dyDescent="0.45">
      <c r="A9664" s="63"/>
    </row>
    <row r="9665" spans="1:1" x14ac:dyDescent="0.45">
      <c r="A9665" s="63"/>
    </row>
    <row r="9666" spans="1:1" x14ac:dyDescent="0.45">
      <c r="A9666" s="63"/>
    </row>
    <row r="9667" spans="1:1" x14ac:dyDescent="0.45">
      <c r="A9667" s="63"/>
    </row>
    <row r="9668" spans="1:1" x14ac:dyDescent="0.45">
      <c r="A9668" s="63"/>
    </row>
    <row r="9669" spans="1:1" x14ac:dyDescent="0.45">
      <c r="A9669" s="63"/>
    </row>
    <row r="9670" spans="1:1" x14ac:dyDescent="0.45">
      <c r="A9670" s="63"/>
    </row>
    <row r="9671" spans="1:1" x14ac:dyDescent="0.45">
      <c r="A9671" s="63"/>
    </row>
    <row r="9672" spans="1:1" x14ac:dyDescent="0.45">
      <c r="A9672" s="63"/>
    </row>
    <row r="9673" spans="1:1" x14ac:dyDescent="0.45">
      <c r="A9673" s="63"/>
    </row>
    <row r="9674" spans="1:1" x14ac:dyDescent="0.45">
      <c r="A9674" s="63"/>
    </row>
    <row r="9675" spans="1:1" x14ac:dyDescent="0.45">
      <c r="A9675" s="63"/>
    </row>
    <row r="9676" spans="1:1" x14ac:dyDescent="0.45">
      <c r="A9676" s="63"/>
    </row>
    <row r="9677" spans="1:1" x14ac:dyDescent="0.45">
      <c r="A9677" s="63"/>
    </row>
    <row r="9678" spans="1:1" x14ac:dyDescent="0.45">
      <c r="A9678" s="63"/>
    </row>
    <row r="9679" spans="1:1" x14ac:dyDescent="0.45">
      <c r="A9679" s="63"/>
    </row>
    <row r="9680" spans="1:1" x14ac:dyDescent="0.45">
      <c r="A9680" s="63"/>
    </row>
    <row r="9681" spans="1:1" x14ac:dyDescent="0.45">
      <c r="A9681" s="63"/>
    </row>
    <row r="9682" spans="1:1" x14ac:dyDescent="0.45">
      <c r="A9682" s="63"/>
    </row>
    <row r="9683" spans="1:1" x14ac:dyDescent="0.45">
      <c r="A9683" s="63"/>
    </row>
    <row r="9684" spans="1:1" x14ac:dyDescent="0.45">
      <c r="A9684" s="63"/>
    </row>
    <row r="9685" spans="1:1" x14ac:dyDescent="0.45">
      <c r="A9685" s="63"/>
    </row>
    <row r="9686" spans="1:1" x14ac:dyDescent="0.45">
      <c r="A9686" s="63"/>
    </row>
    <row r="9687" spans="1:1" x14ac:dyDescent="0.45">
      <c r="A9687" s="63"/>
    </row>
    <row r="9688" spans="1:1" x14ac:dyDescent="0.45">
      <c r="A9688" s="63"/>
    </row>
    <row r="9689" spans="1:1" x14ac:dyDescent="0.45">
      <c r="A9689" s="63"/>
    </row>
    <row r="9690" spans="1:1" x14ac:dyDescent="0.45">
      <c r="A9690" s="63"/>
    </row>
    <row r="9691" spans="1:1" x14ac:dyDescent="0.45">
      <c r="A9691" s="63"/>
    </row>
    <row r="9692" spans="1:1" x14ac:dyDescent="0.45">
      <c r="A9692" s="63"/>
    </row>
    <row r="9693" spans="1:1" x14ac:dyDescent="0.45">
      <c r="A9693" s="63"/>
    </row>
    <row r="9694" spans="1:1" x14ac:dyDescent="0.45">
      <c r="A9694" s="63"/>
    </row>
    <row r="9695" spans="1:1" x14ac:dyDescent="0.45">
      <c r="A9695" s="63"/>
    </row>
    <row r="9696" spans="1:1" x14ac:dyDescent="0.45">
      <c r="A9696" s="63"/>
    </row>
    <row r="9697" spans="1:1" x14ac:dyDescent="0.45">
      <c r="A9697" s="63"/>
    </row>
    <row r="9698" spans="1:1" x14ac:dyDescent="0.45">
      <c r="A9698" s="63"/>
    </row>
    <row r="9699" spans="1:1" x14ac:dyDescent="0.45">
      <c r="A9699" s="63"/>
    </row>
    <row r="9700" spans="1:1" x14ac:dyDescent="0.45">
      <c r="A9700" s="63"/>
    </row>
    <row r="9701" spans="1:1" x14ac:dyDescent="0.45">
      <c r="A9701" s="63"/>
    </row>
    <row r="9702" spans="1:1" x14ac:dyDescent="0.45">
      <c r="A9702" s="63"/>
    </row>
    <row r="9703" spans="1:1" x14ac:dyDescent="0.45">
      <c r="A9703" s="63"/>
    </row>
    <row r="9704" spans="1:1" x14ac:dyDescent="0.45">
      <c r="A9704" s="63"/>
    </row>
    <row r="9705" spans="1:1" x14ac:dyDescent="0.45">
      <c r="A9705" s="63"/>
    </row>
    <row r="9706" spans="1:1" x14ac:dyDescent="0.45">
      <c r="A9706" s="63"/>
    </row>
    <row r="9707" spans="1:1" x14ac:dyDescent="0.45">
      <c r="A9707" s="63"/>
    </row>
    <row r="9708" spans="1:1" x14ac:dyDescent="0.45">
      <c r="A9708" s="63"/>
    </row>
    <row r="9709" spans="1:1" x14ac:dyDescent="0.45">
      <c r="A9709" s="63"/>
    </row>
    <row r="9710" spans="1:1" x14ac:dyDescent="0.45">
      <c r="A9710" s="63"/>
    </row>
    <row r="9711" spans="1:1" x14ac:dyDescent="0.45">
      <c r="A9711" s="63"/>
    </row>
    <row r="9712" spans="1:1" x14ac:dyDescent="0.45">
      <c r="A9712" s="63"/>
    </row>
    <row r="9713" spans="1:1" x14ac:dyDescent="0.45">
      <c r="A9713" s="63"/>
    </row>
    <row r="9714" spans="1:1" x14ac:dyDescent="0.45">
      <c r="A9714" s="63"/>
    </row>
    <row r="9715" spans="1:1" x14ac:dyDescent="0.45">
      <c r="A9715" s="63"/>
    </row>
    <row r="9716" spans="1:1" x14ac:dyDescent="0.45">
      <c r="A9716" s="63"/>
    </row>
    <row r="9717" spans="1:1" x14ac:dyDescent="0.45">
      <c r="A9717" s="63"/>
    </row>
    <row r="9718" spans="1:1" x14ac:dyDescent="0.45">
      <c r="A9718" s="63"/>
    </row>
    <row r="9719" spans="1:1" x14ac:dyDescent="0.45">
      <c r="A9719" s="63"/>
    </row>
    <row r="9720" spans="1:1" x14ac:dyDescent="0.45">
      <c r="A9720" s="63"/>
    </row>
    <row r="9721" spans="1:1" x14ac:dyDescent="0.45">
      <c r="A9721" s="63"/>
    </row>
    <row r="9722" spans="1:1" x14ac:dyDescent="0.45">
      <c r="A9722" s="63"/>
    </row>
    <row r="9723" spans="1:1" x14ac:dyDescent="0.45">
      <c r="A9723" s="63"/>
    </row>
    <row r="9724" spans="1:1" x14ac:dyDescent="0.45">
      <c r="A9724" s="63"/>
    </row>
    <row r="9725" spans="1:1" x14ac:dyDescent="0.45">
      <c r="A9725" s="63"/>
    </row>
    <row r="9726" spans="1:1" x14ac:dyDescent="0.45">
      <c r="A9726" s="63"/>
    </row>
    <row r="9727" spans="1:1" x14ac:dyDescent="0.45">
      <c r="A9727" s="63"/>
    </row>
    <row r="9728" spans="1:1" x14ac:dyDescent="0.45">
      <c r="A9728" s="63"/>
    </row>
    <row r="9729" spans="1:1" x14ac:dyDescent="0.45">
      <c r="A9729" s="63"/>
    </row>
    <row r="9730" spans="1:1" x14ac:dyDescent="0.45">
      <c r="A9730" s="63"/>
    </row>
    <row r="9731" spans="1:1" x14ac:dyDescent="0.45">
      <c r="A9731" s="63"/>
    </row>
    <row r="9732" spans="1:1" x14ac:dyDescent="0.45">
      <c r="A9732" s="63"/>
    </row>
    <row r="9733" spans="1:1" x14ac:dyDescent="0.45">
      <c r="A9733" s="63"/>
    </row>
    <row r="9734" spans="1:1" x14ac:dyDescent="0.45">
      <c r="A9734" s="63"/>
    </row>
    <row r="9735" spans="1:1" x14ac:dyDescent="0.45">
      <c r="A9735" s="63"/>
    </row>
    <row r="9736" spans="1:1" x14ac:dyDescent="0.45">
      <c r="A9736" s="63"/>
    </row>
    <row r="9737" spans="1:1" x14ac:dyDescent="0.45">
      <c r="A9737" s="63"/>
    </row>
    <row r="9738" spans="1:1" x14ac:dyDescent="0.45">
      <c r="A9738" s="63"/>
    </row>
    <row r="9739" spans="1:1" x14ac:dyDescent="0.45">
      <c r="A9739" s="63"/>
    </row>
    <row r="9740" spans="1:1" x14ac:dyDescent="0.45">
      <c r="A9740" s="63"/>
    </row>
    <row r="9741" spans="1:1" x14ac:dyDescent="0.45">
      <c r="A9741" s="63"/>
    </row>
    <row r="9742" spans="1:1" x14ac:dyDescent="0.45">
      <c r="A9742" s="63"/>
    </row>
    <row r="9743" spans="1:1" x14ac:dyDescent="0.45">
      <c r="A9743" s="63"/>
    </row>
    <row r="9744" spans="1:1" x14ac:dyDescent="0.45">
      <c r="A9744" s="63"/>
    </row>
    <row r="9745" spans="1:1" x14ac:dyDescent="0.45">
      <c r="A9745" s="63"/>
    </row>
    <row r="9746" spans="1:1" x14ac:dyDescent="0.45">
      <c r="A9746" s="63"/>
    </row>
    <row r="9747" spans="1:1" x14ac:dyDescent="0.45">
      <c r="A9747" s="63"/>
    </row>
    <row r="9748" spans="1:1" x14ac:dyDescent="0.45">
      <c r="A9748" s="63"/>
    </row>
    <row r="9749" spans="1:1" x14ac:dyDescent="0.45">
      <c r="A9749" s="63"/>
    </row>
    <row r="9750" spans="1:1" x14ac:dyDescent="0.45">
      <c r="A9750" s="63"/>
    </row>
    <row r="9751" spans="1:1" x14ac:dyDescent="0.45">
      <c r="A9751" s="63"/>
    </row>
    <row r="9752" spans="1:1" x14ac:dyDescent="0.45">
      <c r="A9752" s="63"/>
    </row>
    <row r="9753" spans="1:1" x14ac:dyDescent="0.45">
      <c r="A9753" s="63"/>
    </row>
    <row r="9754" spans="1:1" x14ac:dyDescent="0.45">
      <c r="A9754" s="63"/>
    </row>
    <row r="9755" spans="1:1" x14ac:dyDescent="0.45">
      <c r="A9755" s="63"/>
    </row>
    <row r="9756" spans="1:1" x14ac:dyDescent="0.45">
      <c r="A9756" s="63"/>
    </row>
    <row r="9757" spans="1:1" x14ac:dyDescent="0.45">
      <c r="A9757" s="63"/>
    </row>
    <row r="9758" spans="1:1" x14ac:dyDescent="0.45">
      <c r="A9758" s="63"/>
    </row>
    <row r="9759" spans="1:1" x14ac:dyDescent="0.45">
      <c r="A9759" s="63"/>
    </row>
    <row r="9760" spans="1:1" x14ac:dyDescent="0.45">
      <c r="A9760" s="63"/>
    </row>
    <row r="9761" spans="1:1" x14ac:dyDescent="0.45">
      <c r="A9761" s="63"/>
    </row>
    <row r="9762" spans="1:1" x14ac:dyDescent="0.45">
      <c r="A9762" s="63"/>
    </row>
    <row r="9763" spans="1:1" x14ac:dyDescent="0.45">
      <c r="A9763" s="63"/>
    </row>
    <row r="9764" spans="1:1" x14ac:dyDescent="0.45">
      <c r="A9764" s="63"/>
    </row>
    <row r="9765" spans="1:1" x14ac:dyDescent="0.45">
      <c r="A9765" s="63"/>
    </row>
    <row r="9766" spans="1:1" x14ac:dyDescent="0.45">
      <c r="A9766" s="63"/>
    </row>
    <row r="9767" spans="1:1" x14ac:dyDescent="0.45">
      <c r="A9767" s="63"/>
    </row>
    <row r="9768" spans="1:1" x14ac:dyDescent="0.45">
      <c r="A9768" s="63"/>
    </row>
    <row r="9769" spans="1:1" x14ac:dyDescent="0.45">
      <c r="A9769" s="63"/>
    </row>
    <row r="9770" spans="1:1" x14ac:dyDescent="0.45">
      <c r="A9770" s="63"/>
    </row>
    <row r="9771" spans="1:1" x14ac:dyDescent="0.45">
      <c r="A9771" s="63"/>
    </row>
    <row r="9772" spans="1:1" x14ac:dyDescent="0.45">
      <c r="A9772" s="63"/>
    </row>
    <row r="9773" spans="1:1" x14ac:dyDescent="0.45">
      <c r="A9773" s="63"/>
    </row>
    <row r="9774" spans="1:1" x14ac:dyDescent="0.45">
      <c r="A9774" s="63"/>
    </row>
    <row r="9775" spans="1:1" x14ac:dyDescent="0.45">
      <c r="A9775" s="63"/>
    </row>
    <row r="9776" spans="1:1" x14ac:dyDescent="0.45">
      <c r="A9776" s="63"/>
    </row>
    <row r="9777" spans="1:1" x14ac:dyDescent="0.45">
      <c r="A9777" s="63"/>
    </row>
    <row r="9778" spans="1:1" x14ac:dyDescent="0.45">
      <c r="A9778" s="63"/>
    </row>
    <row r="9779" spans="1:1" x14ac:dyDescent="0.45">
      <c r="A9779" s="63"/>
    </row>
    <row r="9780" spans="1:1" x14ac:dyDescent="0.45">
      <c r="A9780" s="63"/>
    </row>
    <row r="9781" spans="1:1" x14ac:dyDescent="0.45">
      <c r="A9781" s="63"/>
    </row>
    <row r="9782" spans="1:1" x14ac:dyDescent="0.45">
      <c r="A9782" s="63"/>
    </row>
    <row r="9783" spans="1:1" x14ac:dyDescent="0.45">
      <c r="A9783" s="63"/>
    </row>
    <row r="9784" spans="1:1" x14ac:dyDescent="0.45">
      <c r="A9784" s="63"/>
    </row>
    <row r="9785" spans="1:1" x14ac:dyDescent="0.45">
      <c r="A9785" s="63"/>
    </row>
    <row r="9786" spans="1:1" x14ac:dyDescent="0.45">
      <c r="A9786" s="63"/>
    </row>
    <row r="9787" spans="1:1" x14ac:dyDescent="0.45">
      <c r="A9787" s="63"/>
    </row>
    <row r="9788" spans="1:1" x14ac:dyDescent="0.45">
      <c r="A9788" s="63"/>
    </row>
    <row r="9789" spans="1:1" x14ac:dyDescent="0.45">
      <c r="A9789" s="63"/>
    </row>
    <row r="9790" spans="1:1" x14ac:dyDescent="0.45">
      <c r="A9790" s="63"/>
    </row>
    <row r="9791" spans="1:1" x14ac:dyDescent="0.45">
      <c r="A9791" s="63"/>
    </row>
    <row r="9792" spans="1:1" x14ac:dyDescent="0.45">
      <c r="A9792" s="63"/>
    </row>
    <row r="9793" spans="1:1" x14ac:dyDescent="0.45">
      <c r="A9793" s="63"/>
    </row>
    <row r="9794" spans="1:1" x14ac:dyDescent="0.45">
      <c r="A9794" s="63"/>
    </row>
    <row r="9795" spans="1:1" x14ac:dyDescent="0.45">
      <c r="A9795" s="63"/>
    </row>
    <row r="9796" spans="1:1" x14ac:dyDescent="0.45">
      <c r="A9796" s="63"/>
    </row>
    <row r="9797" spans="1:1" x14ac:dyDescent="0.45">
      <c r="A9797" s="63"/>
    </row>
    <row r="9798" spans="1:1" x14ac:dyDescent="0.45">
      <c r="A9798" s="63"/>
    </row>
    <row r="9799" spans="1:1" x14ac:dyDescent="0.45">
      <c r="A9799" s="63"/>
    </row>
    <row r="9800" spans="1:1" x14ac:dyDescent="0.45">
      <c r="A9800" s="63"/>
    </row>
    <row r="9801" spans="1:1" x14ac:dyDescent="0.45">
      <c r="A9801" s="63"/>
    </row>
    <row r="9802" spans="1:1" x14ac:dyDescent="0.45">
      <c r="A9802" s="63"/>
    </row>
    <row r="9803" spans="1:1" x14ac:dyDescent="0.45">
      <c r="A9803" s="63"/>
    </row>
    <row r="9804" spans="1:1" x14ac:dyDescent="0.45">
      <c r="A9804" s="63"/>
    </row>
    <row r="9805" spans="1:1" x14ac:dyDescent="0.45">
      <c r="A9805" s="63"/>
    </row>
    <row r="9806" spans="1:1" x14ac:dyDescent="0.45">
      <c r="A9806" s="63"/>
    </row>
    <row r="9807" spans="1:1" x14ac:dyDescent="0.45">
      <c r="A9807" s="63"/>
    </row>
    <row r="9808" spans="1:1" x14ac:dyDescent="0.45">
      <c r="A9808" s="63"/>
    </row>
    <row r="9809" spans="1:1" x14ac:dyDescent="0.45">
      <c r="A9809" s="63"/>
    </row>
    <row r="9810" spans="1:1" x14ac:dyDescent="0.45">
      <c r="A9810" s="63"/>
    </row>
    <row r="9811" spans="1:1" x14ac:dyDescent="0.45">
      <c r="A9811" s="63"/>
    </row>
    <row r="9812" spans="1:1" x14ac:dyDescent="0.45">
      <c r="A9812" s="63"/>
    </row>
    <row r="9813" spans="1:1" x14ac:dyDescent="0.45">
      <c r="A9813" s="63"/>
    </row>
    <row r="9814" spans="1:1" x14ac:dyDescent="0.45">
      <c r="A9814" s="63"/>
    </row>
    <row r="9815" spans="1:1" x14ac:dyDescent="0.45">
      <c r="A9815" s="63"/>
    </row>
    <row r="9816" spans="1:1" x14ac:dyDescent="0.45">
      <c r="A9816" s="63"/>
    </row>
    <row r="9817" spans="1:1" x14ac:dyDescent="0.45">
      <c r="A9817" s="63"/>
    </row>
    <row r="9818" spans="1:1" x14ac:dyDescent="0.45">
      <c r="A9818" s="63"/>
    </row>
    <row r="9819" spans="1:1" x14ac:dyDescent="0.45">
      <c r="A9819" s="63"/>
    </row>
    <row r="9820" spans="1:1" x14ac:dyDescent="0.45">
      <c r="A9820" s="63"/>
    </row>
    <row r="9821" spans="1:1" x14ac:dyDescent="0.45">
      <c r="A9821" s="63"/>
    </row>
    <row r="9822" spans="1:1" x14ac:dyDescent="0.45">
      <c r="A9822" s="63"/>
    </row>
    <row r="9823" spans="1:1" x14ac:dyDescent="0.45">
      <c r="A9823" s="63"/>
    </row>
    <row r="9824" spans="1:1" x14ac:dyDescent="0.45">
      <c r="A9824" s="63"/>
    </row>
    <row r="9825" spans="1:1" x14ac:dyDescent="0.45">
      <c r="A9825" s="63"/>
    </row>
    <row r="9826" spans="1:1" x14ac:dyDescent="0.45">
      <c r="A9826" s="63"/>
    </row>
    <row r="9827" spans="1:1" x14ac:dyDescent="0.45">
      <c r="A9827" s="63"/>
    </row>
    <row r="9828" spans="1:1" x14ac:dyDescent="0.45">
      <c r="A9828" s="63"/>
    </row>
    <row r="9829" spans="1:1" x14ac:dyDescent="0.45">
      <c r="A9829" s="63"/>
    </row>
    <row r="9830" spans="1:1" x14ac:dyDescent="0.45">
      <c r="A9830" s="63"/>
    </row>
    <row r="9831" spans="1:1" x14ac:dyDescent="0.45">
      <c r="A9831" s="63"/>
    </row>
    <row r="9832" spans="1:1" x14ac:dyDescent="0.45">
      <c r="A9832" s="63"/>
    </row>
    <row r="9833" spans="1:1" x14ac:dyDescent="0.45">
      <c r="A9833" s="63"/>
    </row>
    <row r="9834" spans="1:1" x14ac:dyDescent="0.45">
      <c r="A9834" s="63"/>
    </row>
    <row r="9835" spans="1:1" x14ac:dyDescent="0.45">
      <c r="A9835" s="63"/>
    </row>
    <row r="9836" spans="1:1" x14ac:dyDescent="0.45">
      <c r="A9836" s="63"/>
    </row>
    <row r="9837" spans="1:1" x14ac:dyDescent="0.45">
      <c r="A9837" s="63"/>
    </row>
    <row r="9838" spans="1:1" x14ac:dyDescent="0.45">
      <c r="A9838" s="63"/>
    </row>
    <row r="9839" spans="1:1" x14ac:dyDescent="0.45">
      <c r="A9839" s="63"/>
    </row>
    <row r="9840" spans="1:1" x14ac:dyDescent="0.45">
      <c r="A9840" s="63"/>
    </row>
    <row r="9841" spans="1:1" x14ac:dyDescent="0.45">
      <c r="A9841" s="63"/>
    </row>
    <row r="9842" spans="1:1" x14ac:dyDescent="0.45">
      <c r="A9842" s="63"/>
    </row>
    <row r="9843" spans="1:1" x14ac:dyDescent="0.45">
      <c r="A9843" s="63"/>
    </row>
    <row r="9844" spans="1:1" x14ac:dyDescent="0.45">
      <c r="A9844" s="63"/>
    </row>
    <row r="9845" spans="1:1" x14ac:dyDescent="0.45">
      <c r="A9845" s="63"/>
    </row>
    <row r="9846" spans="1:1" x14ac:dyDescent="0.45">
      <c r="A9846" s="63"/>
    </row>
    <row r="9847" spans="1:1" x14ac:dyDescent="0.45">
      <c r="A9847" s="63"/>
    </row>
    <row r="9848" spans="1:1" x14ac:dyDescent="0.45">
      <c r="A9848" s="63"/>
    </row>
    <row r="9849" spans="1:1" x14ac:dyDescent="0.45">
      <c r="A9849" s="63"/>
    </row>
    <row r="9850" spans="1:1" x14ac:dyDescent="0.45">
      <c r="A9850" s="63"/>
    </row>
    <row r="9851" spans="1:1" x14ac:dyDescent="0.45">
      <c r="A9851" s="63"/>
    </row>
    <row r="9852" spans="1:1" x14ac:dyDescent="0.45">
      <c r="A9852" s="63"/>
    </row>
    <row r="9853" spans="1:1" x14ac:dyDescent="0.45">
      <c r="A9853" s="63"/>
    </row>
    <row r="9854" spans="1:1" x14ac:dyDescent="0.45">
      <c r="A9854" s="63"/>
    </row>
    <row r="9855" spans="1:1" x14ac:dyDescent="0.45">
      <c r="A9855" s="63"/>
    </row>
    <row r="9856" spans="1:1" x14ac:dyDescent="0.45">
      <c r="A9856" s="63"/>
    </row>
    <row r="9857" spans="1:1" x14ac:dyDescent="0.45">
      <c r="A9857" s="63"/>
    </row>
    <row r="9858" spans="1:1" x14ac:dyDescent="0.45">
      <c r="A9858" s="63"/>
    </row>
    <row r="9859" spans="1:1" x14ac:dyDescent="0.45">
      <c r="A9859" s="63"/>
    </row>
    <row r="9860" spans="1:1" x14ac:dyDescent="0.45">
      <c r="A9860" s="63"/>
    </row>
    <row r="9861" spans="1:1" x14ac:dyDescent="0.45">
      <c r="A9861" s="63"/>
    </row>
    <row r="9862" spans="1:1" x14ac:dyDescent="0.45">
      <c r="A9862" s="63"/>
    </row>
    <row r="9863" spans="1:1" x14ac:dyDescent="0.45">
      <c r="A9863" s="63"/>
    </row>
    <row r="9864" spans="1:1" x14ac:dyDescent="0.45">
      <c r="A9864" s="63"/>
    </row>
    <row r="9865" spans="1:1" x14ac:dyDescent="0.45">
      <c r="A9865" s="63"/>
    </row>
    <row r="9866" spans="1:1" x14ac:dyDescent="0.45">
      <c r="A9866" s="63"/>
    </row>
    <row r="9867" spans="1:1" x14ac:dyDescent="0.45">
      <c r="A9867" s="63"/>
    </row>
    <row r="9868" spans="1:1" x14ac:dyDescent="0.45">
      <c r="A9868" s="63"/>
    </row>
    <row r="9869" spans="1:1" x14ac:dyDescent="0.45">
      <c r="A9869" s="63"/>
    </row>
    <row r="9870" spans="1:1" x14ac:dyDescent="0.45">
      <c r="A9870" s="63"/>
    </row>
    <row r="9871" spans="1:1" x14ac:dyDescent="0.45">
      <c r="A9871" s="63"/>
    </row>
    <row r="9872" spans="1:1" x14ac:dyDescent="0.45">
      <c r="A9872" s="63"/>
    </row>
    <row r="9873" spans="1:1" x14ac:dyDescent="0.45">
      <c r="A9873" s="63"/>
    </row>
    <row r="9874" spans="1:1" x14ac:dyDescent="0.45">
      <c r="A9874" s="63"/>
    </row>
    <row r="9875" spans="1:1" x14ac:dyDescent="0.45">
      <c r="A9875" s="63"/>
    </row>
    <row r="9876" spans="1:1" x14ac:dyDescent="0.45">
      <c r="A9876" s="63"/>
    </row>
    <row r="9877" spans="1:1" x14ac:dyDescent="0.45">
      <c r="A9877" s="63"/>
    </row>
    <row r="9878" spans="1:1" x14ac:dyDescent="0.45">
      <c r="A9878" s="63"/>
    </row>
    <row r="9879" spans="1:1" x14ac:dyDescent="0.45">
      <c r="A9879" s="63"/>
    </row>
    <row r="9880" spans="1:1" x14ac:dyDescent="0.45">
      <c r="A9880" s="63"/>
    </row>
    <row r="9881" spans="1:1" x14ac:dyDescent="0.45">
      <c r="A9881" s="63"/>
    </row>
    <row r="9882" spans="1:1" x14ac:dyDescent="0.45">
      <c r="A9882" s="63"/>
    </row>
    <row r="9883" spans="1:1" x14ac:dyDescent="0.45">
      <c r="A9883" s="63"/>
    </row>
    <row r="9884" spans="1:1" x14ac:dyDescent="0.45">
      <c r="A9884" s="63"/>
    </row>
    <row r="9885" spans="1:1" x14ac:dyDescent="0.45">
      <c r="A9885" s="63"/>
    </row>
    <row r="9886" spans="1:1" x14ac:dyDescent="0.45">
      <c r="A9886" s="63"/>
    </row>
    <row r="9887" spans="1:1" x14ac:dyDescent="0.45">
      <c r="A9887" s="63"/>
    </row>
    <row r="9888" spans="1:1" x14ac:dyDescent="0.45">
      <c r="A9888" s="63"/>
    </row>
    <row r="9889" spans="1:1" x14ac:dyDescent="0.45">
      <c r="A9889" s="63"/>
    </row>
    <row r="9890" spans="1:1" x14ac:dyDescent="0.45">
      <c r="A9890" s="63"/>
    </row>
    <row r="9891" spans="1:1" x14ac:dyDescent="0.45">
      <c r="A9891" s="63"/>
    </row>
    <row r="9892" spans="1:1" x14ac:dyDescent="0.45">
      <c r="A9892" s="63"/>
    </row>
    <row r="9893" spans="1:1" x14ac:dyDescent="0.45">
      <c r="A9893" s="63"/>
    </row>
    <row r="9894" spans="1:1" x14ac:dyDescent="0.45">
      <c r="A9894" s="63"/>
    </row>
    <row r="9895" spans="1:1" x14ac:dyDescent="0.45">
      <c r="A9895" s="63"/>
    </row>
    <row r="9896" spans="1:1" x14ac:dyDescent="0.45">
      <c r="A9896" s="63"/>
    </row>
    <row r="9897" spans="1:1" x14ac:dyDescent="0.45">
      <c r="A9897" s="63"/>
    </row>
    <row r="9898" spans="1:1" x14ac:dyDescent="0.45">
      <c r="A9898" s="63"/>
    </row>
    <row r="9899" spans="1:1" x14ac:dyDescent="0.45">
      <c r="A9899" s="63"/>
    </row>
    <row r="9900" spans="1:1" x14ac:dyDescent="0.45">
      <c r="A9900" s="63"/>
    </row>
    <row r="9901" spans="1:1" x14ac:dyDescent="0.45">
      <c r="A9901" s="63"/>
    </row>
    <row r="9902" spans="1:1" x14ac:dyDescent="0.45">
      <c r="A9902" s="63"/>
    </row>
    <row r="9903" spans="1:1" x14ac:dyDescent="0.45">
      <c r="A9903" s="63"/>
    </row>
    <row r="9904" spans="1:1" x14ac:dyDescent="0.45">
      <c r="A9904" s="63"/>
    </row>
    <row r="9905" spans="1:1" x14ac:dyDescent="0.45">
      <c r="A9905" s="63"/>
    </row>
    <row r="9906" spans="1:1" x14ac:dyDescent="0.45">
      <c r="A9906" s="63"/>
    </row>
    <row r="9907" spans="1:1" x14ac:dyDescent="0.45">
      <c r="A9907" s="63"/>
    </row>
    <row r="9908" spans="1:1" x14ac:dyDescent="0.45">
      <c r="A9908" s="63"/>
    </row>
    <row r="9909" spans="1:1" x14ac:dyDescent="0.45">
      <c r="A9909" s="63"/>
    </row>
    <row r="9910" spans="1:1" x14ac:dyDescent="0.45">
      <c r="A9910" s="63"/>
    </row>
    <row r="9911" spans="1:1" x14ac:dyDescent="0.45">
      <c r="A9911" s="63"/>
    </row>
    <row r="9912" spans="1:1" x14ac:dyDescent="0.45">
      <c r="A9912" s="63"/>
    </row>
    <row r="9913" spans="1:1" x14ac:dyDescent="0.45">
      <c r="A9913" s="63"/>
    </row>
    <row r="9914" spans="1:1" x14ac:dyDescent="0.45">
      <c r="A9914" s="63"/>
    </row>
    <row r="9915" spans="1:1" x14ac:dyDescent="0.45">
      <c r="A9915" s="63"/>
    </row>
    <row r="9916" spans="1:1" x14ac:dyDescent="0.45">
      <c r="A9916" s="63"/>
    </row>
    <row r="9917" spans="1:1" x14ac:dyDescent="0.45">
      <c r="A9917" s="63"/>
    </row>
    <row r="9918" spans="1:1" x14ac:dyDescent="0.45">
      <c r="A9918" s="63"/>
    </row>
    <row r="9919" spans="1:1" x14ac:dyDescent="0.45">
      <c r="A9919" s="63"/>
    </row>
    <row r="9920" spans="1:1" x14ac:dyDescent="0.45">
      <c r="A9920" s="63"/>
    </row>
    <row r="9921" spans="1:1" x14ac:dyDescent="0.45">
      <c r="A9921" s="63"/>
    </row>
    <row r="9922" spans="1:1" x14ac:dyDescent="0.45">
      <c r="A9922" s="63"/>
    </row>
    <row r="9923" spans="1:1" x14ac:dyDescent="0.45">
      <c r="A9923" s="63"/>
    </row>
    <row r="9924" spans="1:1" x14ac:dyDescent="0.45">
      <c r="A9924" s="63"/>
    </row>
    <row r="9925" spans="1:1" x14ac:dyDescent="0.45">
      <c r="A9925" s="63"/>
    </row>
    <row r="9926" spans="1:1" x14ac:dyDescent="0.45">
      <c r="A9926" s="63"/>
    </row>
    <row r="9927" spans="1:1" x14ac:dyDescent="0.45">
      <c r="A9927" s="63"/>
    </row>
    <row r="9928" spans="1:1" x14ac:dyDescent="0.45">
      <c r="A9928" s="63"/>
    </row>
    <row r="9929" spans="1:1" x14ac:dyDescent="0.45">
      <c r="A9929" s="63"/>
    </row>
    <row r="9930" spans="1:1" x14ac:dyDescent="0.45">
      <c r="A9930" s="63"/>
    </row>
    <row r="9931" spans="1:1" x14ac:dyDescent="0.45">
      <c r="A9931" s="63"/>
    </row>
    <row r="9932" spans="1:1" x14ac:dyDescent="0.45">
      <c r="A9932" s="63"/>
    </row>
    <row r="9933" spans="1:1" x14ac:dyDescent="0.45">
      <c r="A9933" s="63"/>
    </row>
    <row r="9934" spans="1:1" x14ac:dyDescent="0.45">
      <c r="A9934" s="63"/>
    </row>
    <row r="9935" spans="1:1" x14ac:dyDescent="0.45">
      <c r="A9935" s="63"/>
    </row>
    <row r="9936" spans="1:1" x14ac:dyDescent="0.45">
      <c r="A9936" s="63"/>
    </row>
    <row r="9937" spans="1:1" x14ac:dyDescent="0.45">
      <c r="A9937" s="63"/>
    </row>
    <row r="9938" spans="1:1" x14ac:dyDescent="0.45">
      <c r="A9938" s="63"/>
    </row>
    <row r="9939" spans="1:1" x14ac:dyDescent="0.45">
      <c r="A9939" s="63"/>
    </row>
    <row r="9940" spans="1:1" x14ac:dyDescent="0.45">
      <c r="A9940" s="63"/>
    </row>
    <row r="9941" spans="1:1" x14ac:dyDescent="0.45">
      <c r="A9941" s="63"/>
    </row>
    <row r="9942" spans="1:1" x14ac:dyDescent="0.45">
      <c r="A9942" s="63"/>
    </row>
    <row r="9943" spans="1:1" x14ac:dyDescent="0.45">
      <c r="A9943" s="63"/>
    </row>
    <row r="9944" spans="1:1" x14ac:dyDescent="0.45">
      <c r="A9944" s="63"/>
    </row>
    <row r="9945" spans="1:1" x14ac:dyDescent="0.45">
      <c r="A9945" s="63"/>
    </row>
    <row r="9946" spans="1:1" x14ac:dyDescent="0.45">
      <c r="A9946" s="63"/>
    </row>
    <row r="9947" spans="1:1" x14ac:dyDescent="0.45">
      <c r="A9947" s="63"/>
    </row>
    <row r="9948" spans="1:1" x14ac:dyDescent="0.45">
      <c r="A9948" s="63"/>
    </row>
    <row r="9949" spans="1:1" x14ac:dyDescent="0.45">
      <c r="A9949" s="63"/>
    </row>
    <row r="9950" spans="1:1" x14ac:dyDescent="0.45">
      <c r="A9950" s="63"/>
    </row>
    <row r="9951" spans="1:1" x14ac:dyDescent="0.45">
      <c r="A9951" s="63"/>
    </row>
    <row r="9952" spans="1:1" x14ac:dyDescent="0.45">
      <c r="A9952" s="63"/>
    </row>
    <row r="9953" spans="1:1" x14ac:dyDescent="0.45">
      <c r="A9953" s="63"/>
    </row>
    <row r="9954" spans="1:1" x14ac:dyDescent="0.45">
      <c r="A9954" s="63"/>
    </row>
    <row r="9955" spans="1:1" x14ac:dyDescent="0.45">
      <c r="A9955" s="63"/>
    </row>
    <row r="9956" spans="1:1" x14ac:dyDescent="0.45">
      <c r="A9956" s="63"/>
    </row>
    <row r="9957" spans="1:1" x14ac:dyDescent="0.45">
      <c r="A9957" s="63"/>
    </row>
    <row r="9958" spans="1:1" x14ac:dyDescent="0.45">
      <c r="A9958" s="63"/>
    </row>
    <row r="9959" spans="1:1" x14ac:dyDescent="0.45">
      <c r="A9959" s="63"/>
    </row>
    <row r="9960" spans="1:1" x14ac:dyDescent="0.45">
      <c r="A9960" s="63"/>
    </row>
    <row r="9961" spans="1:1" x14ac:dyDescent="0.45">
      <c r="A9961" s="63"/>
    </row>
    <row r="9962" spans="1:1" x14ac:dyDescent="0.45">
      <c r="A9962" s="63"/>
    </row>
    <row r="9963" spans="1:1" x14ac:dyDescent="0.45">
      <c r="A9963" s="63"/>
    </row>
    <row r="9964" spans="1:1" x14ac:dyDescent="0.45">
      <c r="A9964" s="63"/>
    </row>
    <row r="9965" spans="1:1" x14ac:dyDescent="0.45">
      <c r="A9965" s="63"/>
    </row>
    <row r="9966" spans="1:1" x14ac:dyDescent="0.45">
      <c r="A9966" s="63"/>
    </row>
    <row r="9967" spans="1:1" x14ac:dyDescent="0.45">
      <c r="A9967" s="63"/>
    </row>
    <row r="9968" spans="1:1" x14ac:dyDescent="0.45">
      <c r="A9968" s="63"/>
    </row>
    <row r="9969" spans="1:1" x14ac:dyDescent="0.45">
      <c r="A9969" s="63"/>
    </row>
    <row r="9970" spans="1:1" x14ac:dyDescent="0.45">
      <c r="A9970" s="63"/>
    </row>
    <row r="9971" spans="1:1" x14ac:dyDescent="0.45">
      <c r="A9971" s="63"/>
    </row>
    <row r="9972" spans="1:1" x14ac:dyDescent="0.45">
      <c r="A9972" s="63"/>
    </row>
    <row r="9973" spans="1:1" x14ac:dyDescent="0.45">
      <c r="A9973" s="63"/>
    </row>
    <row r="9974" spans="1:1" x14ac:dyDescent="0.45">
      <c r="A9974" s="63"/>
    </row>
    <row r="9975" spans="1:1" x14ac:dyDescent="0.45">
      <c r="A9975" s="63"/>
    </row>
    <row r="9976" spans="1:1" x14ac:dyDescent="0.45">
      <c r="A9976" s="63"/>
    </row>
    <row r="9977" spans="1:1" x14ac:dyDescent="0.45">
      <c r="A9977" s="63"/>
    </row>
    <row r="9978" spans="1:1" x14ac:dyDescent="0.45">
      <c r="A9978" s="63"/>
    </row>
    <row r="9979" spans="1:1" x14ac:dyDescent="0.45">
      <c r="A9979" s="63"/>
    </row>
    <row r="9980" spans="1:1" x14ac:dyDescent="0.45">
      <c r="A9980" s="63"/>
    </row>
    <row r="9981" spans="1:1" x14ac:dyDescent="0.45">
      <c r="A9981" s="63"/>
    </row>
    <row r="9982" spans="1:1" x14ac:dyDescent="0.45">
      <c r="A9982" s="63"/>
    </row>
    <row r="9983" spans="1:1" x14ac:dyDescent="0.45">
      <c r="A9983" s="63"/>
    </row>
    <row r="9984" spans="1:1" x14ac:dyDescent="0.45">
      <c r="A9984" s="63"/>
    </row>
    <row r="9985" spans="1:1" x14ac:dyDescent="0.45">
      <c r="A9985" s="63"/>
    </row>
    <row r="9986" spans="1:1" x14ac:dyDescent="0.45">
      <c r="A9986" s="63"/>
    </row>
    <row r="9987" spans="1:1" x14ac:dyDescent="0.45">
      <c r="A9987" s="63"/>
    </row>
    <row r="9988" spans="1:1" x14ac:dyDescent="0.45">
      <c r="A9988" s="63"/>
    </row>
    <row r="9989" spans="1:1" x14ac:dyDescent="0.45">
      <c r="A9989" s="63"/>
    </row>
    <row r="9990" spans="1:1" x14ac:dyDescent="0.45">
      <c r="A9990" s="63"/>
    </row>
    <row r="9991" spans="1:1" x14ac:dyDescent="0.45">
      <c r="A9991" s="63"/>
    </row>
    <row r="9992" spans="1:1" x14ac:dyDescent="0.45">
      <c r="A9992" s="63"/>
    </row>
    <row r="9993" spans="1:1" x14ac:dyDescent="0.45">
      <c r="A9993" s="63"/>
    </row>
    <row r="9994" spans="1:1" x14ac:dyDescent="0.45">
      <c r="A9994" s="63"/>
    </row>
    <row r="9995" spans="1:1" x14ac:dyDescent="0.45">
      <c r="A9995" s="63"/>
    </row>
    <row r="9996" spans="1:1" x14ac:dyDescent="0.45">
      <c r="A9996" s="63"/>
    </row>
    <row r="9997" spans="1:1" x14ac:dyDescent="0.45">
      <c r="A9997" s="63"/>
    </row>
    <row r="9998" spans="1:1" x14ac:dyDescent="0.45">
      <c r="A9998" s="63"/>
    </row>
    <row r="9999" spans="1:1" x14ac:dyDescent="0.45">
      <c r="A9999" s="63"/>
    </row>
    <row r="10000" spans="1:1" x14ac:dyDescent="0.45">
      <c r="A10000" s="63"/>
    </row>
    <row r="10001" spans="1:1" x14ac:dyDescent="0.45">
      <c r="A10001" s="63"/>
    </row>
    <row r="10002" spans="1:1" x14ac:dyDescent="0.45">
      <c r="A10002" s="63"/>
    </row>
    <row r="10003" spans="1:1" x14ac:dyDescent="0.45">
      <c r="A10003" s="63"/>
    </row>
    <row r="10004" spans="1:1" x14ac:dyDescent="0.45">
      <c r="A10004" s="63"/>
    </row>
    <row r="10005" spans="1:1" x14ac:dyDescent="0.45">
      <c r="A10005" s="63"/>
    </row>
    <row r="10006" spans="1:1" x14ac:dyDescent="0.45">
      <c r="A10006" s="63"/>
    </row>
    <row r="10007" spans="1:1" x14ac:dyDescent="0.45">
      <c r="A10007" s="63"/>
    </row>
    <row r="10008" spans="1:1" x14ac:dyDescent="0.45">
      <c r="A10008" s="63"/>
    </row>
    <row r="10009" spans="1:1" x14ac:dyDescent="0.45">
      <c r="A10009" s="63"/>
    </row>
    <row r="10010" spans="1:1" x14ac:dyDescent="0.45">
      <c r="A10010" s="63"/>
    </row>
    <row r="10011" spans="1:1" x14ac:dyDescent="0.45">
      <c r="A10011" s="63"/>
    </row>
    <row r="10012" spans="1:1" x14ac:dyDescent="0.45">
      <c r="A10012" s="63"/>
    </row>
    <row r="10013" spans="1:1" x14ac:dyDescent="0.45">
      <c r="A10013" s="63"/>
    </row>
    <row r="10014" spans="1:1" x14ac:dyDescent="0.45">
      <c r="A10014" s="63"/>
    </row>
    <row r="10015" spans="1:1" x14ac:dyDescent="0.45">
      <c r="A10015" s="63"/>
    </row>
    <row r="10016" spans="1:1" x14ac:dyDescent="0.45">
      <c r="A10016" s="63"/>
    </row>
    <row r="10017" spans="1:1" x14ac:dyDescent="0.45">
      <c r="A10017" s="63"/>
    </row>
    <row r="10018" spans="1:1" x14ac:dyDescent="0.45">
      <c r="A10018" s="63"/>
    </row>
    <row r="10019" spans="1:1" x14ac:dyDescent="0.45">
      <c r="A10019" s="63"/>
    </row>
    <row r="10020" spans="1:1" x14ac:dyDescent="0.45">
      <c r="A10020" s="63"/>
    </row>
    <row r="10021" spans="1:1" x14ac:dyDescent="0.45">
      <c r="A10021" s="63"/>
    </row>
    <row r="10022" spans="1:1" x14ac:dyDescent="0.45">
      <c r="A10022" s="63"/>
    </row>
    <row r="10023" spans="1:1" x14ac:dyDescent="0.45">
      <c r="A10023" s="63"/>
    </row>
    <row r="10024" spans="1:1" x14ac:dyDescent="0.45">
      <c r="A10024" s="63"/>
    </row>
    <row r="10025" spans="1:1" x14ac:dyDescent="0.45">
      <c r="A10025" s="63"/>
    </row>
    <row r="10026" spans="1:1" x14ac:dyDescent="0.45">
      <c r="A10026" s="63"/>
    </row>
    <row r="10027" spans="1:1" x14ac:dyDescent="0.45">
      <c r="A10027" s="63"/>
    </row>
    <row r="10028" spans="1:1" x14ac:dyDescent="0.45">
      <c r="A10028" s="63"/>
    </row>
    <row r="10029" spans="1:1" x14ac:dyDescent="0.45">
      <c r="A10029" s="63"/>
    </row>
    <row r="10030" spans="1:1" x14ac:dyDescent="0.45">
      <c r="A10030" s="63"/>
    </row>
    <row r="10031" spans="1:1" x14ac:dyDescent="0.45">
      <c r="A10031" s="63"/>
    </row>
    <row r="10032" spans="1:1" x14ac:dyDescent="0.45">
      <c r="A10032" s="63"/>
    </row>
    <row r="10033" spans="1:1" x14ac:dyDescent="0.45">
      <c r="A10033" s="63"/>
    </row>
    <row r="10034" spans="1:1" x14ac:dyDescent="0.45">
      <c r="A10034" s="63"/>
    </row>
    <row r="10035" spans="1:1" x14ac:dyDescent="0.45">
      <c r="A10035" s="63"/>
    </row>
    <row r="10036" spans="1:1" x14ac:dyDescent="0.45">
      <c r="A10036" s="63"/>
    </row>
    <row r="10037" spans="1:1" x14ac:dyDescent="0.45">
      <c r="A10037" s="63"/>
    </row>
    <row r="10038" spans="1:1" x14ac:dyDescent="0.45">
      <c r="A10038" s="63"/>
    </row>
    <row r="10039" spans="1:1" x14ac:dyDescent="0.45">
      <c r="A10039" s="63"/>
    </row>
    <row r="10040" spans="1:1" x14ac:dyDescent="0.45">
      <c r="A10040" s="63"/>
    </row>
    <row r="10041" spans="1:1" x14ac:dyDescent="0.45">
      <c r="A10041" s="63"/>
    </row>
    <row r="10042" spans="1:1" x14ac:dyDescent="0.45">
      <c r="A10042" s="63"/>
    </row>
    <row r="10043" spans="1:1" x14ac:dyDescent="0.45">
      <c r="A10043" s="63"/>
    </row>
    <row r="10044" spans="1:1" x14ac:dyDescent="0.45">
      <c r="A10044" s="63"/>
    </row>
    <row r="10045" spans="1:1" x14ac:dyDescent="0.45">
      <c r="A10045" s="63"/>
    </row>
    <row r="10046" spans="1:1" x14ac:dyDescent="0.45">
      <c r="A10046" s="63"/>
    </row>
    <row r="10047" spans="1:1" x14ac:dyDescent="0.45">
      <c r="A10047" s="63"/>
    </row>
    <row r="10048" spans="1:1" x14ac:dyDescent="0.45">
      <c r="A10048" s="63"/>
    </row>
    <row r="10049" spans="1:1" x14ac:dyDescent="0.45">
      <c r="A10049" s="63"/>
    </row>
    <row r="10050" spans="1:1" x14ac:dyDescent="0.45">
      <c r="A10050" s="63"/>
    </row>
    <row r="10051" spans="1:1" x14ac:dyDescent="0.45">
      <c r="A10051" s="63"/>
    </row>
    <row r="10052" spans="1:1" x14ac:dyDescent="0.45">
      <c r="A10052" s="63"/>
    </row>
    <row r="10053" spans="1:1" x14ac:dyDescent="0.45">
      <c r="A10053" s="63"/>
    </row>
    <row r="10054" spans="1:1" x14ac:dyDescent="0.45">
      <c r="A10054" s="63"/>
    </row>
    <row r="10055" spans="1:1" x14ac:dyDescent="0.45">
      <c r="A10055" s="63"/>
    </row>
    <row r="10056" spans="1:1" x14ac:dyDescent="0.45">
      <c r="A10056" s="63"/>
    </row>
    <row r="10057" spans="1:1" x14ac:dyDescent="0.45">
      <c r="A10057" s="63"/>
    </row>
    <row r="10058" spans="1:1" x14ac:dyDescent="0.45">
      <c r="A10058" s="63"/>
    </row>
    <row r="10059" spans="1:1" x14ac:dyDescent="0.45">
      <c r="A10059" s="63"/>
    </row>
    <row r="10060" spans="1:1" x14ac:dyDescent="0.45">
      <c r="A10060" s="63"/>
    </row>
    <row r="10061" spans="1:1" x14ac:dyDescent="0.45">
      <c r="A10061" s="63"/>
    </row>
    <row r="10062" spans="1:1" x14ac:dyDescent="0.45">
      <c r="A10062" s="63"/>
    </row>
    <row r="10063" spans="1:1" x14ac:dyDescent="0.45">
      <c r="A10063" s="63"/>
    </row>
    <row r="10064" spans="1:1" x14ac:dyDescent="0.45">
      <c r="A10064" s="63"/>
    </row>
    <row r="10065" spans="1:1" x14ac:dyDescent="0.45">
      <c r="A10065" s="63"/>
    </row>
    <row r="10066" spans="1:1" x14ac:dyDescent="0.45">
      <c r="A10066" s="63"/>
    </row>
    <row r="10067" spans="1:1" x14ac:dyDescent="0.45">
      <c r="A10067" s="63"/>
    </row>
    <row r="10068" spans="1:1" x14ac:dyDescent="0.45">
      <c r="A10068" s="63"/>
    </row>
    <row r="10069" spans="1:1" x14ac:dyDescent="0.45">
      <c r="A10069" s="63"/>
    </row>
    <row r="10070" spans="1:1" x14ac:dyDescent="0.45">
      <c r="A10070" s="63"/>
    </row>
    <row r="10071" spans="1:1" x14ac:dyDescent="0.45">
      <c r="A10071" s="63"/>
    </row>
    <row r="10072" spans="1:1" x14ac:dyDescent="0.45">
      <c r="A10072" s="63"/>
    </row>
    <row r="10073" spans="1:1" x14ac:dyDescent="0.45">
      <c r="A10073" s="63"/>
    </row>
    <row r="10074" spans="1:1" x14ac:dyDescent="0.45">
      <c r="A10074" s="63"/>
    </row>
    <row r="10075" spans="1:1" x14ac:dyDescent="0.45">
      <c r="A10075" s="63"/>
    </row>
    <row r="10076" spans="1:1" x14ac:dyDescent="0.45">
      <c r="A10076" s="63"/>
    </row>
    <row r="10077" spans="1:1" x14ac:dyDescent="0.45">
      <c r="A10077" s="63"/>
    </row>
    <row r="10078" spans="1:1" x14ac:dyDescent="0.45">
      <c r="A10078" s="63"/>
    </row>
    <row r="10079" spans="1:1" x14ac:dyDescent="0.45">
      <c r="A10079" s="63"/>
    </row>
    <row r="10080" spans="1:1" x14ac:dyDescent="0.45">
      <c r="A10080" s="63"/>
    </row>
    <row r="10081" spans="1:1" x14ac:dyDescent="0.45">
      <c r="A10081" s="63"/>
    </row>
    <row r="10082" spans="1:1" x14ac:dyDescent="0.45">
      <c r="A10082" s="63"/>
    </row>
    <row r="10083" spans="1:1" x14ac:dyDescent="0.45">
      <c r="A10083" s="63"/>
    </row>
    <row r="10084" spans="1:1" x14ac:dyDescent="0.45">
      <c r="A10084" s="63"/>
    </row>
    <row r="10085" spans="1:1" x14ac:dyDescent="0.45">
      <c r="A10085" s="63"/>
    </row>
    <row r="10086" spans="1:1" x14ac:dyDescent="0.45">
      <c r="A10086" s="63"/>
    </row>
    <row r="10087" spans="1:1" x14ac:dyDescent="0.45">
      <c r="A10087" s="63"/>
    </row>
    <row r="10088" spans="1:1" x14ac:dyDescent="0.45">
      <c r="A10088" s="63"/>
    </row>
    <row r="10089" spans="1:1" x14ac:dyDescent="0.45">
      <c r="A10089" s="63"/>
    </row>
    <row r="10090" spans="1:1" x14ac:dyDescent="0.45">
      <c r="A10090" s="63"/>
    </row>
    <row r="10091" spans="1:1" x14ac:dyDescent="0.45">
      <c r="A10091" s="63"/>
    </row>
    <row r="10092" spans="1:1" x14ac:dyDescent="0.45">
      <c r="A10092" s="63"/>
    </row>
    <row r="10093" spans="1:1" x14ac:dyDescent="0.45">
      <c r="A10093" s="63"/>
    </row>
    <row r="10094" spans="1:1" x14ac:dyDescent="0.45">
      <c r="A10094" s="63"/>
    </row>
    <row r="10095" spans="1:1" x14ac:dyDescent="0.45">
      <c r="A10095" s="63"/>
    </row>
    <row r="10096" spans="1:1" x14ac:dyDescent="0.45">
      <c r="A10096" s="63"/>
    </row>
    <row r="10097" spans="1:1" x14ac:dyDescent="0.45">
      <c r="A10097" s="63"/>
    </row>
    <row r="10098" spans="1:1" x14ac:dyDescent="0.45">
      <c r="A10098" s="63"/>
    </row>
    <row r="10099" spans="1:1" x14ac:dyDescent="0.45">
      <c r="A10099" s="63"/>
    </row>
    <row r="10100" spans="1:1" x14ac:dyDescent="0.45">
      <c r="A10100" s="63"/>
    </row>
    <row r="10101" spans="1:1" x14ac:dyDescent="0.45">
      <c r="A10101" s="63"/>
    </row>
    <row r="10102" spans="1:1" x14ac:dyDescent="0.45">
      <c r="A10102" s="63"/>
    </row>
    <row r="10103" spans="1:1" x14ac:dyDescent="0.45">
      <c r="A10103" s="63"/>
    </row>
    <row r="10104" spans="1:1" x14ac:dyDescent="0.45">
      <c r="A10104" s="63"/>
    </row>
    <row r="10105" spans="1:1" x14ac:dyDescent="0.45">
      <c r="A10105" s="63"/>
    </row>
    <row r="10106" spans="1:1" x14ac:dyDescent="0.45">
      <c r="A10106" s="63"/>
    </row>
    <row r="10107" spans="1:1" x14ac:dyDescent="0.45">
      <c r="A10107" s="63"/>
    </row>
    <row r="10108" spans="1:1" x14ac:dyDescent="0.45">
      <c r="A10108" s="63"/>
    </row>
    <row r="10109" spans="1:1" x14ac:dyDescent="0.45">
      <c r="A10109" s="63"/>
    </row>
    <row r="10110" spans="1:1" x14ac:dyDescent="0.45">
      <c r="A10110" s="63"/>
    </row>
    <row r="10111" spans="1:1" x14ac:dyDescent="0.45">
      <c r="A10111" s="63"/>
    </row>
    <row r="10112" spans="1:1" x14ac:dyDescent="0.45">
      <c r="A10112" s="63"/>
    </row>
    <row r="10113" spans="1:1" x14ac:dyDescent="0.45">
      <c r="A10113" s="63"/>
    </row>
    <row r="10114" spans="1:1" x14ac:dyDescent="0.45">
      <c r="A10114" s="63"/>
    </row>
    <row r="10115" spans="1:1" x14ac:dyDescent="0.45">
      <c r="A10115" s="63"/>
    </row>
    <row r="10116" spans="1:1" x14ac:dyDescent="0.45">
      <c r="A10116" s="63"/>
    </row>
    <row r="10117" spans="1:1" x14ac:dyDescent="0.45">
      <c r="A10117" s="63"/>
    </row>
    <row r="10118" spans="1:1" x14ac:dyDescent="0.45">
      <c r="A10118" s="63"/>
    </row>
    <row r="10119" spans="1:1" x14ac:dyDescent="0.45">
      <c r="A10119" s="63"/>
    </row>
    <row r="10120" spans="1:1" x14ac:dyDescent="0.45">
      <c r="A10120" s="63"/>
    </row>
    <row r="10121" spans="1:1" x14ac:dyDescent="0.45">
      <c r="A10121" s="63"/>
    </row>
    <row r="10122" spans="1:1" x14ac:dyDescent="0.45">
      <c r="A10122" s="63"/>
    </row>
    <row r="10123" spans="1:1" x14ac:dyDescent="0.45">
      <c r="A10123" s="63"/>
    </row>
    <row r="10124" spans="1:1" x14ac:dyDescent="0.45">
      <c r="A10124" s="63"/>
    </row>
    <row r="10125" spans="1:1" x14ac:dyDescent="0.45">
      <c r="A10125" s="63"/>
    </row>
    <row r="10126" spans="1:1" x14ac:dyDescent="0.45">
      <c r="A10126" s="63"/>
    </row>
    <row r="10127" spans="1:1" x14ac:dyDescent="0.45">
      <c r="A10127" s="63"/>
    </row>
    <row r="10128" spans="1:1" x14ac:dyDescent="0.45">
      <c r="A10128" s="63"/>
    </row>
    <row r="10129" spans="1:1" x14ac:dyDescent="0.45">
      <c r="A10129" s="63"/>
    </row>
    <row r="10130" spans="1:1" x14ac:dyDescent="0.45">
      <c r="A10130" s="63"/>
    </row>
    <row r="10131" spans="1:1" x14ac:dyDescent="0.45">
      <c r="A10131" s="63"/>
    </row>
    <row r="10132" spans="1:1" x14ac:dyDescent="0.45">
      <c r="A10132" s="63"/>
    </row>
    <row r="10133" spans="1:1" x14ac:dyDescent="0.45">
      <c r="A10133" s="63"/>
    </row>
    <row r="10134" spans="1:1" x14ac:dyDescent="0.45">
      <c r="A10134" s="63"/>
    </row>
    <row r="10135" spans="1:1" x14ac:dyDescent="0.45">
      <c r="A10135" s="63"/>
    </row>
    <row r="10136" spans="1:1" x14ac:dyDescent="0.45">
      <c r="A10136" s="63"/>
    </row>
    <row r="10137" spans="1:1" x14ac:dyDescent="0.45">
      <c r="A10137" s="63"/>
    </row>
    <row r="10138" spans="1:1" x14ac:dyDescent="0.45">
      <c r="A10138" s="63"/>
    </row>
    <row r="10139" spans="1:1" x14ac:dyDescent="0.45">
      <c r="A10139" s="63"/>
    </row>
    <row r="10140" spans="1:1" x14ac:dyDescent="0.45">
      <c r="A10140" s="63"/>
    </row>
    <row r="10141" spans="1:1" x14ac:dyDescent="0.45">
      <c r="A10141" s="63"/>
    </row>
    <row r="10142" spans="1:1" x14ac:dyDescent="0.45">
      <c r="A10142" s="63"/>
    </row>
    <row r="10143" spans="1:1" x14ac:dyDescent="0.45">
      <c r="A10143" s="63"/>
    </row>
    <row r="10144" spans="1:1" x14ac:dyDescent="0.45">
      <c r="A10144" s="63"/>
    </row>
    <row r="10145" spans="1:1" x14ac:dyDescent="0.45">
      <c r="A10145" s="63"/>
    </row>
    <row r="10146" spans="1:1" x14ac:dyDescent="0.45">
      <c r="A10146" s="63"/>
    </row>
    <row r="10147" spans="1:1" x14ac:dyDescent="0.45">
      <c r="A10147" s="63"/>
    </row>
    <row r="10148" spans="1:1" x14ac:dyDescent="0.45">
      <c r="A10148" s="63"/>
    </row>
    <row r="10149" spans="1:1" x14ac:dyDescent="0.45">
      <c r="A10149" s="63"/>
    </row>
    <row r="10150" spans="1:1" x14ac:dyDescent="0.45">
      <c r="A10150" s="63"/>
    </row>
    <row r="10151" spans="1:1" x14ac:dyDescent="0.45">
      <c r="A10151" s="63"/>
    </row>
    <row r="10152" spans="1:1" x14ac:dyDescent="0.45">
      <c r="A10152" s="63"/>
    </row>
    <row r="10153" spans="1:1" x14ac:dyDescent="0.45">
      <c r="A10153" s="63"/>
    </row>
    <row r="10154" spans="1:1" x14ac:dyDescent="0.45">
      <c r="A10154" s="63"/>
    </row>
    <row r="10155" spans="1:1" x14ac:dyDescent="0.45">
      <c r="A10155" s="63"/>
    </row>
    <row r="10156" spans="1:1" x14ac:dyDescent="0.45">
      <c r="A10156" s="63"/>
    </row>
    <row r="10157" spans="1:1" x14ac:dyDescent="0.45">
      <c r="A10157" s="63"/>
    </row>
    <row r="10158" spans="1:1" x14ac:dyDescent="0.45">
      <c r="A10158" s="63"/>
    </row>
    <row r="10159" spans="1:1" x14ac:dyDescent="0.45">
      <c r="A10159" s="63"/>
    </row>
    <row r="10160" spans="1:1" x14ac:dyDescent="0.45">
      <c r="A10160" s="63"/>
    </row>
    <row r="10161" spans="1:1" x14ac:dyDescent="0.45">
      <c r="A10161" s="63"/>
    </row>
    <row r="10162" spans="1:1" x14ac:dyDescent="0.45">
      <c r="A10162" s="63"/>
    </row>
    <row r="10163" spans="1:1" x14ac:dyDescent="0.45">
      <c r="A10163" s="63"/>
    </row>
    <row r="10164" spans="1:1" x14ac:dyDescent="0.45">
      <c r="A10164" s="63"/>
    </row>
    <row r="10165" spans="1:1" x14ac:dyDescent="0.45">
      <c r="A10165" s="63"/>
    </row>
    <row r="10166" spans="1:1" x14ac:dyDescent="0.45">
      <c r="A10166" s="63"/>
    </row>
    <row r="10167" spans="1:1" x14ac:dyDescent="0.45">
      <c r="A10167" s="63"/>
    </row>
    <row r="10168" spans="1:1" x14ac:dyDescent="0.45">
      <c r="A10168" s="63"/>
    </row>
    <row r="10169" spans="1:1" x14ac:dyDescent="0.45">
      <c r="A10169" s="63"/>
    </row>
    <row r="10170" spans="1:1" x14ac:dyDescent="0.45">
      <c r="A10170" s="63"/>
    </row>
    <row r="10171" spans="1:1" x14ac:dyDescent="0.45">
      <c r="A10171" s="63"/>
    </row>
    <row r="10172" spans="1:1" x14ac:dyDescent="0.45">
      <c r="A10172" s="63"/>
    </row>
    <row r="10173" spans="1:1" x14ac:dyDescent="0.45">
      <c r="A10173" s="63"/>
    </row>
    <row r="10174" spans="1:1" x14ac:dyDescent="0.45">
      <c r="A10174" s="63"/>
    </row>
    <row r="10175" spans="1:1" x14ac:dyDescent="0.45">
      <c r="A10175" s="63"/>
    </row>
    <row r="10176" spans="1:1" x14ac:dyDescent="0.45">
      <c r="A10176" s="63"/>
    </row>
    <row r="10177" spans="1:1" x14ac:dyDescent="0.45">
      <c r="A10177" s="63"/>
    </row>
    <row r="10178" spans="1:1" x14ac:dyDescent="0.45">
      <c r="A10178" s="63"/>
    </row>
    <row r="10179" spans="1:1" x14ac:dyDescent="0.45">
      <c r="A10179" s="63"/>
    </row>
    <row r="10180" spans="1:1" x14ac:dyDescent="0.45">
      <c r="A10180" s="63"/>
    </row>
    <row r="10181" spans="1:1" x14ac:dyDescent="0.45">
      <c r="A10181" s="63"/>
    </row>
    <row r="10182" spans="1:1" x14ac:dyDescent="0.45">
      <c r="A10182" s="63"/>
    </row>
    <row r="10183" spans="1:1" x14ac:dyDescent="0.45">
      <c r="A10183" s="63"/>
    </row>
    <row r="10184" spans="1:1" x14ac:dyDescent="0.45">
      <c r="A10184" s="63"/>
    </row>
    <row r="10185" spans="1:1" x14ac:dyDescent="0.45">
      <c r="A10185" s="63"/>
    </row>
    <row r="10186" spans="1:1" x14ac:dyDescent="0.45">
      <c r="A10186" s="63"/>
    </row>
    <row r="10187" spans="1:1" x14ac:dyDescent="0.45">
      <c r="A10187" s="63"/>
    </row>
    <row r="10188" spans="1:1" x14ac:dyDescent="0.45">
      <c r="A10188" s="63"/>
    </row>
    <row r="10189" spans="1:1" x14ac:dyDescent="0.45">
      <c r="A10189" s="63"/>
    </row>
    <row r="10190" spans="1:1" x14ac:dyDescent="0.45">
      <c r="A10190" s="63"/>
    </row>
    <row r="10191" spans="1:1" x14ac:dyDescent="0.45">
      <c r="A10191" s="63"/>
    </row>
    <row r="10192" spans="1:1" x14ac:dyDescent="0.45">
      <c r="A10192" s="63"/>
    </row>
    <row r="10193" spans="1:1" x14ac:dyDescent="0.45">
      <c r="A10193" s="63"/>
    </row>
    <row r="10194" spans="1:1" x14ac:dyDescent="0.45">
      <c r="A10194" s="63"/>
    </row>
    <row r="10195" spans="1:1" x14ac:dyDescent="0.45">
      <c r="A10195" s="63"/>
    </row>
    <row r="10196" spans="1:1" x14ac:dyDescent="0.45">
      <c r="A10196" s="63"/>
    </row>
    <row r="10197" spans="1:1" x14ac:dyDescent="0.45">
      <c r="A10197" s="63"/>
    </row>
    <row r="10198" spans="1:1" x14ac:dyDescent="0.45">
      <c r="A10198" s="63"/>
    </row>
    <row r="10199" spans="1:1" x14ac:dyDescent="0.45">
      <c r="A10199" s="63"/>
    </row>
    <row r="10200" spans="1:1" x14ac:dyDescent="0.45">
      <c r="A10200" s="63"/>
    </row>
    <row r="10201" spans="1:1" x14ac:dyDescent="0.45">
      <c r="A10201" s="63"/>
    </row>
    <row r="10202" spans="1:1" x14ac:dyDescent="0.45">
      <c r="A10202" s="63"/>
    </row>
    <row r="10203" spans="1:1" x14ac:dyDescent="0.45">
      <c r="A10203" s="63"/>
    </row>
    <row r="10204" spans="1:1" x14ac:dyDescent="0.45">
      <c r="A10204" s="63"/>
    </row>
    <row r="10205" spans="1:1" x14ac:dyDescent="0.45">
      <c r="A10205" s="63"/>
    </row>
    <row r="10206" spans="1:1" x14ac:dyDescent="0.45">
      <c r="A10206" s="63"/>
    </row>
    <row r="10207" spans="1:1" x14ac:dyDescent="0.45">
      <c r="A10207" s="63"/>
    </row>
    <row r="10208" spans="1:1" x14ac:dyDescent="0.45">
      <c r="A10208" s="63"/>
    </row>
    <row r="10209" spans="1:1" x14ac:dyDescent="0.45">
      <c r="A10209" s="63"/>
    </row>
    <row r="10210" spans="1:1" x14ac:dyDescent="0.45">
      <c r="A10210" s="63"/>
    </row>
    <row r="10211" spans="1:1" x14ac:dyDescent="0.45">
      <c r="A10211" s="63"/>
    </row>
    <row r="10212" spans="1:1" x14ac:dyDescent="0.45">
      <c r="A10212" s="63"/>
    </row>
    <row r="10213" spans="1:1" x14ac:dyDescent="0.45">
      <c r="A10213" s="63"/>
    </row>
    <row r="10214" spans="1:1" x14ac:dyDescent="0.45">
      <c r="A10214" s="63"/>
    </row>
    <row r="10215" spans="1:1" x14ac:dyDescent="0.45">
      <c r="A10215" s="63"/>
    </row>
    <row r="10216" spans="1:1" x14ac:dyDescent="0.45">
      <c r="A10216" s="63"/>
    </row>
    <row r="10217" spans="1:1" x14ac:dyDescent="0.45">
      <c r="A10217" s="63"/>
    </row>
    <row r="10218" spans="1:1" x14ac:dyDescent="0.45">
      <c r="A10218" s="63"/>
    </row>
    <row r="10219" spans="1:1" x14ac:dyDescent="0.45">
      <c r="A10219" s="63"/>
    </row>
    <row r="10220" spans="1:1" x14ac:dyDescent="0.45">
      <c r="A10220" s="63"/>
    </row>
    <row r="10221" spans="1:1" x14ac:dyDescent="0.45">
      <c r="A10221" s="63"/>
    </row>
    <row r="10222" spans="1:1" x14ac:dyDescent="0.45">
      <c r="A10222" s="63"/>
    </row>
    <row r="10223" spans="1:1" x14ac:dyDescent="0.45">
      <c r="A10223" s="63"/>
    </row>
    <row r="10224" spans="1:1" x14ac:dyDescent="0.45">
      <c r="A10224" s="63"/>
    </row>
    <row r="10225" spans="1:1" x14ac:dyDescent="0.45">
      <c r="A10225" s="63"/>
    </row>
    <row r="10226" spans="1:1" x14ac:dyDescent="0.45">
      <c r="A10226" s="63"/>
    </row>
    <row r="10227" spans="1:1" x14ac:dyDescent="0.45">
      <c r="A10227" s="63"/>
    </row>
    <row r="10228" spans="1:1" x14ac:dyDescent="0.45">
      <c r="A10228" s="63"/>
    </row>
    <row r="10229" spans="1:1" x14ac:dyDescent="0.45">
      <c r="A10229" s="63"/>
    </row>
    <row r="10230" spans="1:1" x14ac:dyDescent="0.45">
      <c r="A10230" s="63"/>
    </row>
    <row r="10231" spans="1:1" x14ac:dyDescent="0.45">
      <c r="A10231" s="63"/>
    </row>
    <row r="10232" spans="1:1" x14ac:dyDescent="0.45">
      <c r="A10232" s="63"/>
    </row>
    <row r="10233" spans="1:1" x14ac:dyDescent="0.45">
      <c r="A10233" s="63"/>
    </row>
    <row r="10234" spans="1:1" x14ac:dyDescent="0.45">
      <c r="A10234" s="63"/>
    </row>
    <row r="10235" spans="1:1" x14ac:dyDescent="0.45">
      <c r="A10235" s="63"/>
    </row>
    <row r="10236" spans="1:1" x14ac:dyDescent="0.45">
      <c r="A10236" s="63"/>
    </row>
    <row r="10237" spans="1:1" x14ac:dyDescent="0.45">
      <c r="A10237" s="63"/>
    </row>
    <row r="10238" spans="1:1" x14ac:dyDescent="0.45">
      <c r="A10238" s="63"/>
    </row>
    <row r="10239" spans="1:1" x14ac:dyDescent="0.45">
      <c r="A10239" s="63"/>
    </row>
    <row r="10240" spans="1:1" x14ac:dyDescent="0.45">
      <c r="A10240" s="63"/>
    </row>
    <row r="10241" spans="1:1" x14ac:dyDescent="0.45">
      <c r="A10241" s="63"/>
    </row>
    <row r="10242" spans="1:1" x14ac:dyDescent="0.45">
      <c r="A10242" s="63"/>
    </row>
    <row r="10243" spans="1:1" x14ac:dyDescent="0.45">
      <c r="A10243" s="63"/>
    </row>
    <row r="10244" spans="1:1" x14ac:dyDescent="0.45">
      <c r="A10244" s="63"/>
    </row>
    <row r="10245" spans="1:1" x14ac:dyDescent="0.45">
      <c r="A10245" s="63"/>
    </row>
    <row r="10246" spans="1:1" x14ac:dyDescent="0.45">
      <c r="A10246" s="63"/>
    </row>
    <row r="10247" spans="1:1" x14ac:dyDescent="0.45">
      <c r="A10247" s="63"/>
    </row>
    <row r="10248" spans="1:1" x14ac:dyDescent="0.45">
      <c r="A10248" s="63"/>
    </row>
    <row r="10249" spans="1:1" x14ac:dyDescent="0.45">
      <c r="A10249" s="63"/>
    </row>
    <row r="10250" spans="1:1" x14ac:dyDescent="0.45">
      <c r="A10250" s="63"/>
    </row>
    <row r="10251" spans="1:1" x14ac:dyDescent="0.45">
      <c r="A10251" s="63"/>
    </row>
    <row r="10252" spans="1:1" x14ac:dyDescent="0.45">
      <c r="A10252" s="63"/>
    </row>
    <row r="10253" spans="1:1" x14ac:dyDescent="0.45">
      <c r="A10253" s="63"/>
    </row>
    <row r="10254" spans="1:1" x14ac:dyDescent="0.45">
      <c r="A10254" s="63"/>
    </row>
    <row r="10255" spans="1:1" x14ac:dyDescent="0.45">
      <c r="A10255" s="63"/>
    </row>
    <row r="10256" spans="1:1" x14ac:dyDescent="0.45">
      <c r="A10256" s="63"/>
    </row>
    <row r="10257" spans="1:1" x14ac:dyDescent="0.45">
      <c r="A10257" s="63"/>
    </row>
    <row r="10258" spans="1:1" x14ac:dyDescent="0.45">
      <c r="A10258" s="63"/>
    </row>
    <row r="10259" spans="1:1" x14ac:dyDescent="0.45">
      <c r="A10259" s="63"/>
    </row>
    <row r="10260" spans="1:1" x14ac:dyDescent="0.45">
      <c r="A10260" s="63"/>
    </row>
    <row r="10261" spans="1:1" x14ac:dyDescent="0.45">
      <c r="A10261" s="63"/>
    </row>
    <row r="10262" spans="1:1" x14ac:dyDescent="0.45">
      <c r="A10262" s="63"/>
    </row>
    <row r="10263" spans="1:1" x14ac:dyDescent="0.45">
      <c r="A10263" s="63"/>
    </row>
    <row r="10264" spans="1:1" x14ac:dyDescent="0.45">
      <c r="A10264" s="63"/>
    </row>
    <row r="10265" spans="1:1" x14ac:dyDescent="0.45">
      <c r="A10265" s="63"/>
    </row>
    <row r="10266" spans="1:1" x14ac:dyDescent="0.45">
      <c r="A10266" s="63"/>
    </row>
    <row r="10267" spans="1:1" x14ac:dyDescent="0.45">
      <c r="A10267" s="63"/>
    </row>
    <row r="10268" spans="1:1" x14ac:dyDescent="0.45">
      <c r="A10268" s="63"/>
    </row>
    <row r="10269" spans="1:1" x14ac:dyDescent="0.45">
      <c r="A10269" s="63"/>
    </row>
    <row r="10270" spans="1:1" x14ac:dyDescent="0.45">
      <c r="A10270" s="63"/>
    </row>
    <row r="10271" spans="1:1" x14ac:dyDescent="0.45">
      <c r="A10271" s="63"/>
    </row>
    <row r="10272" spans="1:1" x14ac:dyDescent="0.45">
      <c r="A10272" s="63"/>
    </row>
    <row r="10273" spans="1:1" x14ac:dyDescent="0.45">
      <c r="A10273" s="63"/>
    </row>
    <row r="10274" spans="1:1" x14ac:dyDescent="0.45">
      <c r="A10274" s="63"/>
    </row>
    <row r="10275" spans="1:1" x14ac:dyDescent="0.45">
      <c r="A10275" s="63"/>
    </row>
    <row r="10276" spans="1:1" x14ac:dyDescent="0.45">
      <c r="A10276" s="63"/>
    </row>
    <row r="10277" spans="1:1" x14ac:dyDescent="0.45">
      <c r="A10277" s="63"/>
    </row>
    <row r="10278" spans="1:1" x14ac:dyDescent="0.45">
      <c r="A10278" s="63"/>
    </row>
    <row r="10279" spans="1:1" x14ac:dyDescent="0.45">
      <c r="A10279" s="63"/>
    </row>
    <row r="10280" spans="1:1" x14ac:dyDescent="0.45">
      <c r="A10280" s="63"/>
    </row>
    <row r="10281" spans="1:1" x14ac:dyDescent="0.45">
      <c r="A10281" s="63"/>
    </row>
    <row r="10282" spans="1:1" x14ac:dyDescent="0.45">
      <c r="A10282" s="63"/>
    </row>
    <row r="10283" spans="1:1" x14ac:dyDescent="0.45">
      <c r="A10283" s="63"/>
    </row>
    <row r="10284" spans="1:1" x14ac:dyDescent="0.45">
      <c r="A10284" s="63"/>
    </row>
    <row r="10285" spans="1:1" x14ac:dyDescent="0.45">
      <c r="A10285" s="63"/>
    </row>
    <row r="10286" spans="1:1" x14ac:dyDescent="0.45">
      <c r="A10286" s="63"/>
    </row>
    <row r="10287" spans="1:1" x14ac:dyDescent="0.45">
      <c r="A10287" s="63"/>
    </row>
    <row r="10288" spans="1:1" x14ac:dyDescent="0.45">
      <c r="A10288" s="63"/>
    </row>
    <row r="10289" spans="1:1" x14ac:dyDescent="0.45">
      <c r="A10289" s="63"/>
    </row>
    <row r="10290" spans="1:1" x14ac:dyDescent="0.45">
      <c r="A10290" s="63"/>
    </row>
    <row r="10291" spans="1:1" x14ac:dyDescent="0.45">
      <c r="A10291" s="63"/>
    </row>
    <row r="10292" spans="1:1" x14ac:dyDescent="0.45">
      <c r="A10292" s="63"/>
    </row>
    <row r="10293" spans="1:1" x14ac:dyDescent="0.45">
      <c r="A10293" s="63"/>
    </row>
    <row r="10294" spans="1:1" x14ac:dyDescent="0.45">
      <c r="A10294" s="63"/>
    </row>
    <row r="10295" spans="1:1" x14ac:dyDescent="0.45">
      <c r="A10295" s="63"/>
    </row>
    <row r="10296" spans="1:1" x14ac:dyDescent="0.45">
      <c r="A10296" s="63"/>
    </row>
    <row r="10297" spans="1:1" x14ac:dyDescent="0.45">
      <c r="A10297" s="63"/>
    </row>
    <row r="10298" spans="1:1" x14ac:dyDescent="0.45">
      <c r="A10298" s="63"/>
    </row>
    <row r="10299" spans="1:1" x14ac:dyDescent="0.45">
      <c r="A10299" s="63"/>
    </row>
    <row r="10300" spans="1:1" x14ac:dyDescent="0.45">
      <c r="A10300" s="63"/>
    </row>
    <row r="10301" spans="1:1" x14ac:dyDescent="0.45">
      <c r="A10301" s="63"/>
    </row>
    <row r="10302" spans="1:1" x14ac:dyDescent="0.45">
      <c r="A10302" s="63"/>
    </row>
    <row r="10303" spans="1:1" x14ac:dyDescent="0.45">
      <c r="A10303" s="63"/>
    </row>
    <row r="10304" spans="1:1" x14ac:dyDescent="0.45">
      <c r="A10304" s="63"/>
    </row>
    <row r="10305" spans="1:1" x14ac:dyDescent="0.45">
      <c r="A10305" s="63"/>
    </row>
    <row r="10306" spans="1:1" x14ac:dyDescent="0.45">
      <c r="A10306" s="63"/>
    </row>
    <row r="10307" spans="1:1" x14ac:dyDescent="0.45">
      <c r="A10307" s="63"/>
    </row>
    <row r="10308" spans="1:1" x14ac:dyDescent="0.45">
      <c r="A10308" s="63"/>
    </row>
    <row r="10309" spans="1:1" x14ac:dyDescent="0.45">
      <c r="A10309" s="63"/>
    </row>
    <row r="10310" spans="1:1" x14ac:dyDescent="0.45">
      <c r="A10310" s="63"/>
    </row>
    <row r="10311" spans="1:1" x14ac:dyDescent="0.45">
      <c r="A10311" s="63"/>
    </row>
    <row r="10312" spans="1:1" x14ac:dyDescent="0.45">
      <c r="A10312" s="63"/>
    </row>
    <row r="10313" spans="1:1" x14ac:dyDescent="0.45">
      <c r="A10313" s="63"/>
    </row>
    <row r="10314" spans="1:1" x14ac:dyDescent="0.45">
      <c r="A10314" s="63"/>
    </row>
    <row r="10315" spans="1:1" x14ac:dyDescent="0.45">
      <c r="A10315" s="63"/>
    </row>
    <row r="10316" spans="1:1" x14ac:dyDescent="0.45">
      <c r="A10316" s="63"/>
    </row>
    <row r="10317" spans="1:1" x14ac:dyDescent="0.45">
      <c r="A10317" s="63"/>
    </row>
    <row r="10318" spans="1:1" x14ac:dyDescent="0.45">
      <c r="A10318" s="63"/>
    </row>
    <row r="10319" spans="1:1" x14ac:dyDescent="0.45">
      <c r="A10319" s="63"/>
    </row>
    <row r="10320" spans="1:1" x14ac:dyDescent="0.45">
      <c r="A10320" s="63"/>
    </row>
    <row r="10321" spans="1:1" x14ac:dyDescent="0.45">
      <c r="A10321" s="63"/>
    </row>
    <row r="10322" spans="1:1" x14ac:dyDescent="0.45">
      <c r="A10322" s="63"/>
    </row>
    <row r="10323" spans="1:1" x14ac:dyDescent="0.45">
      <c r="A10323" s="63"/>
    </row>
    <row r="10324" spans="1:1" x14ac:dyDescent="0.45">
      <c r="A10324" s="63"/>
    </row>
    <row r="10325" spans="1:1" x14ac:dyDescent="0.45">
      <c r="A10325" s="63"/>
    </row>
    <row r="10326" spans="1:1" x14ac:dyDescent="0.45">
      <c r="A10326" s="63"/>
    </row>
    <row r="10327" spans="1:1" x14ac:dyDescent="0.45">
      <c r="A10327" s="63"/>
    </row>
    <row r="10328" spans="1:1" x14ac:dyDescent="0.45">
      <c r="A10328" s="63"/>
    </row>
    <row r="10329" spans="1:1" x14ac:dyDescent="0.45">
      <c r="A10329" s="63"/>
    </row>
    <row r="10330" spans="1:1" x14ac:dyDescent="0.45">
      <c r="A10330" s="63"/>
    </row>
    <row r="10331" spans="1:1" x14ac:dyDescent="0.45">
      <c r="A10331" s="63"/>
    </row>
    <row r="10332" spans="1:1" x14ac:dyDescent="0.45">
      <c r="A10332" s="63"/>
    </row>
    <row r="10333" spans="1:1" x14ac:dyDescent="0.45">
      <c r="A10333" s="63"/>
    </row>
    <row r="10334" spans="1:1" x14ac:dyDescent="0.45">
      <c r="A10334" s="63"/>
    </row>
    <row r="10335" spans="1:1" x14ac:dyDescent="0.45">
      <c r="A10335" s="63"/>
    </row>
    <row r="10336" spans="1:1" x14ac:dyDescent="0.45">
      <c r="A10336" s="63"/>
    </row>
    <row r="10337" spans="1:1" x14ac:dyDescent="0.45">
      <c r="A10337" s="63"/>
    </row>
    <row r="10338" spans="1:1" x14ac:dyDescent="0.45">
      <c r="A10338" s="63"/>
    </row>
    <row r="10339" spans="1:1" x14ac:dyDescent="0.45">
      <c r="A10339" s="63"/>
    </row>
    <row r="10340" spans="1:1" x14ac:dyDescent="0.45">
      <c r="A10340" s="63"/>
    </row>
    <row r="10341" spans="1:1" x14ac:dyDescent="0.45">
      <c r="A10341" s="63"/>
    </row>
    <row r="10342" spans="1:1" x14ac:dyDescent="0.45">
      <c r="A10342" s="63"/>
    </row>
    <row r="10343" spans="1:1" x14ac:dyDescent="0.45">
      <c r="A10343" s="63"/>
    </row>
    <row r="10344" spans="1:1" x14ac:dyDescent="0.45">
      <c r="A10344" s="63"/>
    </row>
    <row r="10345" spans="1:1" x14ac:dyDescent="0.45">
      <c r="A10345" s="63"/>
    </row>
    <row r="10346" spans="1:1" x14ac:dyDescent="0.45">
      <c r="A10346" s="63"/>
    </row>
    <row r="10347" spans="1:1" x14ac:dyDescent="0.45">
      <c r="A10347" s="63"/>
    </row>
    <row r="10348" spans="1:1" x14ac:dyDescent="0.45">
      <c r="A10348" s="63"/>
    </row>
    <row r="10349" spans="1:1" x14ac:dyDescent="0.45">
      <c r="A10349" s="63"/>
    </row>
    <row r="10350" spans="1:1" x14ac:dyDescent="0.45">
      <c r="A10350" s="63"/>
    </row>
    <row r="10351" spans="1:1" x14ac:dyDescent="0.45">
      <c r="A10351" s="63"/>
    </row>
    <row r="10352" spans="1:1" x14ac:dyDescent="0.45">
      <c r="A10352" s="63"/>
    </row>
    <row r="10353" spans="1:1" x14ac:dyDescent="0.45">
      <c r="A10353" s="63"/>
    </row>
    <row r="10354" spans="1:1" x14ac:dyDescent="0.45">
      <c r="A10354" s="63"/>
    </row>
    <row r="10355" spans="1:1" x14ac:dyDescent="0.45">
      <c r="A10355" s="63"/>
    </row>
    <row r="10356" spans="1:1" x14ac:dyDescent="0.45">
      <c r="A10356" s="63"/>
    </row>
    <row r="10357" spans="1:1" x14ac:dyDescent="0.45">
      <c r="A10357" s="63"/>
    </row>
    <row r="10358" spans="1:1" x14ac:dyDescent="0.45">
      <c r="A10358" s="63"/>
    </row>
    <row r="10359" spans="1:1" x14ac:dyDescent="0.45">
      <c r="A10359" s="63"/>
    </row>
    <row r="10360" spans="1:1" x14ac:dyDescent="0.45">
      <c r="A10360" s="63"/>
    </row>
    <row r="10361" spans="1:1" x14ac:dyDescent="0.45">
      <c r="A10361" s="63"/>
    </row>
    <row r="10362" spans="1:1" x14ac:dyDescent="0.45">
      <c r="A10362" s="63"/>
    </row>
    <row r="10363" spans="1:1" x14ac:dyDescent="0.45">
      <c r="A10363" s="63"/>
    </row>
    <row r="10364" spans="1:1" x14ac:dyDescent="0.45">
      <c r="A10364" s="63"/>
    </row>
    <row r="10365" spans="1:1" x14ac:dyDescent="0.45">
      <c r="A10365" s="63"/>
    </row>
    <row r="10366" spans="1:1" x14ac:dyDescent="0.45">
      <c r="A10366" s="63"/>
    </row>
    <row r="10367" spans="1:1" x14ac:dyDescent="0.45">
      <c r="A10367" s="63"/>
    </row>
    <row r="10368" spans="1:1" x14ac:dyDescent="0.45">
      <c r="A10368" s="63"/>
    </row>
    <row r="10369" spans="1:1" x14ac:dyDescent="0.45">
      <c r="A10369" s="63"/>
    </row>
    <row r="10370" spans="1:1" x14ac:dyDescent="0.45">
      <c r="A10370" s="63"/>
    </row>
    <row r="10371" spans="1:1" x14ac:dyDescent="0.45">
      <c r="A10371" s="63"/>
    </row>
    <row r="10372" spans="1:1" x14ac:dyDescent="0.45">
      <c r="A10372" s="63"/>
    </row>
    <row r="10373" spans="1:1" x14ac:dyDescent="0.45">
      <c r="A10373" s="63"/>
    </row>
    <row r="10374" spans="1:1" x14ac:dyDescent="0.45">
      <c r="A10374" s="63"/>
    </row>
    <row r="10375" spans="1:1" x14ac:dyDescent="0.45">
      <c r="A10375" s="63"/>
    </row>
    <row r="10376" spans="1:1" x14ac:dyDescent="0.45">
      <c r="A10376" s="63"/>
    </row>
    <row r="10377" spans="1:1" x14ac:dyDescent="0.45">
      <c r="A10377" s="63"/>
    </row>
    <row r="10378" spans="1:1" x14ac:dyDescent="0.45">
      <c r="A10378" s="63"/>
    </row>
    <row r="10379" spans="1:1" x14ac:dyDescent="0.45">
      <c r="A10379" s="63"/>
    </row>
    <row r="10380" spans="1:1" x14ac:dyDescent="0.45">
      <c r="A10380" s="63"/>
    </row>
    <row r="10381" spans="1:1" x14ac:dyDescent="0.45">
      <c r="A10381" s="63"/>
    </row>
    <row r="10382" spans="1:1" x14ac:dyDescent="0.45">
      <c r="A10382" s="63"/>
    </row>
    <row r="10383" spans="1:1" x14ac:dyDescent="0.45">
      <c r="A10383" s="63"/>
    </row>
    <row r="10384" spans="1:1" x14ac:dyDescent="0.45">
      <c r="A10384" s="63"/>
    </row>
    <row r="10385" spans="1:1" x14ac:dyDescent="0.45">
      <c r="A10385" s="63"/>
    </row>
    <row r="10386" spans="1:1" x14ac:dyDescent="0.45">
      <c r="A10386" s="63"/>
    </row>
    <row r="10387" spans="1:1" x14ac:dyDescent="0.45">
      <c r="A10387" s="63"/>
    </row>
    <row r="10388" spans="1:1" x14ac:dyDescent="0.45">
      <c r="A10388" s="63"/>
    </row>
    <row r="10389" spans="1:1" x14ac:dyDescent="0.45">
      <c r="A10389" s="63"/>
    </row>
    <row r="10390" spans="1:1" x14ac:dyDescent="0.45">
      <c r="A10390" s="63"/>
    </row>
    <row r="10391" spans="1:1" x14ac:dyDescent="0.45">
      <c r="A10391" s="63"/>
    </row>
    <row r="10392" spans="1:1" x14ac:dyDescent="0.45">
      <c r="A10392" s="63"/>
    </row>
    <row r="10393" spans="1:1" x14ac:dyDescent="0.45">
      <c r="A10393" s="63"/>
    </row>
    <row r="10394" spans="1:1" x14ac:dyDescent="0.45">
      <c r="A10394" s="63"/>
    </row>
    <row r="10395" spans="1:1" x14ac:dyDescent="0.45">
      <c r="A10395" s="63"/>
    </row>
    <row r="10396" spans="1:1" x14ac:dyDescent="0.45">
      <c r="A10396" s="63"/>
    </row>
    <row r="10397" spans="1:1" x14ac:dyDescent="0.45">
      <c r="A10397" s="63"/>
    </row>
    <row r="10398" spans="1:1" x14ac:dyDescent="0.45">
      <c r="A10398" s="63"/>
    </row>
    <row r="10399" spans="1:1" x14ac:dyDescent="0.45">
      <c r="A10399" s="63"/>
    </row>
    <row r="10400" spans="1:1" x14ac:dyDescent="0.45">
      <c r="A10400" s="63"/>
    </row>
    <row r="10401" spans="1:1" x14ac:dyDescent="0.45">
      <c r="A10401" s="63"/>
    </row>
    <row r="10402" spans="1:1" x14ac:dyDescent="0.45">
      <c r="A10402" s="63"/>
    </row>
    <row r="10403" spans="1:1" x14ac:dyDescent="0.45">
      <c r="A10403" s="63"/>
    </row>
    <row r="10404" spans="1:1" x14ac:dyDescent="0.45">
      <c r="A10404" s="63"/>
    </row>
    <row r="10405" spans="1:1" x14ac:dyDescent="0.45">
      <c r="A10405" s="63"/>
    </row>
    <row r="10406" spans="1:1" x14ac:dyDescent="0.45">
      <c r="A10406" s="63"/>
    </row>
    <row r="10407" spans="1:1" x14ac:dyDescent="0.45">
      <c r="A10407" s="63"/>
    </row>
    <row r="10408" spans="1:1" x14ac:dyDescent="0.45">
      <c r="A10408" s="63"/>
    </row>
    <row r="10409" spans="1:1" x14ac:dyDescent="0.45">
      <c r="A10409" s="63"/>
    </row>
    <row r="10410" spans="1:1" x14ac:dyDescent="0.45">
      <c r="A10410" s="63"/>
    </row>
    <row r="10411" spans="1:1" x14ac:dyDescent="0.45">
      <c r="A10411" s="63"/>
    </row>
    <row r="10412" spans="1:1" x14ac:dyDescent="0.45">
      <c r="A10412" s="63"/>
    </row>
    <row r="10413" spans="1:1" x14ac:dyDescent="0.45">
      <c r="A10413" s="63"/>
    </row>
    <row r="10414" spans="1:1" x14ac:dyDescent="0.45">
      <c r="A10414" s="63"/>
    </row>
    <row r="10415" spans="1:1" x14ac:dyDescent="0.45">
      <c r="A10415" s="63"/>
    </row>
    <row r="10416" spans="1:1" x14ac:dyDescent="0.45">
      <c r="A10416" s="63"/>
    </row>
    <row r="10417" spans="1:1" x14ac:dyDescent="0.45">
      <c r="A10417" s="63"/>
    </row>
    <row r="10418" spans="1:1" x14ac:dyDescent="0.45">
      <c r="A10418" s="63"/>
    </row>
    <row r="10419" spans="1:1" x14ac:dyDescent="0.45">
      <c r="A10419" s="63"/>
    </row>
    <row r="10420" spans="1:1" x14ac:dyDescent="0.45">
      <c r="A10420" s="63"/>
    </row>
    <row r="10421" spans="1:1" x14ac:dyDescent="0.45">
      <c r="A10421" s="63"/>
    </row>
    <row r="10422" spans="1:1" x14ac:dyDescent="0.45">
      <c r="A10422" s="63"/>
    </row>
    <row r="10423" spans="1:1" x14ac:dyDescent="0.45">
      <c r="A10423" s="63"/>
    </row>
    <row r="10424" spans="1:1" x14ac:dyDescent="0.45">
      <c r="A10424" s="63"/>
    </row>
    <row r="10425" spans="1:1" x14ac:dyDescent="0.45">
      <c r="A10425" s="63"/>
    </row>
    <row r="10426" spans="1:1" x14ac:dyDescent="0.45">
      <c r="A10426" s="63"/>
    </row>
    <row r="10427" spans="1:1" x14ac:dyDescent="0.45">
      <c r="A10427" s="63"/>
    </row>
    <row r="10428" spans="1:1" x14ac:dyDescent="0.45">
      <c r="A10428" s="63"/>
    </row>
    <row r="10429" spans="1:1" x14ac:dyDescent="0.45">
      <c r="A10429" s="63"/>
    </row>
    <row r="10430" spans="1:1" x14ac:dyDescent="0.45">
      <c r="A10430" s="63"/>
    </row>
    <row r="10431" spans="1:1" x14ac:dyDescent="0.45">
      <c r="A10431" s="63"/>
    </row>
    <row r="10432" spans="1:1" x14ac:dyDescent="0.45">
      <c r="A10432" s="63"/>
    </row>
    <row r="10433" spans="1:1" x14ac:dyDescent="0.45">
      <c r="A10433" s="63"/>
    </row>
    <row r="10434" spans="1:1" x14ac:dyDescent="0.45">
      <c r="A10434" s="63"/>
    </row>
    <row r="10435" spans="1:1" x14ac:dyDescent="0.45">
      <c r="A10435" s="63"/>
    </row>
    <row r="10436" spans="1:1" x14ac:dyDescent="0.45">
      <c r="A10436" s="63"/>
    </row>
    <row r="10437" spans="1:1" x14ac:dyDescent="0.45">
      <c r="A10437" s="63"/>
    </row>
    <row r="10438" spans="1:1" x14ac:dyDescent="0.45">
      <c r="A10438" s="63"/>
    </row>
    <row r="10439" spans="1:1" x14ac:dyDescent="0.45">
      <c r="A10439" s="63"/>
    </row>
    <row r="10440" spans="1:1" x14ac:dyDescent="0.45">
      <c r="A10440" s="63"/>
    </row>
    <row r="10441" spans="1:1" x14ac:dyDescent="0.45">
      <c r="A10441" s="63"/>
    </row>
    <row r="10442" spans="1:1" x14ac:dyDescent="0.45">
      <c r="A10442" s="63"/>
    </row>
    <row r="10443" spans="1:1" x14ac:dyDescent="0.45">
      <c r="A10443" s="63"/>
    </row>
    <row r="10444" spans="1:1" x14ac:dyDescent="0.45">
      <c r="A10444" s="63"/>
    </row>
    <row r="10445" spans="1:1" x14ac:dyDescent="0.45">
      <c r="A10445" s="63"/>
    </row>
    <row r="10446" spans="1:1" x14ac:dyDescent="0.45">
      <c r="A10446" s="63"/>
    </row>
    <row r="10447" spans="1:1" x14ac:dyDescent="0.45">
      <c r="A10447" s="63"/>
    </row>
    <row r="10448" spans="1:1" x14ac:dyDescent="0.45">
      <c r="A10448" s="63"/>
    </row>
    <row r="10449" spans="1:1" x14ac:dyDescent="0.45">
      <c r="A10449" s="63"/>
    </row>
    <row r="10450" spans="1:1" x14ac:dyDescent="0.45">
      <c r="A10450" s="63"/>
    </row>
    <row r="10451" spans="1:1" x14ac:dyDescent="0.45">
      <c r="A10451" s="63"/>
    </row>
    <row r="10452" spans="1:1" x14ac:dyDescent="0.45">
      <c r="A10452" s="63"/>
    </row>
    <row r="10453" spans="1:1" x14ac:dyDescent="0.45">
      <c r="A10453" s="63"/>
    </row>
    <row r="10454" spans="1:1" x14ac:dyDescent="0.45">
      <c r="A10454" s="63"/>
    </row>
    <row r="10455" spans="1:1" x14ac:dyDescent="0.45">
      <c r="A10455" s="63"/>
    </row>
    <row r="10456" spans="1:1" x14ac:dyDescent="0.45">
      <c r="A10456" s="63"/>
    </row>
    <row r="10457" spans="1:1" x14ac:dyDescent="0.45">
      <c r="A10457" s="63"/>
    </row>
    <row r="10458" spans="1:1" x14ac:dyDescent="0.45">
      <c r="A10458" s="63"/>
    </row>
    <row r="10459" spans="1:1" x14ac:dyDescent="0.45">
      <c r="A10459" s="63"/>
    </row>
    <row r="10460" spans="1:1" x14ac:dyDescent="0.45">
      <c r="A10460" s="63"/>
    </row>
    <row r="10461" spans="1:1" x14ac:dyDescent="0.45">
      <c r="A10461" s="63"/>
    </row>
    <row r="10462" spans="1:1" x14ac:dyDescent="0.45">
      <c r="A10462" s="63"/>
    </row>
    <row r="10463" spans="1:1" x14ac:dyDescent="0.45">
      <c r="A10463" s="63"/>
    </row>
    <row r="10464" spans="1:1" x14ac:dyDescent="0.45">
      <c r="A10464" s="63"/>
    </row>
    <row r="10465" spans="1:1" x14ac:dyDescent="0.45">
      <c r="A10465" s="63"/>
    </row>
    <row r="10466" spans="1:1" x14ac:dyDescent="0.45">
      <c r="A10466" s="63"/>
    </row>
    <row r="10467" spans="1:1" x14ac:dyDescent="0.45">
      <c r="A10467" s="63"/>
    </row>
    <row r="10468" spans="1:1" x14ac:dyDescent="0.45">
      <c r="A10468" s="63"/>
    </row>
    <row r="10469" spans="1:1" x14ac:dyDescent="0.45">
      <c r="A10469" s="63"/>
    </row>
    <row r="10470" spans="1:1" x14ac:dyDescent="0.45">
      <c r="A10470" s="63"/>
    </row>
    <row r="10471" spans="1:1" x14ac:dyDescent="0.45">
      <c r="A10471" s="63"/>
    </row>
    <row r="10472" spans="1:1" x14ac:dyDescent="0.45">
      <c r="A10472" s="63"/>
    </row>
    <row r="10473" spans="1:1" x14ac:dyDescent="0.45">
      <c r="A10473" s="63"/>
    </row>
    <row r="10474" spans="1:1" x14ac:dyDescent="0.45">
      <c r="A10474" s="63"/>
    </row>
    <row r="10475" spans="1:1" x14ac:dyDescent="0.45">
      <c r="A10475" s="63"/>
    </row>
    <row r="10476" spans="1:1" x14ac:dyDescent="0.45">
      <c r="A10476" s="63"/>
    </row>
    <row r="10477" spans="1:1" x14ac:dyDescent="0.45">
      <c r="A10477" s="63"/>
    </row>
    <row r="10478" spans="1:1" x14ac:dyDescent="0.45">
      <c r="A10478" s="63"/>
    </row>
    <row r="10479" spans="1:1" x14ac:dyDescent="0.45">
      <c r="A10479" s="63"/>
    </row>
    <row r="10480" spans="1:1" x14ac:dyDescent="0.45">
      <c r="A10480" s="63"/>
    </row>
    <row r="10481" spans="1:1" x14ac:dyDescent="0.45">
      <c r="A10481" s="63"/>
    </row>
    <row r="10482" spans="1:1" x14ac:dyDescent="0.45">
      <c r="A10482" s="63"/>
    </row>
    <row r="10483" spans="1:1" x14ac:dyDescent="0.45">
      <c r="A10483" s="63"/>
    </row>
    <row r="10484" spans="1:1" x14ac:dyDescent="0.45">
      <c r="A10484" s="63"/>
    </row>
    <row r="10485" spans="1:1" x14ac:dyDescent="0.45">
      <c r="A10485" s="63"/>
    </row>
    <row r="10486" spans="1:1" x14ac:dyDescent="0.45">
      <c r="A10486" s="63"/>
    </row>
    <row r="10487" spans="1:1" x14ac:dyDescent="0.45">
      <c r="A10487" s="63"/>
    </row>
    <row r="10488" spans="1:1" x14ac:dyDescent="0.45">
      <c r="A10488" s="63"/>
    </row>
    <row r="10489" spans="1:1" x14ac:dyDescent="0.45">
      <c r="A10489" s="63"/>
    </row>
    <row r="10490" spans="1:1" x14ac:dyDescent="0.45">
      <c r="A10490" s="63"/>
    </row>
    <row r="10491" spans="1:1" x14ac:dyDescent="0.45">
      <c r="A10491" s="63"/>
    </row>
    <row r="10492" spans="1:1" x14ac:dyDescent="0.45">
      <c r="A10492" s="63"/>
    </row>
    <row r="10493" spans="1:1" x14ac:dyDescent="0.45">
      <c r="A10493" s="63"/>
    </row>
    <row r="10494" spans="1:1" x14ac:dyDescent="0.45">
      <c r="A10494" s="63"/>
    </row>
    <row r="10495" spans="1:1" x14ac:dyDescent="0.45">
      <c r="A10495" s="63"/>
    </row>
    <row r="10496" spans="1:1" x14ac:dyDescent="0.45">
      <c r="A10496" s="63"/>
    </row>
    <row r="10497" spans="1:1" x14ac:dyDescent="0.45">
      <c r="A10497" s="63"/>
    </row>
    <row r="10498" spans="1:1" x14ac:dyDescent="0.45">
      <c r="A10498" s="63"/>
    </row>
    <row r="10499" spans="1:1" x14ac:dyDescent="0.45">
      <c r="A10499" s="63"/>
    </row>
    <row r="10500" spans="1:1" x14ac:dyDescent="0.45">
      <c r="A10500" s="63"/>
    </row>
    <row r="10501" spans="1:1" x14ac:dyDescent="0.45">
      <c r="A10501" s="63"/>
    </row>
    <row r="10502" spans="1:1" x14ac:dyDescent="0.45">
      <c r="A10502" s="63"/>
    </row>
    <row r="10503" spans="1:1" x14ac:dyDescent="0.45">
      <c r="A10503" s="63"/>
    </row>
    <row r="10504" spans="1:1" x14ac:dyDescent="0.45">
      <c r="A10504" s="63"/>
    </row>
    <row r="10505" spans="1:1" x14ac:dyDescent="0.45">
      <c r="A10505" s="63"/>
    </row>
    <row r="10506" spans="1:1" x14ac:dyDescent="0.45">
      <c r="A10506" s="63"/>
    </row>
    <row r="10507" spans="1:1" x14ac:dyDescent="0.45">
      <c r="A10507" s="63"/>
    </row>
    <row r="10508" spans="1:1" x14ac:dyDescent="0.45">
      <c r="A10508" s="63"/>
    </row>
    <row r="10509" spans="1:1" x14ac:dyDescent="0.45">
      <c r="A10509" s="63"/>
    </row>
    <row r="10510" spans="1:1" x14ac:dyDescent="0.45">
      <c r="A10510" s="63"/>
    </row>
    <row r="10511" spans="1:1" x14ac:dyDescent="0.45">
      <c r="A10511" s="63"/>
    </row>
    <row r="10512" spans="1:1" x14ac:dyDescent="0.45">
      <c r="A10512" s="63"/>
    </row>
    <row r="10513" spans="1:1" x14ac:dyDescent="0.45">
      <c r="A10513" s="63"/>
    </row>
    <row r="10514" spans="1:1" x14ac:dyDescent="0.45">
      <c r="A10514" s="63"/>
    </row>
    <row r="10515" spans="1:1" x14ac:dyDescent="0.45">
      <c r="A10515" s="63"/>
    </row>
    <row r="10516" spans="1:1" x14ac:dyDescent="0.45">
      <c r="A10516" s="63"/>
    </row>
    <row r="10517" spans="1:1" x14ac:dyDescent="0.45">
      <c r="A10517" s="63"/>
    </row>
    <row r="10518" spans="1:1" x14ac:dyDescent="0.45">
      <c r="A10518" s="63"/>
    </row>
    <row r="10519" spans="1:1" x14ac:dyDescent="0.45">
      <c r="A10519" s="63"/>
    </row>
    <row r="10520" spans="1:1" x14ac:dyDescent="0.45">
      <c r="A10520" s="63"/>
    </row>
    <row r="10521" spans="1:1" x14ac:dyDescent="0.45">
      <c r="A10521" s="63"/>
    </row>
    <row r="10522" spans="1:1" x14ac:dyDescent="0.45">
      <c r="A10522" s="63"/>
    </row>
    <row r="10523" spans="1:1" x14ac:dyDescent="0.45">
      <c r="A10523" s="63"/>
    </row>
    <row r="10524" spans="1:1" x14ac:dyDescent="0.45">
      <c r="A10524" s="63"/>
    </row>
    <row r="10525" spans="1:1" x14ac:dyDescent="0.45">
      <c r="A10525" s="63"/>
    </row>
    <row r="10526" spans="1:1" x14ac:dyDescent="0.45">
      <c r="A10526" s="63"/>
    </row>
    <row r="10527" spans="1:1" x14ac:dyDescent="0.45">
      <c r="A10527" s="63"/>
    </row>
    <row r="10528" spans="1:1" x14ac:dyDescent="0.45">
      <c r="A10528" s="63"/>
    </row>
    <row r="10529" spans="1:1" x14ac:dyDescent="0.45">
      <c r="A10529" s="63"/>
    </row>
    <row r="10530" spans="1:1" x14ac:dyDescent="0.45">
      <c r="A10530" s="63"/>
    </row>
    <row r="10531" spans="1:1" x14ac:dyDescent="0.45">
      <c r="A10531" s="63"/>
    </row>
    <row r="10532" spans="1:1" x14ac:dyDescent="0.45">
      <c r="A10532" s="63"/>
    </row>
    <row r="10533" spans="1:1" x14ac:dyDescent="0.45">
      <c r="A10533" s="63"/>
    </row>
    <row r="10534" spans="1:1" x14ac:dyDescent="0.45">
      <c r="A10534" s="63"/>
    </row>
    <row r="10535" spans="1:1" x14ac:dyDescent="0.45">
      <c r="A10535" s="63"/>
    </row>
    <row r="10536" spans="1:1" x14ac:dyDescent="0.45">
      <c r="A10536" s="63"/>
    </row>
    <row r="10537" spans="1:1" x14ac:dyDescent="0.45">
      <c r="A10537" s="63"/>
    </row>
    <row r="10538" spans="1:1" x14ac:dyDescent="0.45">
      <c r="A10538" s="63"/>
    </row>
    <row r="10539" spans="1:1" x14ac:dyDescent="0.45">
      <c r="A10539" s="63"/>
    </row>
    <row r="10540" spans="1:1" x14ac:dyDescent="0.45">
      <c r="A10540" s="63"/>
    </row>
    <row r="10541" spans="1:1" x14ac:dyDescent="0.45">
      <c r="A10541" s="63"/>
    </row>
    <row r="10542" spans="1:1" x14ac:dyDescent="0.45">
      <c r="A10542" s="63"/>
    </row>
    <row r="10543" spans="1:1" x14ac:dyDescent="0.45">
      <c r="A10543" s="63"/>
    </row>
    <row r="10544" spans="1:1" x14ac:dyDescent="0.45">
      <c r="A10544" s="63"/>
    </row>
    <row r="10545" spans="1:1" x14ac:dyDescent="0.45">
      <c r="A10545" s="63"/>
    </row>
    <row r="10546" spans="1:1" x14ac:dyDescent="0.45">
      <c r="A10546" s="63"/>
    </row>
    <row r="10547" spans="1:1" x14ac:dyDescent="0.45">
      <c r="A10547" s="63"/>
    </row>
    <row r="10548" spans="1:1" x14ac:dyDescent="0.45">
      <c r="A10548" s="63"/>
    </row>
    <row r="10549" spans="1:1" x14ac:dyDescent="0.45">
      <c r="A10549" s="63"/>
    </row>
    <row r="10550" spans="1:1" x14ac:dyDescent="0.45">
      <c r="A10550" s="63"/>
    </row>
    <row r="10551" spans="1:1" x14ac:dyDescent="0.45">
      <c r="A10551" s="63"/>
    </row>
    <row r="10552" spans="1:1" x14ac:dyDescent="0.45">
      <c r="A10552" s="63"/>
    </row>
    <row r="10553" spans="1:1" x14ac:dyDescent="0.45">
      <c r="A10553" s="63"/>
    </row>
    <row r="10554" spans="1:1" x14ac:dyDescent="0.45">
      <c r="A10554" s="63"/>
    </row>
    <row r="10555" spans="1:1" x14ac:dyDescent="0.45">
      <c r="A10555" s="63"/>
    </row>
    <row r="10556" spans="1:1" x14ac:dyDescent="0.45">
      <c r="A10556" s="63"/>
    </row>
    <row r="10557" spans="1:1" x14ac:dyDescent="0.45">
      <c r="A10557" s="63"/>
    </row>
    <row r="10558" spans="1:1" x14ac:dyDescent="0.45">
      <c r="A10558" s="63"/>
    </row>
    <row r="10559" spans="1:1" x14ac:dyDescent="0.45">
      <c r="A10559" s="63"/>
    </row>
    <row r="10560" spans="1:1" x14ac:dyDescent="0.45">
      <c r="A10560" s="63"/>
    </row>
    <row r="10561" spans="1:1" x14ac:dyDescent="0.45">
      <c r="A10561" s="63"/>
    </row>
    <row r="10562" spans="1:1" x14ac:dyDescent="0.45">
      <c r="A10562" s="63"/>
    </row>
    <row r="10563" spans="1:1" x14ac:dyDescent="0.45">
      <c r="A10563" s="63"/>
    </row>
    <row r="10564" spans="1:1" x14ac:dyDescent="0.45">
      <c r="A10564" s="63"/>
    </row>
    <row r="10565" spans="1:1" x14ac:dyDescent="0.45">
      <c r="A10565" s="63"/>
    </row>
    <row r="10566" spans="1:1" x14ac:dyDescent="0.45">
      <c r="A10566" s="63"/>
    </row>
    <row r="10567" spans="1:1" x14ac:dyDescent="0.45">
      <c r="A10567" s="63"/>
    </row>
    <row r="10568" spans="1:1" x14ac:dyDescent="0.45">
      <c r="A10568" s="63"/>
    </row>
    <row r="10569" spans="1:1" x14ac:dyDescent="0.45">
      <c r="A10569" s="63"/>
    </row>
    <row r="10570" spans="1:1" x14ac:dyDescent="0.45">
      <c r="A10570" s="63"/>
    </row>
    <row r="10571" spans="1:1" x14ac:dyDescent="0.45">
      <c r="A10571" s="63"/>
    </row>
    <row r="10572" spans="1:1" x14ac:dyDescent="0.45">
      <c r="A10572" s="63"/>
    </row>
    <row r="10573" spans="1:1" x14ac:dyDescent="0.45">
      <c r="A10573" s="63"/>
    </row>
    <row r="10574" spans="1:1" x14ac:dyDescent="0.45">
      <c r="A10574" s="63"/>
    </row>
    <row r="10575" spans="1:1" x14ac:dyDescent="0.45">
      <c r="A10575" s="63"/>
    </row>
    <row r="10576" spans="1:1" x14ac:dyDescent="0.45">
      <c r="A10576" s="63"/>
    </row>
    <row r="10577" spans="1:1" x14ac:dyDescent="0.45">
      <c r="A10577" s="63"/>
    </row>
    <row r="10578" spans="1:1" x14ac:dyDescent="0.45">
      <c r="A10578" s="63"/>
    </row>
    <row r="10579" spans="1:1" x14ac:dyDescent="0.45">
      <c r="A10579" s="63"/>
    </row>
    <row r="10580" spans="1:1" x14ac:dyDescent="0.45">
      <c r="A10580" s="63"/>
    </row>
    <row r="10581" spans="1:1" x14ac:dyDescent="0.45">
      <c r="A10581" s="63"/>
    </row>
    <row r="10582" spans="1:1" x14ac:dyDescent="0.45">
      <c r="A10582" s="63"/>
    </row>
    <row r="10583" spans="1:1" x14ac:dyDescent="0.45">
      <c r="A10583" s="63"/>
    </row>
    <row r="10584" spans="1:1" x14ac:dyDescent="0.45">
      <c r="A10584" s="63"/>
    </row>
    <row r="10585" spans="1:1" x14ac:dyDescent="0.45">
      <c r="A10585" s="63"/>
    </row>
    <row r="10586" spans="1:1" x14ac:dyDescent="0.45">
      <c r="A10586" s="63"/>
    </row>
    <row r="10587" spans="1:1" x14ac:dyDescent="0.45">
      <c r="A10587" s="63"/>
    </row>
    <row r="10588" spans="1:1" x14ac:dyDescent="0.45">
      <c r="A10588" s="63"/>
    </row>
    <row r="10589" spans="1:1" x14ac:dyDescent="0.45">
      <c r="A10589" s="63"/>
    </row>
    <row r="10590" spans="1:1" x14ac:dyDescent="0.45">
      <c r="A10590" s="63"/>
    </row>
    <row r="10591" spans="1:1" x14ac:dyDescent="0.45">
      <c r="A10591" s="63"/>
    </row>
    <row r="10592" spans="1:1" x14ac:dyDescent="0.45">
      <c r="A10592" s="63"/>
    </row>
    <row r="10593" spans="1:1" x14ac:dyDescent="0.45">
      <c r="A10593" s="63"/>
    </row>
    <row r="10594" spans="1:1" x14ac:dyDescent="0.45">
      <c r="A10594" s="63"/>
    </row>
    <row r="10595" spans="1:1" x14ac:dyDescent="0.45">
      <c r="A10595" s="63"/>
    </row>
    <row r="10596" spans="1:1" x14ac:dyDescent="0.45">
      <c r="A10596" s="63"/>
    </row>
    <row r="10597" spans="1:1" x14ac:dyDescent="0.45">
      <c r="A10597" s="63"/>
    </row>
    <row r="10598" spans="1:1" x14ac:dyDescent="0.45">
      <c r="A10598" s="63"/>
    </row>
    <row r="10599" spans="1:1" x14ac:dyDescent="0.45">
      <c r="A10599" s="63"/>
    </row>
    <row r="10600" spans="1:1" x14ac:dyDescent="0.45">
      <c r="A10600" s="63"/>
    </row>
    <row r="10601" spans="1:1" x14ac:dyDescent="0.45">
      <c r="A10601" s="63"/>
    </row>
    <row r="10602" spans="1:1" x14ac:dyDescent="0.45">
      <c r="A10602" s="63"/>
    </row>
    <row r="10603" spans="1:1" x14ac:dyDescent="0.45">
      <c r="A10603" s="63"/>
    </row>
    <row r="10604" spans="1:1" x14ac:dyDescent="0.45">
      <c r="A10604" s="63"/>
    </row>
    <row r="10605" spans="1:1" x14ac:dyDescent="0.45">
      <c r="A10605" s="63"/>
    </row>
    <row r="10606" spans="1:1" x14ac:dyDescent="0.45">
      <c r="A10606" s="63"/>
    </row>
    <row r="10607" spans="1:1" x14ac:dyDescent="0.45">
      <c r="A10607" s="63"/>
    </row>
    <row r="10608" spans="1:1" x14ac:dyDescent="0.45">
      <c r="A10608" s="63"/>
    </row>
    <row r="10609" spans="1:1" x14ac:dyDescent="0.45">
      <c r="A10609" s="63"/>
    </row>
    <row r="10610" spans="1:1" x14ac:dyDescent="0.45">
      <c r="A10610" s="63"/>
    </row>
    <row r="10611" spans="1:1" x14ac:dyDescent="0.45">
      <c r="A10611" s="63"/>
    </row>
    <row r="10612" spans="1:1" x14ac:dyDescent="0.45">
      <c r="A10612" s="63"/>
    </row>
    <row r="10613" spans="1:1" x14ac:dyDescent="0.45">
      <c r="A10613" s="63"/>
    </row>
    <row r="10614" spans="1:1" x14ac:dyDescent="0.45">
      <c r="A10614" s="63"/>
    </row>
    <row r="10615" spans="1:1" x14ac:dyDescent="0.45">
      <c r="A10615" s="63"/>
    </row>
    <row r="10616" spans="1:1" x14ac:dyDescent="0.45">
      <c r="A10616" s="63"/>
    </row>
    <row r="10617" spans="1:1" x14ac:dyDescent="0.45">
      <c r="A10617" s="63"/>
    </row>
    <row r="10618" spans="1:1" x14ac:dyDescent="0.45">
      <c r="A10618" s="63"/>
    </row>
    <row r="10619" spans="1:1" x14ac:dyDescent="0.45">
      <c r="A10619" s="63"/>
    </row>
    <row r="10620" spans="1:1" x14ac:dyDescent="0.45">
      <c r="A10620" s="63"/>
    </row>
    <row r="10621" spans="1:1" x14ac:dyDescent="0.45">
      <c r="A10621" s="63"/>
    </row>
    <row r="10622" spans="1:1" x14ac:dyDescent="0.45">
      <c r="A10622" s="63"/>
    </row>
    <row r="10623" spans="1:1" x14ac:dyDescent="0.45">
      <c r="A10623" s="63"/>
    </row>
    <row r="10624" spans="1:1" x14ac:dyDescent="0.45">
      <c r="A10624" s="63"/>
    </row>
    <row r="10625" spans="1:1" x14ac:dyDescent="0.45">
      <c r="A10625" s="63"/>
    </row>
    <row r="10626" spans="1:1" x14ac:dyDescent="0.45">
      <c r="A10626" s="63"/>
    </row>
    <row r="10627" spans="1:1" x14ac:dyDescent="0.45">
      <c r="A10627" s="63"/>
    </row>
    <row r="10628" spans="1:1" x14ac:dyDescent="0.45">
      <c r="A10628" s="63"/>
    </row>
    <row r="10629" spans="1:1" x14ac:dyDescent="0.45">
      <c r="A10629" s="63"/>
    </row>
    <row r="10630" spans="1:1" x14ac:dyDescent="0.45">
      <c r="A10630" s="63"/>
    </row>
    <row r="10631" spans="1:1" x14ac:dyDescent="0.45">
      <c r="A10631" s="63"/>
    </row>
    <row r="10632" spans="1:1" x14ac:dyDescent="0.45">
      <c r="A10632" s="63"/>
    </row>
    <row r="10633" spans="1:1" x14ac:dyDescent="0.45">
      <c r="A10633" s="63"/>
    </row>
    <row r="10634" spans="1:1" x14ac:dyDescent="0.45">
      <c r="A10634" s="63"/>
    </row>
    <row r="10635" spans="1:1" x14ac:dyDescent="0.45">
      <c r="A10635" s="63"/>
    </row>
    <row r="10636" spans="1:1" x14ac:dyDescent="0.45">
      <c r="A10636" s="63"/>
    </row>
    <row r="10637" spans="1:1" x14ac:dyDescent="0.45">
      <c r="A10637" s="63"/>
    </row>
    <row r="10638" spans="1:1" x14ac:dyDescent="0.45">
      <c r="A10638" s="63"/>
    </row>
    <row r="10639" spans="1:1" x14ac:dyDescent="0.45">
      <c r="A10639" s="63"/>
    </row>
    <row r="10640" spans="1:1" x14ac:dyDescent="0.45">
      <c r="A10640" s="63"/>
    </row>
    <row r="10641" spans="1:1" x14ac:dyDescent="0.45">
      <c r="A10641" s="63"/>
    </row>
    <row r="10642" spans="1:1" x14ac:dyDescent="0.45">
      <c r="A10642" s="63"/>
    </row>
    <row r="10643" spans="1:1" x14ac:dyDescent="0.45">
      <c r="A10643" s="63"/>
    </row>
    <row r="10644" spans="1:1" x14ac:dyDescent="0.45">
      <c r="A10644" s="63"/>
    </row>
    <row r="10645" spans="1:1" x14ac:dyDescent="0.45">
      <c r="A10645" s="63"/>
    </row>
    <row r="10646" spans="1:1" x14ac:dyDescent="0.45">
      <c r="A10646" s="63"/>
    </row>
    <row r="10647" spans="1:1" x14ac:dyDescent="0.45">
      <c r="A10647" s="63"/>
    </row>
    <row r="10648" spans="1:1" x14ac:dyDescent="0.45">
      <c r="A10648" s="63"/>
    </row>
    <row r="10649" spans="1:1" x14ac:dyDescent="0.45">
      <c r="A10649" s="63"/>
    </row>
    <row r="10650" spans="1:1" x14ac:dyDescent="0.45">
      <c r="A10650" s="63"/>
    </row>
    <row r="10651" spans="1:1" x14ac:dyDescent="0.45">
      <c r="A10651" s="63"/>
    </row>
    <row r="10652" spans="1:1" x14ac:dyDescent="0.45">
      <c r="A10652" s="63"/>
    </row>
    <row r="10653" spans="1:1" x14ac:dyDescent="0.45">
      <c r="A10653" s="63"/>
    </row>
    <row r="10654" spans="1:1" x14ac:dyDescent="0.45">
      <c r="A10654" s="63"/>
    </row>
    <row r="10655" spans="1:1" x14ac:dyDescent="0.45">
      <c r="A10655" s="63"/>
    </row>
    <row r="10656" spans="1:1" x14ac:dyDescent="0.45">
      <c r="A10656" s="63"/>
    </row>
    <row r="10657" spans="1:1" x14ac:dyDescent="0.45">
      <c r="A10657" s="63"/>
    </row>
    <row r="10658" spans="1:1" x14ac:dyDescent="0.45">
      <c r="A10658" s="63"/>
    </row>
    <row r="10659" spans="1:1" x14ac:dyDescent="0.45">
      <c r="A10659" s="63"/>
    </row>
    <row r="10660" spans="1:1" x14ac:dyDescent="0.45">
      <c r="A10660" s="63"/>
    </row>
    <row r="10661" spans="1:1" x14ac:dyDescent="0.45">
      <c r="A10661" s="63"/>
    </row>
    <row r="10662" spans="1:1" x14ac:dyDescent="0.45">
      <c r="A10662" s="63"/>
    </row>
    <row r="10663" spans="1:1" x14ac:dyDescent="0.45">
      <c r="A10663" s="63"/>
    </row>
    <row r="10664" spans="1:1" x14ac:dyDescent="0.45">
      <c r="A10664" s="63"/>
    </row>
    <row r="10665" spans="1:1" x14ac:dyDescent="0.45">
      <c r="A10665" s="63"/>
    </row>
    <row r="10666" spans="1:1" x14ac:dyDescent="0.45">
      <c r="A10666" s="63"/>
    </row>
    <row r="10667" spans="1:1" x14ac:dyDescent="0.45">
      <c r="A10667" s="63"/>
    </row>
    <row r="10668" spans="1:1" x14ac:dyDescent="0.45">
      <c r="A10668" s="63"/>
    </row>
    <row r="10669" spans="1:1" x14ac:dyDescent="0.45">
      <c r="A10669" s="63"/>
    </row>
    <row r="10670" spans="1:1" x14ac:dyDescent="0.45">
      <c r="A10670" s="63"/>
    </row>
    <row r="10671" spans="1:1" x14ac:dyDescent="0.45">
      <c r="A10671" s="63"/>
    </row>
    <row r="10672" spans="1:1" x14ac:dyDescent="0.45">
      <c r="A10672" s="63"/>
    </row>
    <row r="10673" spans="1:1" x14ac:dyDescent="0.45">
      <c r="A10673" s="63"/>
    </row>
    <row r="10674" spans="1:1" x14ac:dyDescent="0.45">
      <c r="A10674" s="63"/>
    </row>
    <row r="10675" spans="1:1" x14ac:dyDescent="0.45">
      <c r="A10675" s="63"/>
    </row>
    <row r="10676" spans="1:1" x14ac:dyDescent="0.45">
      <c r="A10676" s="63"/>
    </row>
    <row r="10677" spans="1:1" x14ac:dyDescent="0.45">
      <c r="A10677" s="63"/>
    </row>
    <row r="10678" spans="1:1" x14ac:dyDescent="0.45">
      <c r="A10678" s="63"/>
    </row>
    <row r="10679" spans="1:1" x14ac:dyDescent="0.45">
      <c r="A10679" s="63"/>
    </row>
    <row r="10680" spans="1:1" x14ac:dyDescent="0.45">
      <c r="A10680" s="63"/>
    </row>
    <row r="10681" spans="1:1" x14ac:dyDescent="0.45">
      <c r="A10681" s="63"/>
    </row>
    <row r="10682" spans="1:1" x14ac:dyDescent="0.45">
      <c r="A10682" s="63"/>
    </row>
    <row r="10683" spans="1:1" x14ac:dyDescent="0.45">
      <c r="A10683" s="63"/>
    </row>
    <row r="10684" spans="1:1" x14ac:dyDescent="0.45">
      <c r="A10684" s="63"/>
    </row>
    <row r="10685" spans="1:1" x14ac:dyDescent="0.45">
      <c r="A10685" s="63"/>
    </row>
    <row r="10686" spans="1:1" x14ac:dyDescent="0.45">
      <c r="A10686" s="63"/>
    </row>
    <row r="10687" spans="1:1" x14ac:dyDescent="0.45">
      <c r="A10687" s="63"/>
    </row>
    <row r="10688" spans="1:1" x14ac:dyDescent="0.45">
      <c r="A10688" s="63"/>
    </row>
    <row r="10689" spans="1:1" x14ac:dyDescent="0.45">
      <c r="A10689" s="63"/>
    </row>
    <row r="10690" spans="1:1" x14ac:dyDescent="0.45">
      <c r="A10690" s="63"/>
    </row>
    <row r="10691" spans="1:1" x14ac:dyDescent="0.45">
      <c r="A10691" s="63"/>
    </row>
    <row r="10692" spans="1:1" x14ac:dyDescent="0.45">
      <c r="A10692" s="63"/>
    </row>
    <row r="10693" spans="1:1" x14ac:dyDescent="0.45">
      <c r="A10693" s="63"/>
    </row>
    <row r="10694" spans="1:1" x14ac:dyDescent="0.45">
      <c r="A10694" s="63"/>
    </row>
    <row r="10695" spans="1:1" x14ac:dyDescent="0.45">
      <c r="A10695" s="63"/>
    </row>
    <row r="10696" spans="1:1" x14ac:dyDescent="0.45">
      <c r="A10696" s="63"/>
    </row>
    <row r="10697" spans="1:1" x14ac:dyDescent="0.45">
      <c r="A10697" s="63"/>
    </row>
    <row r="10698" spans="1:1" x14ac:dyDescent="0.45">
      <c r="A10698" s="63"/>
    </row>
    <row r="10699" spans="1:1" x14ac:dyDescent="0.45">
      <c r="A10699" s="63"/>
    </row>
    <row r="10700" spans="1:1" x14ac:dyDescent="0.45">
      <c r="A10700" s="63"/>
    </row>
    <row r="10701" spans="1:1" x14ac:dyDescent="0.45">
      <c r="A10701" s="63"/>
    </row>
    <row r="10702" spans="1:1" x14ac:dyDescent="0.45">
      <c r="A10702" s="63"/>
    </row>
    <row r="10703" spans="1:1" x14ac:dyDescent="0.45">
      <c r="A10703" s="63"/>
    </row>
    <row r="10704" spans="1:1" x14ac:dyDescent="0.45">
      <c r="A10704" s="63"/>
    </row>
    <row r="10705" spans="1:1" x14ac:dyDescent="0.45">
      <c r="A10705" s="63"/>
    </row>
    <row r="10706" spans="1:1" x14ac:dyDescent="0.45">
      <c r="A10706" s="63"/>
    </row>
    <row r="10707" spans="1:1" x14ac:dyDescent="0.45">
      <c r="A10707" s="63"/>
    </row>
    <row r="10708" spans="1:1" x14ac:dyDescent="0.45">
      <c r="A10708" s="63"/>
    </row>
    <row r="10709" spans="1:1" x14ac:dyDescent="0.45">
      <c r="A10709" s="63"/>
    </row>
    <row r="10710" spans="1:1" x14ac:dyDescent="0.45">
      <c r="A10710" s="63"/>
    </row>
    <row r="10711" spans="1:1" x14ac:dyDescent="0.45">
      <c r="A10711" s="63"/>
    </row>
    <row r="10712" spans="1:1" x14ac:dyDescent="0.45">
      <c r="A10712" s="63"/>
    </row>
    <row r="10713" spans="1:1" x14ac:dyDescent="0.45">
      <c r="A10713" s="63"/>
    </row>
    <row r="10714" spans="1:1" x14ac:dyDescent="0.45">
      <c r="A10714" s="63"/>
    </row>
    <row r="10715" spans="1:1" x14ac:dyDescent="0.45">
      <c r="A10715" s="63"/>
    </row>
    <row r="10716" spans="1:1" x14ac:dyDescent="0.45">
      <c r="A10716" s="63"/>
    </row>
    <row r="10717" spans="1:1" x14ac:dyDescent="0.45">
      <c r="A10717" s="63"/>
    </row>
    <row r="10718" spans="1:1" x14ac:dyDescent="0.45">
      <c r="A10718" s="63"/>
    </row>
    <row r="10719" spans="1:1" x14ac:dyDescent="0.45">
      <c r="A10719" s="63"/>
    </row>
    <row r="10720" spans="1:1" x14ac:dyDescent="0.45">
      <c r="A10720" s="63"/>
    </row>
    <row r="10721" spans="1:1" x14ac:dyDescent="0.45">
      <c r="A10721" s="63"/>
    </row>
    <row r="10722" spans="1:1" x14ac:dyDescent="0.45">
      <c r="A10722" s="63"/>
    </row>
    <row r="10723" spans="1:1" x14ac:dyDescent="0.45">
      <c r="A10723" s="63"/>
    </row>
    <row r="10724" spans="1:1" x14ac:dyDescent="0.45">
      <c r="A10724" s="63"/>
    </row>
    <row r="10725" spans="1:1" x14ac:dyDescent="0.45">
      <c r="A10725" s="63"/>
    </row>
    <row r="10726" spans="1:1" x14ac:dyDescent="0.45">
      <c r="A10726" s="63"/>
    </row>
    <row r="10727" spans="1:1" x14ac:dyDescent="0.45">
      <c r="A10727" s="63"/>
    </row>
    <row r="10728" spans="1:1" x14ac:dyDescent="0.45">
      <c r="A10728" s="63"/>
    </row>
    <row r="10729" spans="1:1" x14ac:dyDescent="0.45">
      <c r="A10729" s="63"/>
    </row>
    <row r="10730" spans="1:1" x14ac:dyDescent="0.45">
      <c r="A10730" s="63"/>
    </row>
    <row r="10731" spans="1:1" x14ac:dyDescent="0.45">
      <c r="A10731" s="63"/>
    </row>
    <row r="10732" spans="1:1" x14ac:dyDescent="0.45">
      <c r="A10732" s="63"/>
    </row>
    <row r="10733" spans="1:1" x14ac:dyDescent="0.45">
      <c r="A10733" s="63"/>
    </row>
    <row r="10734" spans="1:1" x14ac:dyDescent="0.45">
      <c r="A10734" s="63"/>
    </row>
    <row r="10735" spans="1:1" x14ac:dyDescent="0.45">
      <c r="A10735" s="63"/>
    </row>
    <row r="10736" spans="1:1" x14ac:dyDescent="0.45">
      <c r="A10736" s="63"/>
    </row>
    <row r="10737" spans="1:1" x14ac:dyDescent="0.45">
      <c r="A10737" s="63"/>
    </row>
    <row r="10738" spans="1:1" x14ac:dyDescent="0.45">
      <c r="A10738" s="63"/>
    </row>
    <row r="10739" spans="1:1" x14ac:dyDescent="0.45">
      <c r="A10739" s="63"/>
    </row>
    <row r="10740" spans="1:1" x14ac:dyDescent="0.45">
      <c r="A10740" s="63"/>
    </row>
    <row r="10741" spans="1:1" x14ac:dyDescent="0.45">
      <c r="A10741" s="63"/>
    </row>
    <row r="10742" spans="1:1" x14ac:dyDescent="0.45">
      <c r="A10742" s="63"/>
    </row>
    <row r="10743" spans="1:1" x14ac:dyDescent="0.45">
      <c r="A10743" s="63"/>
    </row>
    <row r="10744" spans="1:1" x14ac:dyDescent="0.45">
      <c r="A10744" s="63"/>
    </row>
    <row r="10745" spans="1:1" x14ac:dyDescent="0.45">
      <c r="A10745" s="63"/>
    </row>
    <row r="10746" spans="1:1" x14ac:dyDescent="0.45">
      <c r="A10746" s="63"/>
    </row>
    <row r="10747" spans="1:1" x14ac:dyDescent="0.45">
      <c r="A10747" s="63"/>
    </row>
    <row r="10748" spans="1:1" x14ac:dyDescent="0.45">
      <c r="A10748" s="63"/>
    </row>
    <row r="10749" spans="1:1" x14ac:dyDescent="0.45">
      <c r="A10749" s="63"/>
    </row>
    <row r="10750" spans="1:1" x14ac:dyDescent="0.45">
      <c r="A10750" s="63"/>
    </row>
    <row r="10751" spans="1:1" x14ac:dyDescent="0.45">
      <c r="A10751" s="63"/>
    </row>
    <row r="10752" spans="1:1" x14ac:dyDescent="0.45">
      <c r="A10752" s="63"/>
    </row>
    <row r="10753" spans="1:1" x14ac:dyDescent="0.45">
      <c r="A10753" s="63"/>
    </row>
    <row r="10754" spans="1:1" x14ac:dyDescent="0.45">
      <c r="A10754" s="63"/>
    </row>
    <row r="10755" spans="1:1" x14ac:dyDescent="0.45">
      <c r="A10755" s="63"/>
    </row>
    <row r="10756" spans="1:1" x14ac:dyDescent="0.45">
      <c r="A10756" s="63"/>
    </row>
    <row r="10757" spans="1:1" x14ac:dyDescent="0.45">
      <c r="A10757" s="63"/>
    </row>
    <row r="10758" spans="1:1" x14ac:dyDescent="0.45">
      <c r="A10758" s="63"/>
    </row>
    <row r="10759" spans="1:1" x14ac:dyDescent="0.45">
      <c r="A10759" s="63"/>
    </row>
    <row r="10760" spans="1:1" x14ac:dyDescent="0.45">
      <c r="A10760" s="63"/>
    </row>
    <row r="10761" spans="1:1" x14ac:dyDescent="0.45">
      <c r="A10761" s="63"/>
    </row>
    <row r="10762" spans="1:1" x14ac:dyDescent="0.45">
      <c r="A10762" s="63"/>
    </row>
    <row r="10763" spans="1:1" x14ac:dyDescent="0.45">
      <c r="A10763" s="63"/>
    </row>
    <row r="10764" spans="1:1" x14ac:dyDescent="0.45">
      <c r="A10764" s="63"/>
    </row>
    <row r="10765" spans="1:1" x14ac:dyDescent="0.45">
      <c r="A10765" s="63"/>
    </row>
    <row r="10766" spans="1:1" x14ac:dyDescent="0.45">
      <c r="A10766" s="63"/>
    </row>
    <row r="10767" spans="1:1" x14ac:dyDescent="0.45">
      <c r="A10767" s="63"/>
    </row>
    <row r="10768" spans="1:1" x14ac:dyDescent="0.45">
      <c r="A10768" s="63"/>
    </row>
    <row r="10769" spans="1:1" x14ac:dyDescent="0.45">
      <c r="A10769" s="63"/>
    </row>
    <row r="10770" spans="1:1" x14ac:dyDescent="0.45">
      <c r="A10770" s="63"/>
    </row>
    <row r="10771" spans="1:1" x14ac:dyDescent="0.45">
      <c r="A10771" s="63"/>
    </row>
    <row r="10772" spans="1:1" x14ac:dyDescent="0.45">
      <c r="A10772" s="63"/>
    </row>
    <row r="10773" spans="1:1" x14ac:dyDescent="0.45">
      <c r="A10773" s="63"/>
    </row>
    <row r="10774" spans="1:1" x14ac:dyDescent="0.45">
      <c r="A10774" s="63"/>
    </row>
    <row r="10775" spans="1:1" x14ac:dyDescent="0.45">
      <c r="A10775" s="63"/>
    </row>
    <row r="10776" spans="1:1" x14ac:dyDescent="0.45">
      <c r="A10776" s="63"/>
    </row>
    <row r="10777" spans="1:1" x14ac:dyDescent="0.45">
      <c r="A10777" s="63"/>
    </row>
    <row r="10778" spans="1:1" x14ac:dyDescent="0.45">
      <c r="A10778" s="63"/>
    </row>
    <row r="10779" spans="1:1" x14ac:dyDescent="0.45">
      <c r="A10779" s="63"/>
    </row>
    <row r="10780" spans="1:1" x14ac:dyDescent="0.45">
      <c r="A10780" s="63"/>
    </row>
    <row r="10781" spans="1:1" x14ac:dyDescent="0.45">
      <c r="A10781" s="63"/>
    </row>
    <row r="10782" spans="1:1" x14ac:dyDescent="0.45">
      <c r="A10782" s="63"/>
    </row>
    <row r="10783" spans="1:1" x14ac:dyDescent="0.45">
      <c r="A10783" s="63"/>
    </row>
    <row r="10784" spans="1:1" x14ac:dyDescent="0.45">
      <c r="A10784" s="63"/>
    </row>
    <row r="10785" spans="1:1" x14ac:dyDescent="0.45">
      <c r="A10785" s="63"/>
    </row>
    <row r="10786" spans="1:1" x14ac:dyDescent="0.45">
      <c r="A10786" s="63"/>
    </row>
    <row r="10787" spans="1:1" x14ac:dyDescent="0.45">
      <c r="A10787" s="63"/>
    </row>
    <row r="10788" spans="1:1" x14ac:dyDescent="0.45">
      <c r="A10788" s="63"/>
    </row>
    <row r="10789" spans="1:1" x14ac:dyDescent="0.45">
      <c r="A10789" s="63"/>
    </row>
    <row r="10790" spans="1:1" x14ac:dyDescent="0.45">
      <c r="A10790" s="63"/>
    </row>
    <row r="10791" spans="1:1" x14ac:dyDescent="0.45">
      <c r="A10791" s="63"/>
    </row>
    <row r="10792" spans="1:1" x14ac:dyDescent="0.45">
      <c r="A10792" s="63"/>
    </row>
    <row r="10793" spans="1:1" x14ac:dyDescent="0.45">
      <c r="A10793" s="63"/>
    </row>
    <row r="10794" spans="1:1" x14ac:dyDescent="0.45">
      <c r="A10794" s="63"/>
    </row>
    <row r="10795" spans="1:1" x14ac:dyDescent="0.45">
      <c r="A10795" s="63"/>
    </row>
    <row r="10796" spans="1:1" x14ac:dyDescent="0.45">
      <c r="A10796" s="63"/>
    </row>
    <row r="10797" spans="1:1" x14ac:dyDescent="0.45">
      <c r="A10797" s="63"/>
    </row>
    <row r="10798" spans="1:1" x14ac:dyDescent="0.45">
      <c r="A10798" s="63"/>
    </row>
    <row r="10799" spans="1:1" x14ac:dyDescent="0.45">
      <c r="A10799" s="63"/>
    </row>
    <row r="10800" spans="1:1" x14ac:dyDescent="0.45">
      <c r="A10800" s="63"/>
    </row>
    <row r="10801" spans="1:1" x14ac:dyDescent="0.45">
      <c r="A10801" s="63"/>
    </row>
    <row r="10802" spans="1:1" x14ac:dyDescent="0.45">
      <c r="A10802" s="63"/>
    </row>
    <row r="10803" spans="1:1" x14ac:dyDescent="0.45">
      <c r="A10803" s="63"/>
    </row>
    <row r="10804" spans="1:1" x14ac:dyDescent="0.45">
      <c r="A10804" s="63"/>
    </row>
    <row r="10805" spans="1:1" x14ac:dyDescent="0.45">
      <c r="A10805" s="63"/>
    </row>
    <row r="10806" spans="1:1" x14ac:dyDescent="0.45">
      <c r="A10806" s="63"/>
    </row>
    <row r="10807" spans="1:1" x14ac:dyDescent="0.45">
      <c r="A10807" s="63"/>
    </row>
    <row r="10808" spans="1:1" x14ac:dyDescent="0.45">
      <c r="A10808" s="63"/>
    </row>
    <row r="10809" spans="1:1" x14ac:dyDescent="0.45">
      <c r="A10809" s="63"/>
    </row>
    <row r="10810" spans="1:1" x14ac:dyDescent="0.45">
      <c r="A10810" s="63"/>
    </row>
    <row r="10811" spans="1:1" x14ac:dyDescent="0.45">
      <c r="A10811" s="63"/>
    </row>
    <row r="10812" spans="1:1" x14ac:dyDescent="0.45">
      <c r="A10812" s="63"/>
    </row>
    <row r="10813" spans="1:1" x14ac:dyDescent="0.45">
      <c r="A10813" s="63"/>
    </row>
    <row r="10814" spans="1:1" x14ac:dyDescent="0.45">
      <c r="A10814" s="63"/>
    </row>
    <row r="10815" spans="1:1" x14ac:dyDescent="0.45">
      <c r="A10815" s="63"/>
    </row>
    <row r="10816" spans="1:1" x14ac:dyDescent="0.45">
      <c r="A10816" s="63"/>
    </row>
    <row r="10817" spans="1:1" x14ac:dyDescent="0.45">
      <c r="A10817" s="63"/>
    </row>
    <row r="10818" spans="1:1" x14ac:dyDescent="0.45">
      <c r="A10818" s="63"/>
    </row>
    <row r="10819" spans="1:1" x14ac:dyDescent="0.45">
      <c r="A10819" s="63"/>
    </row>
    <row r="10820" spans="1:1" x14ac:dyDescent="0.45">
      <c r="A10820" s="63"/>
    </row>
    <row r="10821" spans="1:1" x14ac:dyDescent="0.45">
      <c r="A10821" s="63"/>
    </row>
    <row r="10822" spans="1:1" x14ac:dyDescent="0.45">
      <c r="A10822" s="63"/>
    </row>
    <row r="10823" spans="1:1" x14ac:dyDescent="0.45">
      <c r="A10823" s="63"/>
    </row>
    <row r="10824" spans="1:1" x14ac:dyDescent="0.45">
      <c r="A10824" s="63"/>
    </row>
    <row r="10825" spans="1:1" x14ac:dyDescent="0.45">
      <c r="A10825" s="63"/>
    </row>
    <row r="10826" spans="1:1" x14ac:dyDescent="0.45">
      <c r="A10826" s="63"/>
    </row>
    <row r="10827" spans="1:1" x14ac:dyDescent="0.45">
      <c r="A10827" s="63"/>
    </row>
    <row r="10828" spans="1:1" x14ac:dyDescent="0.45">
      <c r="A10828" s="63"/>
    </row>
    <row r="10829" spans="1:1" x14ac:dyDescent="0.45">
      <c r="A10829" s="63"/>
    </row>
    <row r="10830" spans="1:1" x14ac:dyDescent="0.45">
      <c r="A10830" s="63"/>
    </row>
    <row r="10831" spans="1:1" x14ac:dyDescent="0.45">
      <c r="A10831" s="63"/>
    </row>
    <row r="10832" spans="1:1" x14ac:dyDescent="0.45">
      <c r="A10832" s="63"/>
    </row>
    <row r="10833" spans="1:1" x14ac:dyDescent="0.45">
      <c r="A10833" s="63"/>
    </row>
    <row r="10834" spans="1:1" x14ac:dyDescent="0.45">
      <c r="A10834" s="63"/>
    </row>
    <row r="10835" spans="1:1" x14ac:dyDescent="0.45">
      <c r="A10835" s="63"/>
    </row>
    <row r="10836" spans="1:1" x14ac:dyDescent="0.45">
      <c r="A10836" s="63"/>
    </row>
    <row r="10837" spans="1:1" x14ac:dyDescent="0.45">
      <c r="A10837" s="63"/>
    </row>
    <row r="10838" spans="1:1" x14ac:dyDescent="0.45">
      <c r="A10838" s="63"/>
    </row>
    <row r="10839" spans="1:1" x14ac:dyDescent="0.45">
      <c r="A10839" s="63"/>
    </row>
    <row r="10840" spans="1:1" x14ac:dyDescent="0.45">
      <c r="A10840" s="63"/>
    </row>
    <row r="10841" spans="1:1" x14ac:dyDescent="0.45">
      <c r="A10841" s="63"/>
    </row>
    <row r="10842" spans="1:1" x14ac:dyDescent="0.45">
      <c r="A10842" s="63"/>
    </row>
    <row r="10843" spans="1:1" x14ac:dyDescent="0.45">
      <c r="A10843" s="63"/>
    </row>
    <row r="10844" spans="1:1" x14ac:dyDescent="0.45">
      <c r="A10844" s="63"/>
    </row>
    <row r="10845" spans="1:1" x14ac:dyDescent="0.45">
      <c r="A10845" s="63"/>
    </row>
    <row r="10846" spans="1:1" x14ac:dyDescent="0.45">
      <c r="A10846" s="63"/>
    </row>
    <row r="10847" spans="1:1" x14ac:dyDescent="0.45">
      <c r="A10847" s="63"/>
    </row>
    <row r="10848" spans="1:1" x14ac:dyDescent="0.45">
      <c r="A10848" s="63"/>
    </row>
    <row r="10849" spans="1:1" x14ac:dyDescent="0.45">
      <c r="A10849" s="63"/>
    </row>
    <row r="10850" spans="1:1" x14ac:dyDescent="0.45">
      <c r="A10850" s="63"/>
    </row>
    <row r="10851" spans="1:1" x14ac:dyDescent="0.45">
      <c r="A10851" s="63"/>
    </row>
    <row r="10852" spans="1:1" x14ac:dyDescent="0.45">
      <c r="A10852" s="63"/>
    </row>
    <row r="10853" spans="1:1" x14ac:dyDescent="0.45">
      <c r="A10853" s="63"/>
    </row>
    <row r="10854" spans="1:1" x14ac:dyDescent="0.45">
      <c r="A10854" s="63"/>
    </row>
    <row r="10855" spans="1:1" x14ac:dyDescent="0.45">
      <c r="A10855" s="63"/>
    </row>
    <row r="10856" spans="1:1" x14ac:dyDescent="0.45">
      <c r="A10856" s="63"/>
    </row>
    <row r="10857" spans="1:1" x14ac:dyDescent="0.45">
      <c r="A10857" s="63"/>
    </row>
    <row r="10858" spans="1:1" x14ac:dyDescent="0.45">
      <c r="A10858" s="63"/>
    </row>
    <row r="10859" spans="1:1" x14ac:dyDescent="0.45">
      <c r="A10859" s="63"/>
    </row>
    <row r="10860" spans="1:1" x14ac:dyDescent="0.45">
      <c r="A10860" s="63"/>
    </row>
    <row r="10861" spans="1:1" x14ac:dyDescent="0.45">
      <c r="A10861" s="63"/>
    </row>
    <row r="10862" spans="1:1" x14ac:dyDescent="0.45">
      <c r="A10862" s="63"/>
    </row>
    <row r="10863" spans="1:1" x14ac:dyDescent="0.45">
      <c r="A10863" s="63"/>
    </row>
    <row r="10864" spans="1:1" x14ac:dyDescent="0.45">
      <c r="A10864" s="63"/>
    </row>
    <row r="10865" spans="1:1" x14ac:dyDescent="0.45">
      <c r="A10865" s="63"/>
    </row>
    <row r="10866" spans="1:1" x14ac:dyDescent="0.45">
      <c r="A10866" s="63"/>
    </row>
    <row r="10867" spans="1:1" x14ac:dyDescent="0.45">
      <c r="A10867" s="63"/>
    </row>
    <row r="10868" spans="1:1" x14ac:dyDescent="0.45">
      <c r="A10868" s="63"/>
    </row>
    <row r="10869" spans="1:1" x14ac:dyDescent="0.45">
      <c r="A10869" s="63"/>
    </row>
    <row r="10870" spans="1:1" x14ac:dyDescent="0.45">
      <c r="A10870" s="63"/>
    </row>
    <row r="10871" spans="1:1" x14ac:dyDescent="0.45">
      <c r="A10871" s="63"/>
    </row>
    <row r="10872" spans="1:1" x14ac:dyDescent="0.45">
      <c r="A10872" s="63"/>
    </row>
    <row r="10873" spans="1:1" x14ac:dyDescent="0.45">
      <c r="A10873" s="63"/>
    </row>
    <row r="10874" spans="1:1" x14ac:dyDescent="0.45">
      <c r="A10874" s="63"/>
    </row>
    <row r="10875" spans="1:1" x14ac:dyDescent="0.45">
      <c r="A10875" s="63"/>
    </row>
    <row r="10876" spans="1:1" x14ac:dyDescent="0.45">
      <c r="A10876" s="63"/>
    </row>
    <row r="10877" spans="1:1" x14ac:dyDescent="0.45">
      <c r="A10877" s="63"/>
    </row>
    <row r="10878" spans="1:1" x14ac:dyDescent="0.45">
      <c r="A10878" s="63"/>
    </row>
    <row r="10879" spans="1:1" x14ac:dyDescent="0.45">
      <c r="A10879" s="63"/>
    </row>
    <row r="10880" spans="1:1" x14ac:dyDescent="0.45">
      <c r="A10880" s="63"/>
    </row>
    <row r="10881" spans="1:1" x14ac:dyDescent="0.45">
      <c r="A10881" s="63"/>
    </row>
    <row r="10882" spans="1:1" x14ac:dyDescent="0.45">
      <c r="A10882" s="63"/>
    </row>
    <row r="10883" spans="1:1" x14ac:dyDescent="0.45">
      <c r="A10883" s="63"/>
    </row>
    <row r="10884" spans="1:1" x14ac:dyDescent="0.45">
      <c r="A10884" s="63"/>
    </row>
    <row r="10885" spans="1:1" x14ac:dyDescent="0.45">
      <c r="A10885" s="63"/>
    </row>
    <row r="10886" spans="1:1" x14ac:dyDescent="0.45">
      <c r="A10886" s="63"/>
    </row>
    <row r="10887" spans="1:1" x14ac:dyDescent="0.45">
      <c r="A10887" s="63"/>
    </row>
    <row r="10888" spans="1:1" x14ac:dyDescent="0.45">
      <c r="A10888" s="63"/>
    </row>
    <row r="10889" spans="1:1" x14ac:dyDescent="0.45">
      <c r="A10889" s="63"/>
    </row>
    <row r="10890" spans="1:1" x14ac:dyDescent="0.45">
      <c r="A10890" s="63"/>
    </row>
    <row r="10891" spans="1:1" x14ac:dyDescent="0.45">
      <c r="A10891" s="63"/>
    </row>
    <row r="10892" spans="1:1" x14ac:dyDescent="0.45">
      <c r="A10892" s="63"/>
    </row>
    <row r="10893" spans="1:1" x14ac:dyDescent="0.45">
      <c r="A10893" s="63"/>
    </row>
    <row r="10894" spans="1:1" x14ac:dyDescent="0.45">
      <c r="A10894" s="63"/>
    </row>
    <row r="10895" spans="1:1" x14ac:dyDescent="0.45">
      <c r="A10895" s="63"/>
    </row>
    <row r="10896" spans="1:1" x14ac:dyDescent="0.45">
      <c r="A10896" s="63"/>
    </row>
    <row r="10897" spans="1:1" x14ac:dyDescent="0.45">
      <c r="A10897" s="63"/>
    </row>
    <row r="10898" spans="1:1" x14ac:dyDescent="0.45">
      <c r="A10898" s="63"/>
    </row>
    <row r="10899" spans="1:1" x14ac:dyDescent="0.45">
      <c r="A10899" s="63"/>
    </row>
    <row r="10900" spans="1:1" x14ac:dyDescent="0.45">
      <c r="A10900" s="63"/>
    </row>
    <row r="10901" spans="1:1" x14ac:dyDescent="0.45">
      <c r="A10901" s="63"/>
    </row>
    <row r="10902" spans="1:1" x14ac:dyDescent="0.45">
      <c r="A10902" s="63"/>
    </row>
    <row r="10903" spans="1:1" x14ac:dyDescent="0.45">
      <c r="A10903" s="63"/>
    </row>
    <row r="10904" spans="1:1" x14ac:dyDescent="0.45">
      <c r="A10904" s="63"/>
    </row>
    <row r="10905" spans="1:1" x14ac:dyDescent="0.45">
      <c r="A10905" s="63"/>
    </row>
    <row r="10906" spans="1:1" x14ac:dyDescent="0.45">
      <c r="A10906" s="63"/>
    </row>
    <row r="10907" spans="1:1" x14ac:dyDescent="0.45">
      <c r="A10907" s="63"/>
    </row>
    <row r="10908" spans="1:1" x14ac:dyDescent="0.45">
      <c r="A10908" s="63"/>
    </row>
    <row r="10909" spans="1:1" x14ac:dyDescent="0.45">
      <c r="A10909" s="63"/>
    </row>
    <row r="10910" spans="1:1" x14ac:dyDescent="0.45">
      <c r="A10910" s="63"/>
    </row>
    <row r="10911" spans="1:1" x14ac:dyDescent="0.45">
      <c r="A10911" s="63"/>
    </row>
    <row r="10912" spans="1:1" x14ac:dyDescent="0.45">
      <c r="A10912" s="63"/>
    </row>
    <row r="10913" spans="1:1" x14ac:dyDescent="0.45">
      <c r="A10913" s="63"/>
    </row>
    <row r="10914" spans="1:1" x14ac:dyDescent="0.45">
      <c r="A10914" s="63"/>
    </row>
    <row r="10915" spans="1:1" x14ac:dyDescent="0.45">
      <c r="A10915" s="63"/>
    </row>
    <row r="10916" spans="1:1" x14ac:dyDescent="0.45">
      <c r="A10916" s="63"/>
    </row>
    <row r="10917" spans="1:1" x14ac:dyDescent="0.45">
      <c r="A10917" s="63"/>
    </row>
    <row r="10918" spans="1:1" x14ac:dyDescent="0.45">
      <c r="A10918" s="63"/>
    </row>
    <row r="10919" spans="1:1" x14ac:dyDescent="0.45">
      <c r="A10919" s="63"/>
    </row>
    <row r="10920" spans="1:1" x14ac:dyDescent="0.45">
      <c r="A10920" s="63"/>
    </row>
    <row r="10921" spans="1:1" x14ac:dyDescent="0.45">
      <c r="A10921" s="63"/>
    </row>
    <row r="10922" spans="1:1" x14ac:dyDescent="0.45">
      <c r="A10922" s="63"/>
    </row>
    <row r="10923" spans="1:1" x14ac:dyDescent="0.45">
      <c r="A10923" s="63"/>
    </row>
    <row r="10924" spans="1:1" x14ac:dyDescent="0.45">
      <c r="A10924" s="63"/>
    </row>
    <row r="10925" spans="1:1" x14ac:dyDescent="0.45">
      <c r="A10925" s="63"/>
    </row>
    <row r="10926" spans="1:1" x14ac:dyDescent="0.45">
      <c r="A10926" s="63"/>
    </row>
    <row r="10927" spans="1:1" x14ac:dyDescent="0.45">
      <c r="A10927" s="63"/>
    </row>
    <row r="10928" spans="1:1" x14ac:dyDescent="0.45">
      <c r="A10928" s="63"/>
    </row>
    <row r="10929" spans="1:1" x14ac:dyDescent="0.45">
      <c r="A10929" s="63"/>
    </row>
    <row r="10930" spans="1:1" x14ac:dyDescent="0.45">
      <c r="A10930" s="63"/>
    </row>
    <row r="10931" spans="1:1" x14ac:dyDescent="0.45">
      <c r="A10931" s="63"/>
    </row>
    <row r="10932" spans="1:1" x14ac:dyDescent="0.45">
      <c r="A10932" s="63"/>
    </row>
    <row r="10933" spans="1:1" x14ac:dyDescent="0.45">
      <c r="A10933" s="63"/>
    </row>
    <row r="10934" spans="1:1" x14ac:dyDescent="0.45">
      <c r="A10934" s="63"/>
    </row>
    <row r="10935" spans="1:1" x14ac:dyDescent="0.45">
      <c r="A10935" s="63"/>
    </row>
    <row r="10936" spans="1:1" x14ac:dyDescent="0.45">
      <c r="A10936" s="63"/>
    </row>
    <row r="10937" spans="1:1" x14ac:dyDescent="0.45">
      <c r="A10937" s="63"/>
    </row>
    <row r="10938" spans="1:1" x14ac:dyDescent="0.45">
      <c r="A10938" s="63"/>
    </row>
    <row r="10939" spans="1:1" x14ac:dyDescent="0.45">
      <c r="A10939" s="63"/>
    </row>
    <row r="10940" spans="1:1" x14ac:dyDescent="0.45">
      <c r="A10940" s="63"/>
    </row>
    <row r="10941" spans="1:1" x14ac:dyDescent="0.45">
      <c r="A10941" s="63"/>
    </row>
    <row r="10942" spans="1:1" x14ac:dyDescent="0.45">
      <c r="A10942" s="63"/>
    </row>
    <row r="10943" spans="1:1" x14ac:dyDescent="0.45">
      <c r="A10943" s="63"/>
    </row>
    <row r="10944" spans="1:1" x14ac:dyDescent="0.45">
      <c r="A10944" s="63"/>
    </row>
    <row r="10945" spans="1:1" x14ac:dyDescent="0.45">
      <c r="A10945" s="63"/>
    </row>
    <row r="10946" spans="1:1" x14ac:dyDescent="0.45">
      <c r="A10946" s="63"/>
    </row>
    <row r="10947" spans="1:1" x14ac:dyDescent="0.45">
      <c r="A10947" s="63"/>
    </row>
    <row r="10948" spans="1:1" x14ac:dyDescent="0.45">
      <c r="A10948" s="63"/>
    </row>
    <row r="10949" spans="1:1" x14ac:dyDescent="0.45">
      <c r="A10949" s="63"/>
    </row>
    <row r="10950" spans="1:1" x14ac:dyDescent="0.45">
      <c r="A10950" s="63"/>
    </row>
    <row r="10951" spans="1:1" x14ac:dyDescent="0.45">
      <c r="A10951" s="63"/>
    </row>
    <row r="10952" spans="1:1" x14ac:dyDescent="0.45">
      <c r="A10952" s="63"/>
    </row>
    <row r="10953" spans="1:1" x14ac:dyDescent="0.45">
      <c r="A10953" s="63"/>
    </row>
    <row r="10954" spans="1:1" x14ac:dyDescent="0.45">
      <c r="A10954" s="63"/>
    </row>
    <row r="10955" spans="1:1" x14ac:dyDescent="0.45">
      <c r="A10955" s="63"/>
    </row>
    <row r="10956" spans="1:1" x14ac:dyDescent="0.45">
      <c r="A10956" s="63"/>
    </row>
    <row r="10957" spans="1:1" x14ac:dyDescent="0.45">
      <c r="A10957" s="63"/>
    </row>
    <row r="10958" spans="1:1" x14ac:dyDescent="0.45">
      <c r="A10958" s="63"/>
    </row>
    <row r="10959" spans="1:1" x14ac:dyDescent="0.45">
      <c r="A10959" s="63"/>
    </row>
    <row r="10960" spans="1:1" x14ac:dyDescent="0.45">
      <c r="A10960" s="63"/>
    </row>
    <row r="10961" spans="1:1" x14ac:dyDescent="0.45">
      <c r="A10961" s="63"/>
    </row>
    <row r="10962" spans="1:1" x14ac:dyDescent="0.45">
      <c r="A10962" s="63"/>
    </row>
    <row r="10963" spans="1:1" x14ac:dyDescent="0.45">
      <c r="A10963" s="63"/>
    </row>
    <row r="10964" spans="1:1" x14ac:dyDescent="0.45">
      <c r="A10964" s="63"/>
    </row>
    <row r="10965" spans="1:1" x14ac:dyDescent="0.45">
      <c r="A10965" s="63"/>
    </row>
    <row r="10966" spans="1:1" x14ac:dyDescent="0.45">
      <c r="A10966" s="63"/>
    </row>
    <row r="10967" spans="1:1" x14ac:dyDescent="0.45">
      <c r="A10967" s="63"/>
    </row>
    <row r="10968" spans="1:1" x14ac:dyDescent="0.45">
      <c r="A10968" s="63"/>
    </row>
    <row r="10969" spans="1:1" x14ac:dyDescent="0.45">
      <c r="A10969" s="63"/>
    </row>
    <row r="10970" spans="1:1" x14ac:dyDescent="0.45">
      <c r="A10970" s="63"/>
    </row>
    <row r="10971" spans="1:1" x14ac:dyDescent="0.45">
      <c r="A10971" s="63"/>
    </row>
    <row r="10972" spans="1:1" x14ac:dyDescent="0.45">
      <c r="A10972" s="63"/>
    </row>
    <row r="10973" spans="1:1" x14ac:dyDescent="0.45">
      <c r="A10973" s="63"/>
    </row>
    <row r="10974" spans="1:1" x14ac:dyDescent="0.45">
      <c r="A10974" s="63"/>
    </row>
    <row r="10975" spans="1:1" x14ac:dyDescent="0.45">
      <c r="A10975" s="63"/>
    </row>
    <row r="10976" spans="1:1" x14ac:dyDescent="0.45">
      <c r="A10976" s="63"/>
    </row>
    <row r="10977" spans="1:1" x14ac:dyDescent="0.45">
      <c r="A10977" s="63"/>
    </row>
    <row r="10978" spans="1:1" x14ac:dyDescent="0.45">
      <c r="A10978" s="63"/>
    </row>
    <row r="10979" spans="1:1" x14ac:dyDescent="0.45">
      <c r="A10979" s="63"/>
    </row>
    <row r="10980" spans="1:1" x14ac:dyDescent="0.45">
      <c r="A10980" s="63"/>
    </row>
    <row r="10981" spans="1:1" x14ac:dyDescent="0.45">
      <c r="A10981" s="63"/>
    </row>
    <row r="10982" spans="1:1" x14ac:dyDescent="0.45">
      <c r="A10982" s="63"/>
    </row>
    <row r="10983" spans="1:1" x14ac:dyDescent="0.45">
      <c r="A10983" s="63"/>
    </row>
    <row r="10984" spans="1:1" x14ac:dyDescent="0.45">
      <c r="A10984" s="63"/>
    </row>
    <row r="10985" spans="1:1" x14ac:dyDescent="0.45">
      <c r="A10985" s="63"/>
    </row>
    <row r="10986" spans="1:1" x14ac:dyDescent="0.45">
      <c r="A10986" s="63"/>
    </row>
    <row r="10987" spans="1:1" x14ac:dyDescent="0.45">
      <c r="A10987" s="63"/>
    </row>
    <row r="10988" spans="1:1" x14ac:dyDescent="0.45">
      <c r="A10988" s="63"/>
    </row>
    <row r="10989" spans="1:1" x14ac:dyDescent="0.45">
      <c r="A10989" s="63"/>
    </row>
    <row r="10990" spans="1:1" x14ac:dyDescent="0.45">
      <c r="A10990" s="63"/>
    </row>
    <row r="10991" spans="1:1" x14ac:dyDescent="0.45">
      <c r="A10991" s="63"/>
    </row>
    <row r="10992" spans="1:1" x14ac:dyDescent="0.45">
      <c r="A10992" s="63"/>
    </row>
    <row r="10993" spans="1:1" x14ac:dyDescent="0.45">
      <c r="A10993" s="63"/>
    </row>
    <row r="10994" spans="1:1" x14ac:dyDescent="0.45">
      <c r="A10994" s="63"/>
    </row>
    <row r="10995" spans="1:1" x14ac:dyDescent="0.45">
      <c r="A10995" s="63"/>
    </row>
    <row r="10996" spans="1:1" x14ac:dyDescent="0.45">
      <c r="A10996" s="63"/>
    </row>
    <row r="10997" spans="1:1" x14ac:dyDescent="0.45">
      <c r="A10997" s="63"/>
    </row>
    <row r="10998" spans="1:1" x14ac:dyDescent="0.45">
      <c r="A10998" s="63"/>
    </row>
    <row r="10999" spans="1:1" x14ac:dyDescent="0.45">
      <c r="A10999" s="63"/>
    </row>
    <row r="11000" spans="1:1" x14ac:dyDescent="0.45">
      <c r="A11000" s="63"/>
    </row>
    <row r="11001" spans="1:1" x14ac:dyDescent="0.45">
      <c r="A11001" s="63"/>
    </row>
    <row r="11002" spans="1:1" x14ac:dyDescent="0.45">
      <c r="A11002" s="63"/>
    </row>
    <row r="11003" spans="1:1" x14ac:dyDescent="0.45">
      <c r="A11003" s="63"/>
    </row>
    <row r="11004" spans="1:1" x14ac:dyDescent="0.45">
      <c r="A11004" s="63"/>
    </row>
    <row r="11005" spans="1:1" x14ac:dyDescent="0.45">
      <c r="A11005" s="63"/>
    </row>
    <row r="11006" spans="1:1" x14ac:dyDescent="0.45">
      <c r="A11006" s="63"/>
    </row>
    <row r="11007" spans="1:1" x14ac:dyDescent="0.45">
      <c r="A11007" s="63"/>
    </row>
    <row r="11008" spans="1:1" x14ac:dyDescent="0.45">
      <c r="A11008" s="63"/>
    </row>
    <row r="11009" spans="1:1" x14ac:dyDescent="0.45">
      <c r="A11009" s="63"/>
    </row>
    <row r="11010" spans="1:1" x14ac:dyDescent="0.45">
      <c r="A11010" s="63"/>
    </row>
    <row r="11011" spans="1:1" x14ac:dyDescent="0.45">
      <c r="A11011" s="63"/>
    </row>
    <row r="11012" spans="1:1" x14ac:dyDescent="0.45">
      <c r="A11012" s="63"/>
    </row>
    <row r="11013" spans="1:1" x14ac:dyDescent="0.45">
      <c r="A11013" s="63"/>
    </row>
    <row r="11014" spans="1:1" x14ac:dyDescent="0.45">
      <c r="A11014" s="63"/>
    </row>
    <row r="11015" spans="1:1" x14ac:dyDescent="0.45">
      <c r="A11015" s="63"/>
    </row>
    <row r="11016" spans="1:1" x14ac:dyDescent="0.45">
      <c r="A11016" s="63"/>
    </row>
    <row r="11017" spans="1:1" x14ac:dyDescent="0.45">
      <c r="A11017" s="63"/>
    </row>
    <row r="11018" spans="1:1" x14ac:dyDescent="0.45">
      <c r="A11018" s="63"/>
    </row>
    <row r="11019" spans="1:1" x14ac:dyDescent="0.45">
      <c r="A11019" s="63"/>
    </row>
    <row r="11020" spans="1:1" x14ac:dyDescent="0.45">
      <c r="A11020" s="63"/>
    </row>
    <row r="11021" spans="1:1" x14ac:dyDescent="0.45">
      <c r="A11021" s="63"/>
    </row>
    <row r="11022" spans="1:1" x14ac:dyDescent="0.45">
      <c r="A11022" s="63"/>
    </row>
    <row r="11023" spans="1:1" x14ac:dyDescent="0.45">
      <c r="A11023" s="63"/>
    </row>
    <row r="11024" spans="1:1" x14ac:dyDescent="0.45">
      <c r="A11024" s="63"/>
    </row>
    <row r="11025" spans="1:1" x14ac:dyDescent="0.45">
      <c r="A11025" s="63"/>
    </row>
    <row r="11026" spans="1:1" x14ac:dyDescent="0.45">
      <c r="A11026" s="63"/>
    </row>
    <row r="11027" spans="1:1" x14ac:dyDescent="0.45">
      <c r="A11027" s="63"/>
    </row>
    <row r="11028" spans="1:1" x14ac:dyDescent="0.45">
      <c r="A11028" s="63"/>
    </row>
    <row r="11029" spans="1:1" x14ac:dyDescent="0.45">
      <c r="A11029" s="63"/>
    </row>
    <row r="11030" spans="1:1" x14ac:dyDescent="0.45">
      <c r="A11030" s="63"/>
    </row>
    <row r="11031" spans="1:1" x14ac:dyDescent="0.45">
      <c r="A11031" s="63"/>
    </row>
    <row r="11032" spans="1:1" x14ac:dyDescent="0.45">
      <c r="A11032" s="63"/>
    </row>
    <row r="11033" spans="1:1" x14ac:dyDescent="0.45">
      <c r="A11033" s="63"/>
    </row>
    <row r="11034" spans="1:1" x14ac:dyDescent="0.45">
      <c r="A11034" s="63"/>
    </row>
    <row r="11035" spans="1:1" x14ac:dyDescent="0.45">
      <c r="A11035" s="63"/>
    </row>
    <row r="11036" spans="1:1" x14ac:dyDescent="0.45">
      <c r="A11036" s="63"/>
    </row>
    <row r="11037" spans="1:1" x14ac:dyDescent="0.45">
      <c r="A11037" s="63"/>
    </row>
    <row r="11038" spans="1:1" x14ac:dyDescent="0.45">
      <c r="A11038" s="63"/>
    </row>
    <row r="11039" spans="1:1" x14ac:dyDescent="0.45">
      <c r="A11039" s="63"/>
    </row>
    <row r="11040" spans="1:1" x14ac:dyDescent="0.45">
      <c r="A11040" s="63"/>
    </row>
    <row r="11041" spans="1:1" x14ac:dyDescent="0.45">
      <c r="A11041" s="63"/>
    </row>
    <row r="11042" spans="1:1" x14ac:dyDescent="0.45">
      <c r="A11042" s="63"/>
    </row>
    <row r="11043" spans="1:1" x14ac:dyDescent="0.45">
      <c r="A11043" s="63"/>
    </row>
    <row r="11044" spans="1:1" x14ac:dyDescent="0.45">
      <c r="A11044" s="63"/>
    </row>
    <row r="11045" spans="1:1" x14ac:dyDescent="0.45">
      <c r="A11045" s="63"/>
    </row>
    <row r="11046" spans="1:1" x14ac:dyDescent="0.45">
      <c r="A11046" s="63"/>
    </row>
    <row r="11047" spans="1:1" x14ac:dyDescent="0.45">
      <c r="A11047" s="63"/>
    </row>
    <row r="11048" spans="1:1" x14ac:dyDescent="0.45">
      <c r="A11048" s="63"/>
    </row>
    <row r="11049" spans="1:1" x14ac:dyDescent="0.45">
      <c r="A11049" s="63"/>
    </row>
    <row r="11050" spans="1:1" x14ac:dyDescent="0.45">
      <c r="A11050" s="63"/>
    </row>
    <row r="11051" spans="1:1" x14ac:dyDescent="0.45">
      <c r="A11051" s="63"/>
    </row>
    <row r="11052" spans="1:1" x14ac:dyDescent="0.45">
      <c r="A11052" s="63"/>
    </row>
    <row r="11053" spans="1:1" x14ac:dyDescent="0.45">
      <c r="A11053" s="63"/>
    </row>
    <row r="11054" spans="1:1" x14ac:dyDescent="0.45">
      <c r="A11054" s="63"/>
    </row>
    <row r="11055" spans="1:1" x14ac:dyDescent="0.45">
      <c r="A11055" s="63"/>
    </row>
    <row r="11056" spans="1:1" x14ac:dyDescent="0.45">
      <c r="A11056" s="63"/>
    </row>
    <row r="11057" spans="1:1" x14ac:dyDescent="0.45">
      <c r="A11057" s="63"/>
    </row>
    <row r="11058" spans="1:1" x14ac:dyDescent="0.45">
      <c r="A11058" s="63"/>
    </row>
    <row r="11059" spans="1:1" x14ac:dyDescent="0.45">
      <c r="A11059" s="63"/>
    </row>
    <row r="11060" spans="1:1" x14ac:dyDescent="0.45">
      <c r="A11060" s="63"/>
    </row>
    <row r="11061" spans="1:1" x14ac:dyDescent="0.45">
      <c r="A11061" s="63"/>
    </row>
    <row r="11062" spans="1:1" x14ac:dyDescent="0.45">
      <c r="A11062" s="63"/>
    </row>
    <row r="11063" spans="1:1" x14ac:dyDescent="0.45">
      <c r="A11063" s="63"/>
    </row>
    <row r="11064" spans="1:1" x14ac:dyDescent="0.45">
      <c r="A11064" s="63"/>
    </row>
    <row r="11065" spans="1:1" x14ac:dyDescent="0.45">
      <c r="A11065" s="63"/>
    </row>
    <row r="11066" spans="1:1" x14ac:dyDescent="0.45">
      <c r="A11066" s="63"/>
    </row>
    <row r="11067" spans="1:1" x14ac:dyDescent="0.45">
      <c r="A11067" s="63"/>
    </row>
    <row r="11068" spans="1:1" x14ac:dyDescent="0.45">
      <c r="A11068" s="63"/>
    </row>
    <row r="11069" spans="1:1" x14ac:dyDescent="0.45">
      <c r="A11069" s="63"/>
    </row>
    <row r="11070" spans="1:1" x14ac:dyDescent="0.45">
      <c r="A11070" s="63"/>
    </row>
    <row r="11071" spans="1:1" x14ac:dyDescent="0.45">
      <c r="A11071" s="63"/>
    </row>
    <row r="11072" spans="1:1" x14ac:dyDescent="0.45">
      <c r="A11072" s="63"/>
    </row>
    <row r="11073" spans="1:1" x14ac:dyDescent="0.45">
      <c r="A11073" s="63"/>
    </row>
    <row r="11074" spans="1:1" x14ac:dyDescent="0.45">
      <c r="A11074" s="63"/>
    </row>
    <row r="11075" spans="1:1" x14ac:dyDescent="0.45">
      <c r="A11075" s="63"/>
    </row>
    <row r="11076" spans="1:1" x14ac:dyDescent="0.45">
      <c r="A11076" s="63"/>
    </row>
    <row r="11077" spans="1:1" x14ac:dyDescent="0.45">
      <c r="A11077" s="63"/>
    </row>
    <row r="11078" spans="1:1" x14ac:dyDescent="0.45">
      <c r="A11078" s="63"/>
    </row>
    <row r="11079" spans="1:1" x14ac:dyDescent="0.45">
      <c r="A11079" s="63"/>
    </row>
    <row r="11080" spans="1:1" x14ac:dyDescent="0.45">
      <c r="A11080" s="63"/>
    </row>
    <row r="11081" spans="1:1" x14ac:dyDescent="0.45">
      <c r="A11081" s="63"/>
    </row>
    <row r="11082" spans="1:1" x14ac:dyDescent="0.45">
      <c r="A11082" s="63"/>
    </row>
    <row r="11083" spans="1:1" x14ac:dyDescent="0.45">
      <c r="A11083" s="63"/>
    </row>
    <row r="11084" spans="1:1" x14ac:dyDescent="0.45">
      <c r="A11084" s="63"/>
    </row>
    <row r="11085" spans="1:1" x14ac:dyDescent="0.45">
      <c r="A11085" s="63"/>
    </row>
    <row r="11086" spans="1:1" x14ac:dyDescent="0.45">
      <c r="A11086" s="63"/>
    </row>
    <row r="11087" spans="1:1" x14ac:dyDescent="0.45">
      <c r="A11087" s="63"/>
    </row>
    <row r="11088" spans="1:1" x14ac:dyDescent="0.45">
      <c r="A11088" s="63"/>
    </row>
    <row r="11089" spans="1:1" x14ac:dyDescent="0.45">
      <c r="A11089" s="63"/>
    </row>
    <row r="11090" spans="1:1" x14ac:dyDescent="0.45">
      <c r="A11090" s="63"/>
    </row>
    <row r="11091" spans="1:1" x14ac:dyDescent="0.45">
      <c r="A11091" s="63"/>
    </row>
    <row r="11092" spans="1:1" x14ac:dyDescent="0.45">
      <c r="A11092" s="63"/>
    </row>
    <row r="11093" spans="1:1" x14ac:dyDescent="0.45">
      <c r="A11093" s="63"/>
    </row>
    <row r="11094" spans="1:1" x14ac:dyDescent="0.45">
      <c r="A11094" s="63"/>
    </row>
    <row r="11095" spans="1:1" x14ac:dyDescent="0.45">
      <c r="A11095" s="63"/>
    </row>
    <row r="11096" spans="1:1" x14ac:dyDescent="0.45">
      <c r="A11096" s="63"/>
    </row>
    <row r="11097" spans="1:1" x14ac:dyDescent="0.45">
      <c r="A11097" s="63"/>
    </row>
    <row r="11098" spans="1:1" x14ac:dyDescent="0.45">
      <c r="A11098" s="63"/>
    </row>
    <row r="11099" spans="1:1" x14ac:dyDescent="0.45">
      <c r="A11099" s="63"/>
    </row>
    <row r="11100" spans="1:1" x14ac:dyDescent="0.45">
      <c r="A11100" s="63"/>
    </row>
    <row r="11101" spans="1:1" x14ac:dyDescent="0.45">
      <c r="A11101" s="63"/>
    </row>
    <row r="11102" spans="1:1" x14ac:dyDescent="0.45">
      <c r="A11102" s="63"/>
    </row>
    <row r="11103" spans="1:1" x14ac:dyDescent="0.45">
      <c r="A11103" s="63"/>
    </row>
    <row r="11104" spans="1:1" x14ac:dyDescent="0.45">
      <c r="A11104" s="63"/>
    </row>
    <row r="11105" spans="1:1" x14ac:dyDescent="0.45">
      <c r="A11105" s="63"/>
    </row>
    <row r="11106" spans="1:1" x14ac:dyDescent="0.45">
      <c r="A11106" s="63"/>
    </row>
    <row r="11107" spans="1:1" x14ac:dyDescent="0.45">
      <c r="A11107" s="63"/>
    </row>
    <row r="11108" spans="1:1" x14ac:dyDescent="0.45">
      <c r="A11108" s="63"/>
    </row>
    <row r="11109" spans="1:1" x14ac:dyDescent="0.45">
      <c r="A11109" s="63"/>
    </row>
    <row r="11110" spans="1:1" x14ac:dyDescent="0.45">
      <c r="A11110" s="63"/>
    </row>
    <row r="11111" spans="1:1" x14ac:dyDescent="0.45">
      <c r="A11111" s="63"/>
    </row>
    <row r="11112" spans="1:1" x14ac:dyDescent="0.45">
      <c r="A11112" s="63"/>
    </row>
    <row r="11113" spans="1:1" x14ac:dyDescent="0.45">
      <c r="A11113" s="63"/>
    </row>
    <row r="11114" spans="1:1" x14ac:dyDescent="0.45">
      <c r="A11114" s="63"/>
    </row>
    <row r="11115" spans="1:1" x14ac:dyDescent="0.45">
      <c r="A11115" s="63"/>
    </row>
    <row r="11116" spans="1:1" x14ac:dyDescent="0.45">
      <c r="A11116" s="63"/>
    </row>
    <row r="11117" spans="1:1" x14ac:dyDescent="0.45">
      <c r="A11117" s="63"/>
    </row>
    <row r="11118" spans="1:1" x14ac:dyDescent="0.45">
      <c r="A11118" s="63"/>
    </row>
    <row r="11119" spans="1:1" x14ac:dyDescent="0.45">
      <c r="A11119" s="63"/>
    </row>
    <row r="11120" spans="1:1" x14ac:dyDescent="0.45">
      <c r="A11120" s="63"/>
    </row>
    <row r="11121" spans="1:1" x14ac:dyDescent="0.45">
      <c r="A11121" s="63"/>
    </row>
    <row r="11122" spans="1:1" x14ac:dyDescent="0.45">
      <c r="A11122" s="63"/>
    </row>
    <row r="11123" spans="1:1" x14ac:dyDescent="0.45">
      <c r="A11123" s="63"/>
    </row>
    <row r="11124" spans="1:1" x14ac:dyDescent="0.45">
      <c r="A11124" s="63"/>
    </row>
    <row r="11125" spans="1:1" x14ac:dyDescent="0.45">
      <c r="A11125" s="63"/>
    </row>
    <row r="11126" spans="1:1" x14ac:dyDescent="0.45">
      <c r="A11126" s="63"/>
    </row>
    <row r="11127" spans="1:1" x14ac:dyDescent="0.45">
      <c r="A11127" s="63"/>
    </row>
    <row r="11128" spans="1:1" x14ac:dyDescent="0.45">
      <c r="A11128" s="63"/>
    </row>
    <row r="11129" spans="1:1" x14ac:dyDescent="0.45">
      <c r="A11129" s="63"/>
    </row>
    <row r="11130" spans="1:1" x14ac:dyDescent="0.45">
      <c r="A11130" s="63"/>
    </row>
    <row r="11131" spans="1:1" x14ac:dyDescent="0.45">
      <c r="A11131" s="63"/>
    </row>
    <row r="11132" spans="1:1" x14ac:dyDescent="0.45">
      <c r="A11132" s="63"/>
    </row>
    <row r="11133" spans="1:1" x14ac:dyDescent="0.45">
      <c r="A11133" s="63"/>
    </row>
    <row r="11134" spans="1:1" x14ac:dyDescent="0.45">
      <c r="A11134" s="63"/>
    </row>
    <row r="11135" spans="1:1" x14ac:dyDescent="0.45">
      <c r="A11135" s="63"/>
    </row>
    <row r="11136" spans="1:1" x14ac:dyDescent="0.45">
      <c r="A11136" s="63"/>
    </row>
    <row r="11137" spans="1:1" x14ac:dyDescent="0.45">
      <c r="A11137" s="63"/>
    </row>
    <row r="11138" spans="1:1" x14ac:dyDescent="0.45">
      <c r="A11138" s="63"/>
    </row>
    <row r="11139" spans="1:1" x14ac:dyDescent="0.45">
      <c r="A11139" s="63"/>
    </row>
    <row r="11140" spans="1:1" x14ac:dyDescent="0.45">
      <c r="A11140" s="63"/>
    </row>
    <row r="11141" spans="1:1" x14ac:dyDescent="0.45">
      <c r="A11141" s="63"/>
    </row>
    <row r="11142" spans="1:1" x14ac:dyDescent="0.45">
      <c r="A11142" s="63"/>
    </row>
    <row r="11143" spans="1:1" x14ac:dyDescent="0.45">
      <c r="A11143" s="63"/>
    </row>
    <row r="11144" spans="1:1" x14ac:dyDescent="0.45">
      <c r="A11144" s="63"/>
    </row>
    <row r="11145" spans="1:1" x14ac:dyDescent="0.45">
      <c r="A11145" s="63"/>
    </row>
    <row r="11146" spans="1:1" x14ac:dyDescent="0.45">
      <c r="A11146" s="63"/>
    </row>
    <row r="11147" spans="1:1" x14ac:dyDescent="0.45">
      <c r="A11147" s="63"/>
    </row>
    <row r="11148" spans="1:1" x14ac:dyDescent="0.45">
      <c r="A11148" s="63"/>
    </row>
    <row r="11149" spans="1:1" x14ac:dyDescent="0.45">
      <c r="A11149" s="63"/>
    </row>
    <row r="11150" spans="1:1" x14ac:dyDescent="0.45">
      <c r="A11150" s="63"/>
    </row>
    <row r="11151" spans="1:1" x14ac:dyDescent="0.45">
      <c r="A11151" s="63"/>
    </row>
    <row r="11152" spans="1:1" x14ac:dyDescent="0.45">
      <c r="A11152" s="63"/>
    </row>
    <row r="11153" spans="1:1" x14ac:dyDescent="0.45">
      <c r="A11153" s="63"/>
    </row>
    <row r="11154" spans="1:1" x14ac:dyDescent="0.45">
      <c r="A11154" s="63"/>
    </row>
    <row r="11155" spans="1:1" x14ac:dyDescent="0.45">
      <c r="A11155" s="63"/>
    </row>
    <row r="11156" spans="1:1" x14ac:dyDescent="0.45">
      <c r="A11156" s="63"/>
    </row>
    <row r="11157" spans="1:1" x14ac:dyDescent="0.45">
      <c r="A11157" s="63"/>
    </row>
    <row r="11158" spans="1:1" x14ac:dyDescent="0.45">
      <c r="A11158" s="63"/>
    </row>
    <row r="11159" spans="1:1" x14ac:dyDescent="0.45">
      <c r="A11159" s="63"/>
    </row>
    <row r="11160" spans="1:1" x14ac:dyDescent="0.45">
      <c r="A11160" s="63"/>
    </row>
    <row r="11161" spans="1:1" x14ac:dyDescent="0.45">
      <c r="A11161" s="63"/>
    </row>
    <row r="11162" spans="1:1" x14ac:dyDescent="0.45">
      <c r="A11162" s="63"/>
    </row>
    <row r="11163" spans="1:1" x14ac:dyDescent="0.45">
      <c r="A11163" s="63"/>
    </row>
    <row r="11164" spans="1:1" x14ac:dyDescent="0.45">
      <c r="A11164" s="63"/>
    </row>
    <row r="11165" spans="1:1" x14ac:dyDescent="0.45">
      <c r="A11165" s="63"/>
    </row>
    <row r="11166" spans="1:1" x14ac:dyDescent="0.45">
      <c r="A11166" s="63"/>
    </row>
    <row r="11167" spans="1:1" x14ac:dyDescent="0.45">
      <c r="A11167" s="63"/>
    </row>
    <row r="11168" spans="1:1" x14ac:dyDescent="0.45">
      <c r="A11168" s="63"/>
    </row>
    <row r="11169" spans="1:1" x14ac:dyDescent="0.45">
      <c r="A11169" s="63"/>
    </row>
    <row r="11170" spans="1:1" x14ac:dyDescent="0.45">
      <c r="A11170" s="63"/>
    </row>
    <row r="11171" spans="1:1" x14ac:dyDescent="0.45">
      <c r="A11171" s="63"/>
    </row>
    <row r="11172" spans="1:1" x14ac:dyDescent="0.45">
      <c r="A11172" s="63"/>
    </row>
    <row r="11173" spans="1:1" x14ac:dyDescent="0.45">
      <c r="A11173" s="63"/>
    </row>
    <row r="11174" spans="1:1" x14ac:dyDescent="0.45">
      <c r="A11174" s="63"/>
    </row>
    <row r="11175" spans="1:1" x14ac:dyDescent="0.45">
      <c r="A11175" s="63"/>
    </row>
    <row r="11176" spans="1:1" x14ac:dyDescent="0.45">
      <c r="A11176" s="63"/>
    </row>
    <row r="11177" spans="1:1" x14ac:dyDescent="0.45">
      <c r="A11177" s="63"/>
    </row>
    <row r="11178" spans="1:1" x14ac:dyDescent="0.45">
      <c r="A11178" s="63"/>
    </row>
    <row r="11179" spans="1:1" x14ac:dyDescent="0.45">
      <c r="A11179" s="63"/>
    </row>
    <row r="11180" spans="1:1" x14ac:dyDescent="0.45">
      <c r="A11180" s="63"/>
    </row>
    <row r="11181" spans="1:1" x14ac:dyDescent="0.45">
      <c r="A11181" s="63"/>
    </row>
    <row r="11182" spans="1:1" x14ac:dyDescent="0.45">
      <c r="A11182" s="63"/>
    </row>
    <row r="11183" spans="1:1" x14ac:dyDescent="0.45">
      <c r="A11183" s="63"/>
    </row>
    <row r="11184" spans="1:1" x14ac:dyDescent="0.45">
      <c r="A11184" s="63"/>
    </row>
    <row r="11185" spans="1:1" x14ac:dyDescent="0.45">
      <c r="A11185" s="63"/>
    </row>
    <row r="11186" spans="1:1" x14ac:dyDescent="0.45">
      <c r="A11186" s="63"/>
    </row>
    <row r="11187" spans="1:1" x14ac:dyDescent="0.45">
      <c r="A11187" s="63"/>
    </row>
    <row r="11188" spans="1:1" x14ac:dyDescent="0.45">
      <c r="A11188" s="63"/>
    </row>
    <row r="11189" spans="1:1" x14ac:dyDescent="0.45">
      <c r="A11189" s="63"/>
    </row>
    <row r="11190" spans="1:1" x14ac:dyDescent="0.45">
      <c r="A11190" s="63"/>
    </row>
    <row r="11191" spans="1:1" x14ac:dyDescent="0.45">
      <c r="A11191" s="63"/>
    </row>
    <row r="11192" spans="1:1" x14ac:dyDescent="0.45">
      <c r="A11192" s="63"/>
    </row>
    <row r="11193" spans="1:1" x14ac:dyDescent="0.45">
      <c r="A11193" s="63"/>
    </row>
    <row r="11194" spans="1:1" x14ac:dyDescent="0.45">
      <c r="A11194" s="63"/>
    </row>
    <row r="11195" spans="1:1" x14ac:dyDescent="0.45">
      <c r="A11195" s="63"/>
    </row>
    <row r="11196" spans="1:1" x14ac:dyDescent="0.45">
      <c r="A11196" s="63"/>
    </row>
    <row r="11197" spans="1:1" x14ac:dyDescent="0.45">
      <c r="A11197" s="63"/>
    </row>
    <row r="11198" spans="1:1" x14ac:dyDescent="0.45">
      <c r="A11198" s="63"/>
    </row>
    <row r="11199" spans="1:1" x14ac:dyDescent="0.45">
      <c r="A11199" s="63"/>
    </row>
    <row r="11200" spans="1:1" x14ac:dyDescent="0.45">
      <c r="A11200" s="63"/>
    </row>
    <row r="11201" spans="1:1" x14ac:dyDescent="0.45">
      <c r="A11201" s="63"/>
    </row>
    <row r="11202" spans="1:1" x14ac:dyDescent="0.45">
      <c r="A11202" s="63"/>
    </row>
    <row r="11203" spans="1:1" x14ac:dyDescent="0.45">
      <c r="A11203" s="63"/>
    </row>
    <row r="11204" spans="1:1" x14ac:dyDescent="0.45">
      <c r="A11204" s="63"/>
    </row>
    <row r="11205" spans="1:1" x14ac:dyDescent="0.45">
      <c r="A11205" s="63"/>
    </row>
    <row r="11206" spans="1:1" x14ac:dyDescent="0.45">
      <c r="A11206" s="63"/>
    </row>
    <row r="11207" spans="1:1" x14ac:dyDescent="0.45">
      <c r="A11207" s="63"/>
    </row>
    <row r="11208" spans="1:1" x14ac:dyDescent="0.45">
      <c r="A11208" s="63"/>
    </row>
    <row r="11209" spans="1:1" x14ac:dyDescent="0.45">
      <c r="A11209" s="63"/>
    </row>
    <row r="11210" spans="1:1" x14ac:dyDescent="0.45">
      <c r="A11210" s="63"/>
    </row>
    <row r="11211" spans="1:1" x14ac:dyDescent="0.45">
      <c r="A11211" s="63"/>
    </row>
    <row r="11212" spans="1:1" x14ac:dyDescent="0.45">
      <c r="A11212" s="63"/>
    </row>
    <row r="11213" spans="1:1" x14ac:dyDescent="0.45">
      <c r="A11213" s="63"/>
    </row>
    <row r="11214" spans="1:1" x14ac:dyDescent="0.45">
      <c r="A11214" s="63"/>
    </row>
    <row r="11215" spans="1:1" x14ac:dyDescent="0.45">
      <c r="A11215" s="63"/>
    </row>
    <row r="11216" spans="1:1" x14ac:dyDescent="0.45">
      <c r="A11216" s="63"/>
    </row>
    <row r="11217" spans="1:1" x14ac:dyDescent="0.45">
      <c r="A11217" s="63"/>
    </row>
    <row r="11218" spans="1:1" x14ac:dyDescent="0.45">
      <c r="A11218" s="63"/>
    </row>
    <row r="11219" spans="1:1" x14ac:dyDescent="0.45">
      <c r="A11219" s="63"/>
    </row>
    <row r="11220" spans="1:1" x14ac:dyDescent="0.45">
      <c r="A11220" s="63"/>
    </row>
    <row r="11221" spans="1:1" x14ac:dyDescent="0.45">
      <c r="A11221" s="63"/>
    </row>
    <row r="11222" spans="1:1" x14ac:dyDescent="0.45">
      <c r="A11222" s="63"/>
    </row>
    <row r="11223" spans="1:1" x14ac:dyDescent="0.45">
      <c r="A11223" s="63"/>
    </row>
    <row r="11224" spans="1:1" x14ac:dyDescent="0.45">
      <c r="A11224" s="63"/>
    </row>
    <row r="11225" spans="1:1" x14ac:dyDescent="0.45">
      <c r="A11225" s="63"/>
    </row>
    <row r="11226" spans="1:1" x14ac:dyDescent="0.45">
      <c r="A11226" s="63"/>
    </row>
    <row r="11227" spans="1:1" x14ac:dyDescent="0.45">
      <c r="A11227" s="63"/>
    </row>
    <row r="11228" spans="1:1" x14ac:dyDescent="0.45">
      <c r="A11228" s="63"/>
    </row>
    <row r="11229" spans="1:1" x14ac:dyDescent="0.45">
      <c r="A11229" s="63"/>
    </row>
    <row r="11230" spans="1:1" x14ac:dyDescent="0.45">
      <c r="A11230" s="63"/>
    </row>
    <row r="11231" spans="1:1" x14ac:dyDescent="0.45">
      <c r="A11231" s="63"/>
    </row>
    <row r="11232" spans="1:1" x14ac:dyDescent="0.45">
      <c r="A11232" s="63"/>
    </row>
    <row r="11233" spans="1:1" x14ac:dyDescent="0.45">
      <c r="A11233" s="63"/>
    </row>
    <row r="11234" spans="1:1" x14ac:dyDescent="0.45">
      <c r="A11234" s="63"/>
    </row>
    <row r="11235" spans="1:1" x14ac:dyDescent="0.45">
      <c r="A11235" s="63"/>
    </row>
    <row r="11236" spans="1:1" x14ac:dyDescent="0.45">
      <c r="A11236" s="63"/>
    </row>
    <row r="11237" spans="1:1" x14ac:dyDescent="0.45">
      <c r="A11237" s="63"/>
    </row>
    <row r="11238" spans="1:1" x14ac:dyDescent="0.45">
      <c r="A11238" s="63"/>
    </row>
    <row r="11239" spans="1:1" x14ac:dyDescent="0.45">
      <c r="A11239" s="63"/>
    </row>
    <row r="11240" spans="1:1" x14ac:dyDescent="0.45">
      <c r="A11240" s="63"/>
    </row>
    <row r="11241" spans="1:1" x14ac:dyDescent="0.45">
      <c r="A11241" s="63"/>
    </row>
    <row r="11242" spans="1:1" x14ac:dyDescent="0.45">
      <c r="A11242" s="63"/>
    </row>
    <row r="11243" spans="1:1" x14ac:dyDescent="0.45">
      <c r="A11243" s="63"/>
    </row>
    <row r="11244" spans="1:1" x14ac:dyDescent="0.45">
      <c r="A11244" s="63"/>
    </row>
    <row r="11245" spans="1:1" x14ac:dyDescent="0.45">
      <c r="A11245" s="63"/>
    </row>
    <row r="11246" spans="1:1" x14ac:dyDescent="0.45">
      <c r="A11246" s="63"/>
    </row>
    <row r="11247" spans="1:1" x14ac:dyDescent="0.45">
      <c r="A11247" s="63"/>
    </row>
    <row r="11248" spans="1:1" x14ac:dyDescent="0.45">
      <c r="A11248" s="63"/>
    </row>
    <row r="11249" spans="1:1" x14ac:dyDescent="0.45">
      <c r="A11249" s="63"/>
    </row>
    <row r="11250" spans="1:1" x14ac:dyDescent="0.45">
      <c r="A11250" s="63"/>
    </row>
    <row r="11251" spans="1:1" x14ac:dyDescent="0.45">
      <c r="A11251" s="63"/>
    </row>
    <row r="11252" spans="1:1" x14ac:dyDescent="0.45">
      <c r="A11252" s="63"/>
    </row>
    <row r="11253" spans="1:1" x14ac:dyDescent="0.45">
      <c r="A11253" s="63"/>
    </row>
    <row r="11254" spans="1:1" x14ac:dyDescent="0.45">
      <c r="A11254" s="63"/>
    </row>
    <row r="11255" spans="1:1" x14ac:dyDescent="0.45">
      <c r="A11255" s="63"/>
    </row>
    <row r="11256" spans="1:1" x14ac:dyDescent="0.45">
      <c r="A11256" s="63"/>
    </row>
    <row r="11257" spans="1:1" x14ac:dyDescent="0.45">
      <c r="A11257" s="63"/>
    </row>
    <row r="11258" spans="1:1" x14ac:dyDescent="0.45">
      <c r="A11258" s="63"/>
    </row>
    <row r="11259" spans="1:1" x14ac:dyDescent="0.45">
      <c r="A11259" s="63"/>
    </row>
    <row r="11260" spans="1:1" x14ac:dyDescent="0.45">
      <c r="A11260" s="63"/>
    </row>
    <row r="11261" spans="1:1" x14ac:dyDescent="0.45">
      <c r="A11261" s="63"/>
    </row>
    <row r="11262" spans="1:1" x14ac:dyDescent="0.45">
      <c r="A11262" s="63"/>
    </row>
    <row r="11263" spans="1:1" x14ac:dyDescent="0.45">
      <c r="A11263" s="63"/>
    </row>
    <row r="11264" spans="1:1" x14ac:dyDescent="0.45">
      <c r="A11264" s="63"/>
    </row>
    <row r="11265" spans="1:1" x14ac:dyDescent="0.45">
      <c r="A11265" s="63"/>
    </row>
    <row r="11266" spans="1:1" x14ac:dyDescent="0.45">
      <c r="A11266" s="63"/>
    </row>
    <row r="11267" spans="1:1" x14ac:dyDescent="0.45">
      <c r="A11267" s="63"/>
    </row>
    <row r="11268" spans="1:1" x14ac:dyDescent="0.45">
      <c r="A11268" s="63"/>
    </row>
    <row r="11269" spans="1:1" x14ac:dyDescent="0.45">
      <c r="A11269" s="63"/>
    </row>
    <row r="11270" spans="1:1" x14ac:dyDescent="0.45">
      <c r="A11270" s="63"/>
    </row>
    <row r="11271" spans="1:1" x14ac:dyDescent="0.45">
      <c r="A11271" s="63"/>
    </row>
    <row r="11272" spans="1:1" x14ac:dyDescent="0.45">
      <c r="A11272" s="63"/>
    </row>
    <row r="11273" spans="1:1" x14ac:dyDescent="0.45">
      <c r="A11273" s="63"/>
    </row>
    <row r="11274" spans="1:1" x14ac:dyDescent="0.45">
      <c r="A11274" s="63"/>
    </row>
    <row r="11275" spans="1:1" x14ac:dyDescent="0.45">
      <c r="A11275" s="63"/>
    </row>
    <row r="11276" spans="1:1" x14ac:dyDescent="0.45">
      <c r="A11276" s="63"/>
    </row>
    <row r="11277" spans="1:1" x14ac:dyDescent="0.45">
      <c r="A11277" s="63"/>
    </row>
    <row r="11278" spans="1:1" x14ac:dyDescent="0.45">
      <c r="A11278" s="63"/>
    </row>
    <row r="11279" spans="1:1" x14ac:dyDescent="0.45">
      <c r="A11279" s="63"/>
    </row>
    <row r="11280" spans="1:1" x14ac:dyDescent="0.45">
      <c r="A11280" s="63"/>
    </row>
    <row r="11281" spans="1:1" x14ac:dyDescent="0.45">
      <c r="A11281" s="63"/>
    </row>
    <row r="11282" spans="1:1" x14ac:dyDescent="0.45">
      <c r="A11282" s="63"/>
    </row>
    <row r="11283" spans="1:1" x14ac:dyDescent="0.45">
      <c r="A11283" s="63"/>
    </row>
    <row r="11284" spans="1:1" x14ac:dyDescent="0.45">
      <c r="A11284" s="63"/>
    </row>
    <row r="11285" spans="1:1" x14ac:dyDescent="0.45">
      <c r="A11285" s="63"/>
    </row>
    <row r="11286" spans="1:1" x14ac:dyDescent="0.45">
      <c r="A11286" s="63"/>
    </row>
    <row r="11287" spans="1:1" x14ac:dyDescent="0.45">
      <c r="A11287" s="63"/>
    </row>
    <row r="11288" spans="1:1" x14ac:dyDescent="0.45">
      <c r="A11288" s="63"/>
    </row>
    <row r="11289" spans="1:1" x14ac:dyDescent="0.45">
      <c r="A11289" s="63"/>
    </row>
    <row r="11290" spans="1:1" x14ac:dyDescent="0.45">
      <c r="A11290" s="63"/>
    </row>
    <row r="11291" spans="1:1" x14ac:dyDescent="0.45">
      <c r="A11291" s="63"/>
    </row>
    <row r="11292" spans="1:1" x14ac:dyDescent="0.45">
      <c r="A11292" s="63"/>
    </row>
    <row r="11293" spans="1:1" x14ac:dyDescent="0.45">
      <c r="A11293" s="63"/>
    </row>
    <row r="11294" spans="1:1" x14ac:dyDescent="0.45">
      <c r="A11294" s="63"/>
    </row>
    <row r="11295" spans="1:1" x14ac:dyDescent="0.45">
      <c r="A11295" s="63"/>
    </row>
    <row r="11296" spans="1:1" x14ac:dyDescent="0.45">
      <c r="A11296" s="63"/>
    </row>
    <row r="11297" spans="1:1" x14ac:dyDescent="0.45">
      <c r="A11297" s="63"/>
    </row>
    <row r="11298" spans="1:1" x14ac:dyDescent="0.45">
      <c r="A11298" s="63"/>
    </row>
    <row r="11299" spans="1:1" x14ac:dyDescent="0.45">
      <c r="A11299" s="63"/>
    </row>
    <row r="11300" spans="1:1" x14ac:dyDescent="0.45">
      <c r="A11300" s="63"/>
    </row>
    <row r="11301" spans="1:1" x14ac:dyDescent="0.45">
      <c r="A11301" s="63"/>
    </row>
    <row r="11302" spans="1:1" x14ac:dyDescent="0.45">
      <c r="A11302" s="63"/>
    </row>
    <row r="11303" spans="1:1" x14ac:dyDescent="0.45">
      <c r="A11303" s="63"/>
    </row>
    <row r="11304" spans="1:1" x14ac:dyDescent="0.45">
      <c r="A11304" s="63"/>
    </row>
    <row r="11305" spans="1:1" x14ac:dyDescent="0.45">
      <c r="A11305" s="63"/>
    </row>
    <row r="11306" spans="1:1" x14ac:dyDescent="0.45">
      <c r="A11306" s="63"/>
    </row>
    <row r="11307" spans="1:1" x14ac:dyDescent="0.45">
      <c r="A11307" s="63"/>
    </row>
    <row r="11308" spans="1:1" x14ac:dyDescent="0.45">
      <c r="A11308" s="63"/>
    </row>
    <row r="11309" spans="1:1" x14ac:dyDescent="0.45">
      <c r="A11309" s="63"/>
    </row>
    <row r="11310" spans="1:1" x14ac:dyDescent="0.45">
      <c r="A11310" s="63"/>
    </row>
    <row r="11311" spans="1:1" x14ac:dyDescent="0.45">
      <c r="A11311" s="63"/>
    </row>
    <row r="11312" spans="1:1" x14ac:dyDescent="0.45">
      <c r="A11312" s="63"/>
    </row>
    <row r="11313" spans="1:1" x14ac:dyDescent="0.45">
      <c r="A11313" s="63"/>
    </row>
    <row r="11314" spans="1:1" x14ac:dyDescent="0.45">
      <c r="A11314" s="63"/>
    </row>
    <row r="11315" spans="1:1" x14ac:dyDescent="0.45">
      <c r="A11315" s="63"/>
    </row>
    <row r="11316" spans="1:1" x14ac:dyDescent="0.45">
      <c r="A11316" s="63"/>
    </row>
    <row r="11317" spans="1:1" x14ac:dyDescent="0.45">
      <c r="A11317" s="63"/>
    </row>
    <row r="11318" spans="1:1" x14ac:dyDescent="0.45">
      <c r="A11318" s="63"/>
    </row>
    <row r="11319" spans="1:1" x14ac:dyDescent="0.45">
      <c r="A11319" s="63"/>
    </row>
    <row r="11320" spans="1:1" x14ac:dyDescent="0.45">
      <c r="A11320" s="63"/>
    </row>
    <row r="11321" spans="1:1" x14ac:dyDescent="0.45">
      <c r="A11321" s="63"/>
    </row>
    <row r="11322" spans="1:1" x14ac:dyDescent="0.45">
      <c r="A11322" s="63"/>
    </row>
    <row r="11323" spans="1:1" x14ac:dyDescent="0.45">
      <c r="A11323" s="63"/>
    </row>
    <row r="11324" spans="1:1" x14ac:dyDescent="0.45">
      <c r="A11324" s="63"/>
    </row>
    <row r="11325" spans="1:1" x14ac:dyDescent="0.45">
      <c r="A11325" s="63"/>
    </row>
    <row r="11326" spans="1:1" x14ac:dyDescent="0.45">
      <c r="A11326" s="63"/>
    </row>
    <row r="11327" spans="1:1" x14ac:dyDescent="0.45">
      <c r="A11327" s="63"/>
    </row>
    <row r="11328" spans="1:1" x14ac:dyDescent="0.45">
      <c r="A11328" s="63"/>
    </row>
    <row r="11329" spans="1:1" x14ac:dyDescent="0.45">
      <c r="A11329" s="63"/>
    </row>
    <row r="11330" spans="1:1" x14ac:dyDescent="0.45">
      <c r="A11330" s="63"/>
    </row>
    <row r="11331" spans="1:1" x14ac:dyDescent="0.45">
      <c r="A11331" s="63"/>
    </row>
    <row r="11332" spans="1:1" x14ac:dyDescent="0.45">
      <c r="A11332" s="63"/>
    </row>
    <row r="11333" spans="1:1" x14ac:dyDescent="0.45">
      <c r="A11333" s="63"/>
    </row>
    <row r="11334" spans="1:1" x14ac:dyDescent="0.45">
      <c r="A11334" s="63"/>
    </row>
    <row r="11335" spans="1:1" x14ac:dyDescent="0.45">
      <c r="A11335" s="63"/>
    </row>
    <row r="11336" spans="1:1" x14ac:dyDescent="0.45">
      <c r="A11336" s="63"/>
    </row>
    <row r="11337" spans="1:1" x14ac:dyDescent="0.45">
      <c r="A11337" s="63"/>
    </row>
    <row r="11338" spans="1:1" x14ac:dyDescent="0.45">
      <c r="A11338" s="63"/>
    </row>
    <row r="11339" spans="1:1" x14ac:dyDescent="0.45">
      <c r="A11339" s="63"/>
    </row>
    <row r="11340" spans="1:1" x14ac:dyDescent="0.45">
      <c r="A11340" s="63"/>
    </row>
    <row r="11341" spans="1:1" x14ac:dyDescent="0.45">
      <c r="A11341" s="63"/>
    </row>
    <row r="11342" spans="1:1" x14ac:dyDescent="0.45">
      <c r="A11342" s="63"/>
    </row>
    <row r="11343" spans="1:1" x14ac:dyDescent="0.45">
      <c r="A11343" s="63"/>
    </row>
    <row r="11344" spans="1:1" x14ac:dyDescent="0.45">
      <c r="A11344" s="63"/>
    </row>
    <row r="11345" spans="1:1" x14ac:dyDescent="0.45">
      <c r="A11345" s="63"/>
    </row>
    <row r="11346" spans="1:1" x14ac:dyDescent="0.45">
      <c r="A11346" s="63"/>
    </row>
    <row r="11347" spans="1:1" x14ac:dyDescent="0.45">
      <c r="A11347" s="63"/>
    </row>
    <row r="11348" spans="1:1" x14ac:dyDescent="0.45">
      <c r="A11348" s="63"/>
    </row>
    <row r="11349" spans="1:1" x14ac:dyDescent="0.45">
      <c r="A11349" s="63"/>
    </row>
    <row r="11350" spans="1:1" x14ac:dyDescent="0.45">
      <c r="A11350" s="63"/>
    </row>
    <row r="11351" spans="1:1" x14ac:dyDescent="0.45">
      <c r="A11351" s="63"/>
    </row>
    <row r="11352" spans="1:1" x14ac:dyDescent="0.45">
      <c r="A11352" s="63"/>
    </row>
    <row r="11353" spans="1:1" x14ac:dyDescent="0.45">
      <c r="A11353" s="63"/>
    </row>
    <row r="11354" spans="1:1" x14ac:dyDescent="0.45">
      <c r="A11354" s="63"/>
    </row>
    <row r="11355" spans="1:1" x14ac:dyDescent="0.45">
      <c r="A11355" s="63"/>
    </row>
    <row r="11356" spans="1:1" x14ac:dyDescent="0.45">
      <c r="A11356" s="63"/>
    </row>
    <row r="11357" spans="1:1" x14ac:dyDescent="0.45">
      <c r="A11357" s="63"/>
    </row>
    <row r="11358" spans="1:1" x14ac:dyDescent="0.45">
      <c r="A11358" s="63"/>
    </row>
    <row r="11359" spans="1:1" x14ac:dyDescent="0.45">
      <c r="A11359" s="63"/>
    </row>
    <row r="11360" spans="1:1" x14ac:dyDescent="0.45">
      <c r="A11360" s="63"/>
    </row>
    <row r="11361" spans="1:1" x14ac:dyDescent="0.45">
      <c r="A11361" s="63"/>
    </row>
    <row r="11362" spans="1:1" x14ac:dyDescent="0.45">
      <c r="A11362" s="63"/>
    </row>
    <row r="11363" spans="1:1" x14ac:dyDescent="0.45">
      <c r="A11363" s="63"/>
    </row>
    <row r="11364" spans="1:1" x14ac:dyDescent="0.45">
      <c r="A11364" s="63"/>
    </row>
    <row r="11365" spans="1:1" x14ac:dyDescent="0.45">
      <c r="A11365" s="63"/>
    </row>
    <row r="11366" spans="1:1" x14ac:dyDescent="0.45">
      <c r="A11366" s="63"/>
    </row>
    <row r="11367" spans="1:1" x14ac:dyDescent="0.45">
      <c r="A11367" s="63"/>
    </row>
    <row r="11368" spans="1:1" x14ac:dyDescent="0.45">
      <c r="A11368" s="63"/>
    </row>
    <row r="11369" spans="1:1" x14ac:dyDescent="0.45">
      <c r="A11369" s="63"/>
    </row>
    <row r="11370" spans="1:1" x14ac:dyDescent="0.45">
      <c r="A11370" s="63"/>
    </row>
    <row r="11371" spans="1:1" x14ac:dyDescent="0.45">
      <c r="A11371" s="63"/>
    </row>
    <row r="11372" spans="1:1" x14ac:dyDescent="0.45">
      <c r="A11372" s="63"/>
    </row>
    <row r="11373" spans="1:1" x14ac:dyDescent="0.45">
      <c r="A11373" s="63"/>
    </row>
    <row r="11374" spans="1:1" x14ac:dyDescent="0.45">
      <c r="A11374" s="63"/>
    </row>
    <row r="11375" spans="1:1" x14ac:dyDescent="0.45">
      <c r="A11375" s="63"/>
    </row>
    <row r="11376" spans="1:1" x14ac:dyDescent="0.45">
      <c r="A11376" s="63"/>
    </row>
    <row r="11377" spans="1:1" x14ac:dyDescent="0.45">
      <c r="A11377" s="63"/>
    </row>
    <row r="11378" spans="1:1" x14ac:dyDescent="0.45">
      <c r="A11378" s="63"/>
    </row>
    <row r="11379" spans="1:1" x14ac:dyDescent="0.45">
      <c r="A11379" s="63"/>
    </row>
    <row r="11380" spans="1:1" x14ac:dyDescent="0.45">
      <c r="A11380" s="63"/>
    </row>
    <row r="11381" spans="1:1" x14ac:dyDescent="0.45">
      <c r="A11381" s="63"/>
    </row>
    <row r="11382" spans="1:1" x14ac:dyDescent="0.45">
      <c r="A11382" s="63"/>
    </row>
    <row r="11383" spans="1:1" x14ac:dyDescent="0.45">
      <c r="A11383" s="63"/>
    </row>
    <row r="11384" spans="1:1" x14ac:dyDescent="0.45">
      <c r="A11384" s="63"/>
    </row>
    <row r="11385" spans="1:1" x14ac:dyDescent="0.45">
      <c r="A11385" s="63"/>
    </row>
    <row r="11386" spans="1:1" x14ac:dyDescent="0.45">
      <c r="A11386" s="63"/>
    </row>
    <row r="11387" spans="1:1" x14ac:dyDescent="0.45">
      <c r="A11387" s="63"/>
    </row>
    <row r="11388" spans="1:1" x14ac:dyDescent="0.45">
      <c r="A11388" s="63"/>
    </row>
    <row r="11389" spans="1:1" x14ac:dyDescent="0.45">
      <c r="A11389" s="63"/>
    </row>
    <row r="11390" spans="1:1" x14ac:dyDescent="0.45">
      <c r="A11390" s="63"/>
    </row>
    <row r="11391" spans="1:1" x14ac:dyDescent="0.45">
      <c r="A11391" s="63"/>
    </row>
    <row r="11392" spans="1:1" x14ac:dyDescent="0.45">
      <c r="A11392" s="63"/>
    </row>
    <row r="11393" spans="1:1" x14ac:dyDescent="0.45">
      <c r="A11393" s="63"/>
    </row>
    <row r="11394" spans="1:1" x14ac:dyDescent="0.45">
      <c r="A11394" s="63"/>
    </row>
    <row r="11395" spans="1:1" x14ac:dyDescent="0.45">
      <c r="A11395" s="63"/>
    </row>
    <row r="11396" spans="1:1" x14ac:dyDescent="0.45">
      <c r="A11396" s="63"/>
    </row>
    <row r="11397" spans="1:1" x14ac:dyDescent="0.45">
      <c r="A11397" s="63"/>
    </row>
    <row r="11398" spans="1:1" x14ac:dyDescent="0.45">
      <c r="A11398" s="63"/>
    </row>
    <row r="11399" spans="1:1" x14ac:dyDescent="0.45">
      <c r="A11399" s="63"/>
    </row>
    <row r="11400" spans="1:1" x14ac:dyDescent="0.45">
      <c r="A11400" s="63"/>
    </row>
    <row r="11401" spans="1:1" x14ac:dyDescent="0.45">
      <c r="A11401" s="63"/>
    </row>
    <row r="11402" spans="1:1" x14ac:dyDescent="0.45">
      <c r="A11402" s="63"/>
    </row>
    <row r="11403" spans="1:1" x14ac:dyDescent="0.45">
      <c r="A11403" s="63"/>
    </row>
    <row r="11404" spans="1:1" x14ac:dyDescent="0.45">
      <c r="A11404" s="63"/>
    </row>
    <row r="11405" spans="1:1" x14ac:dyDescent="0.45">
      <c r="A11405" s="63"/>
    </row>
    <row r="11406" spans="1:1" x14ac:dyDescent="0.45">
      <c r="A11406" s="63"/>
    </row>
    <row r="11407" spans="1:1" x14ac:dyDescent="0.45">
      <c r="A11407" s="63"/>
    </row>
    <row r="11408" spans="1:1" x14ac:dyDescent="0.45">
      <c r="A11408" s="63"/>
    </row>
    <row r="11409" spans="1:1" x14ac:dyDescent="0.45">
      <c r="A11409" s="63"/>
    </row>
    <row r="11410" spans="1:1" x14ac:dyDescent="0.45">
      <c r="A11410" s="63"/>
    </row>
    <row r="11411" spans="1:1" x14ac:dyDescent="0.45">
      <c r="A11411" s="63"/>
    </row>
    <row r="11412" spans="1:1" x14ac:dyDescent="0.45">
      <c r="A11412" s="63"/>
    </row>
    <row r="11413" spans="1:1" x14ac:dyDescent="0.45">
      <c r="A11413" s="63"/>
    </row>
    <row r="11414" spans="1:1" x14ac:dyDescent="0.45">
      <c r="A11414" s="63"/>
    </row>
    <row r="11415" spans="1:1" x14ac:dyDescent="0.45">
      <c r="A11415" s="63"/>
    </row>
    <row r="11416" spans="1:1" x14ac:dyDescent="0.45">
      <c r="A11416" s="63"/>
    </row>
    <row r="11417" spans="1:1" x14ac:dyDescent="0.45">
      <c r="A11417" s="63"/>
    </row>
    <row r="11418" spans="1:1" x14ac:dyDescent="0.45">
      <c r="A11418" s="63"/>
    </row>
    <row r="11419" spans="1:1" x14ac:dyDescent="0.45">
      <c r="A11419" s="63"/>
    </row>
    <row r="11420" spans="1:1" x14ac:dyDescent="0.45">
      <c r="A11420" s="63"/>
    </row>
    <row r="11421" spans="1:1" x14ac:dyDescent="0.45">
      <c r="A11421" s="63"/>
    </row>
    <row r="11422" spans="1:1" x14ac:dyDescent="0.45">
      <c r="A11422" s="63"/>
    </row>
    <row r="11423" spans="1:1" x14ac:dyDescent="0.45">
      <c r="A11423" s="63"/>
    </row>
    <row r="11424" spans="1:1" x14ac:dyDescent="0.45">
      <c r="A11424" s="63"/>
    </row>
    <row r="11425" spans="1:1" x14ac:dyDescent="0.45">
      <c r="A11425" s="63"/>
    </row>
    <row r="11426" spans="1:1" x14ac:dyDescent="0.45">
      <c r="A11426" s="63"/>
    </row>
    <row r="11427" spans="1:1" x14ac:dyDescent="0.45">
      <c r="A11427" s="63"/>
    </row>
    <row r="11428" spans="1:1" x14ac:dyDescent="0.45">
      <c r="A11428" s="63"/>
    </row>
    <row r="11429" spans="1:1" x14ac:dyDescent="0.45">
      <c r="A11429" s="63"/>
    </row>
    <row r="11430" spans="1:1" x14ac:dyDescent="0.45">
      <c r="A11430" s="63"/>
    </row>
    <row r="11431" spans="1:1" x14ac:dyDescent="0.45">
      <c r="A11431" s="63"/>
    </row>
    <row r="11432" spans="1:1" x14ac:dyDescent="0.45">
      <c r="A11432" s="63"/>
    </row>
    <row r="11433" spans="1:1" x14ac:dyDescent="0.45">
      <c r="A11433" s="63"/>
    </row>
    <row r="11434" spans="1:1" x14ac:dyDescent="0.45">
      <c r="A11434" s="63"/>
    </row>
    <row r="11435" spans="1:1" x14ac:dyDescent="0.45">
      <c r="A11435" s="63"/>
    </row>
    <row r="11436" spans="1:1" x14ac:dyDescent="0.45">
      <c r="A11436" s="63"/>
    </row>
    <row r="11437" spans="1:1" x14ac:dyDescent="0.45">
      <c r="A11437" s="63"/>
    </row>
    <row r="11438" spans="1:1" x14ac:dyDescent="0.45">
      <c r="A11438" s="63"/>
    </row>
    <row r="11439" spans="1:1" x14ac:dyDescent="0.45">
      <c r="A11439" s="63"/>
    </row>
    <row r="11440" spans="1:1" x14ac:dyDescent="0.45">
      <c r="A11440" s="63"/>
    </row>
    <row r="11441" spans="1:1" x14ac:dyDescent="0.45">
      <c r="A11441" s="63"/>
    </row>
    <row r="11442" spans="1:1" x14ac:dyDescent="0.45">
      <c r="A11442" s="63"/>
    </row>
    <row r="11443" spans="1:1" x14ac:dyDescent="0.45">
      <c r="A11443" s="63"/>
    </row>
    <row r="11444" spans="1:1" x14ac:dyDescent="0.45">
      <c r="A11444" s="63"/>
    </row>
    <row r="11445" spans="1:1" x14ac:dyDescent="0.45">
      <c r="A11445" s="63"/>
    </row>
    <row r="11446" spans="1:1" x14ac:dyDescent="0.45">
      <c r="A11446" s="63"/>
    </row>
    <row r="11447" spans="1:1" x14ac:dyDescent="0.45">
      <c r="A11447" s="63"/>
    </row>
    <row r="11448" spans="1:1" x14ac:dyDescent="0.45">
      <c r="A11448" s="63"/>
    </row>
    <row r="11449" spans="1:1" x14ac:dyDescent="0.45">
      <c r="A11449" s="63"/>
    </row>
    <row r="11450" spans="1:1" x14ac:dyDescent="0.45">
      <c r="A11450" s="63"/>
    </row>
    <row r="11451" spans="1:1" x14ac:dyDescent="0.45">
      <c r="A11451" s="63"/>
    </row>
    <row r="11452" spans="1:1" x14ac:dyDescent="0.45">
      <c r="A11452" s="63"/>
    </row>
    <row r="11453" spans="1:1" x14ac:dyDescent="0.45">
      <c r="A11453" s="63"/>
    </row>
    <row r="11454" spans="1:1" x14ac:dyDescent="0.45">
      <c r="A11454" s="63"/>
    </row>
    <row r="11455" spans="1:1" x14ac:dyDescent="0.45">
      <c r="A11455" s="63"/>
    </row>
    <row r="11456" spans="1:1" x14ac:dyDescent="0.45">
      <c r="A11456" s="63"/>
    </row>
    <row r="11457" spans="1:1" x14ac:dyDescent="0.45">
      <c r="A11457" s="63"/>
    </row>
    <row r="11458" spans="1:1" x14ac:dyDescent="0.45">
      <c r="A11458" s="63"/>
    </row>
    <row r="11459" spans="1:1" x14ac:dyDescent="0.45">
      <c r="A11459" s="63"/>
    </row>
    <row r="11460" spans="1:1" x14ac:dyDescent="0.45">
      <c r="A11460" s="63"/>
    </row>
    <row r="11461" spans="1:1" x14ac:dyDescent="0.45">
      <c r="A11461" s="63"/>
    </row>
    <row r="11462" spans="1:1" x14ac:dyDescent="0.45">
      <c r="A11462" s="63"/>
    </row>
    <row r="11463" spans="1:1" x14ac:dyDescent="0.45">
      <c r="A11463" s="63"/>
    </row>
    <row r="11464" spans="1:1" x14ac:dyDescent="0.45">
      <c r="A11464" s="63"/>
    </row>
    <row r="11465" spans="1:1" x14ac:dyDescent="0.45">
      <c r="A11465" s="63"/>
    </row>
    <row r="11466" spans="1:1" x14ac:dyDescent="0.45">
      <c r="A11466" s="63"/>
    </row>
    <row r="11467" spans="1:1" x14ac:dyDescent="0.45">
      <c r="A11467" s="63"/>
    </row>
    <row r="11468" spans="1:1" x14ac:dyDescent="0.45">
      <c r="A11468" s="63"/>
    </row>
    <row r="11469" spans="1:1" x14ac:dyDescent="0.45">
      <c r="A11469" s="63"/>
    </row>
    <row r="11470" spans="1:1" x14ac:dyDescent="0.45">
      <c r="A11470" s="63"/>
    </row>
    <row r="11471" spans="1:1" x14ac:dyDescent="0.45">
      <c r="A11471" s="63"/>
    </row>
    <row r="11472" spans="1:1" x14ac:dyDescent="0.45">
      <c r="A11472" s="63"/>
    </row>
    <row r="11473" spans="1:1" x14ac:dyDescent="0.45">
      <c r="A11473" s="63"/>
    </row>
    <row r="11474" spans="1:1" x14ac:dyDescent="0.45">
      <c r="A11474" s="63"/>
    </row>
    <row r="11475" spans="1:1" x14ac:dyDescent="0.45">
      <c r="A11475" s="63"/>
    </row>
    <row r="11476" spans="1:1" x14ac:dyDescent="0.45">
      <c r="A11476" s="63"/>
    </row>
    <row r="11477" spans="1:1" x14ac:dyDescent="0.45">
      <c r="A11477" s="63"/>
    </row>
    <row r="11478" spans="1:1" x14ac:dyDescent="0.45">
      <c r="A11478" s="63"/>
    </row>
    <row r="11479" spans="1:1" x14ac:dyDescent="0.45">
      <c r="A11479" s="63"/>
    </row>
    <row r="11480" spans="1:1" x14ac:dyDescent="0.45">
      <c r="A11480" s="63"/>
    </row>
    <row r="11481" spans="1:1" x14ac:dyDescent="0.45">
      <c r="A11481" s="63"/>
    </row>
    <row r="11482" spans="1:1" x14ac:dyDescent="0.45">
      <c r="A11482" s="63"/>
    </row>
    <row r="11483" spans="1:1" x14ac:dyDescent="0.45">
      <c r="A11483" s="63"/>
    </row>
    <row r="11484" spans="1:1" x14ac:dyDescent="0.45">
      <c r="A11484" s="63"/>
    </row>
    <row r="11485" spans="1:1" x14ac:dyDescent="0.45">
      <c r="A11485" s="63"/>
    </row>
    <row r="11486" spans="1:1" x14ac:dyDescent="0.45">
      <c r="A11486" s="63"/>
    </row>
    <row r="11487" spans="1:1" x14ac:dyDescent="0.45">
      <c r="A11487" s="63"/>
    </row>
    <row r="11488" spans="1:1" x14ac:dyDescent="0.45">
      <c r="A11488" s="63"/>
    </row>
    <row r="11489" spans="1:1" x14ac:dyDescent="0.45">
      <c r="A11489" s="63"/>
    </row>
    <row r="11490" spans="1:1" x14ac:dyDescent="0.45">
      <c r="A11490" s="63"/>
    </row>
    <row r="11491" spans="1:1" x14ac:dyDescent="0.45">
      <c r="A11491" s="63"/>
    </row>
    <row r="11492" spans="1:1" x14ac:dyDescent="0.45">
      <c r="A11492" s="63"/>
    </row>
    <row r="11493" spans="1:1" x14ac:dyDescent="0.45">
      <c r="A11493" s="63"/>
    </row>
    <row r="11494" spans="1:1" x14ac:dyDescent="0.45">
      <c r="A11494" s="63"/>
    </row>
    <row r="11495" spans="1:1" x14ac:dyDescent="0.45">
      <c r="A11495" s="63"/>
    </row>
    <row r="11496" spans="1:1" x14ac:dyDescent="0.45">
      <c r="A11496" s="63"/>
    </row>
    <row r="11497" spans="1:1" x14ac:dyDescent="0.45">
      <c r="A11497" s="63"/>
    </row>
    <row r="11498" spans="1:1" x14ac:dyDescent="0.45">
      <c r="A11498" s="63"/>
    </row>
    <row r="11499" spans="1:1" x14ac:dyDescent="0.45">
      <c r="A11499" s="63"/>
    </row>
    <row r="11500" spans="1:1" x14ac:dyDescent="0.45">
      <c r="A11500" s="63"/>
    </row>
    <row r="11501" spans="1:1" x14ac:dyDescent="0.45">
      <c r="A11501" s="63"/>
    </row>
    <row r="11502" spans="1:1" x14ac:dyDescent="0.45">
      <c r="A11502" s="63"/>
    </row>
    <row r="11503" spans="1:1" x14ac:dyDescent="0.45">
      <c r="A11503" s="63"/>
    </row>
    <row r="11504" spans="1:1" x14ac:dyDescent="0.45">
      <c r="A11504" s="63"/>
    </row>
    <row r="11505" spans="1:1" x14ac:dyDescent="0.45">
      <c r="A11505" s="63"/>
    </row>
    <row r="11506" spans="1:1" x14ac:dyDescent="0.45">
      <c r="A11506" s="63"/>
    </row>
    <row r="11507" spans="1:1" x14ac:dyDescent="0.45">
      <c r="A11507" s="63"/>
    </row>
    <row r="11508" spans="1:1" x14ac:dyDescent="0.45">
      <c r="A11508" s="63"/>
    </row>
    <row r="11509" spans="1:1" x14ac:dyDescent="0.45">
      <c r="A11509" s="63"/>
    </row>
    <row r="11510" spans="1:1" x14ac:dyDescent="0.45">
      <c r="A11510" s="63"/>
    </row>
    <row r="11511" spans="1:1" x14ac:dyDescent="0.45">
      <c r="A11511" s="63"/>
    </row>
    <row r="11512" spans="1:1" x14ac:dyDescent="0.45">
      <c r="A11512" s="63"/>
    </row>
    <row r="11513" spans="1:1" x14ac:dyDescent="0.45">
      <c r="A11513" s="63"/>
    </row>
    <row r="11514" spans="1:1" x14ac:dyDescent="0.45">
      <c r="A11514" s="63"/>
    </row>
    <row r="11515" spans="1:1" x14ac:dyDescent="0.45">
      <c r="A11515" s="63"/>
    </row>
    <row r="11516" spans="1:1" x14ac:dyDescent="0.45">
      <c r="A11516" s="63"/>
    </row>
    <row r="11517" spans="1:1" x14ac:dyDescent="0.45">
      <c r="A11517" s="63"/>
    </row>
    <row r="11518" spans="1:1" x14ac:dyDescent="0.45">
      <c r="A11518" s="63"/>
    </row>
    <row r="11519" spans="1:1" x14ac:dyDescent="0.45">
      <c r="A11519" s="63"/>
    </row>
    <row r="11520" spans="1:1" x14ac:dyDescent="0.45">
      <c r="A11520" s="63"/>
    </row>
    <row r="11521" spans="1:1" x14ac:dyDescent="0.45">
      <c r="A11521" s="63"/>
    </row>
    <row r="11522" spans="1:1" x14ac:dyDescent="0.45">
      <c r="A11522" s="63"/>
    </row>
    <row r="11523" spans="1:1" x14ac:dyDescent="0.45">
      <c r="A11523" s="63"/>
    </row>
    <row r="11524" spans="1:1" x14ac:dyDescent="0.45">
      <c r="A11524" s="63"/>
    </row>
    <row r="11525" spans="1:1" x14ac:dyDescent="0.45">
      <c r="A11525" s="63"/>
    </row>
    <row r="11526" spans="1:1" x14ac:dyDescent="0.45">
      <c r="A11526" s="63"/>
    </row>
    <row r="11527" spans="1:1" x14ac:dyDescent="0.45">
      <c r="A11527" s="63"/>
    </row>
    <row r="11528" spans="1:1" x14ac:dyDescent="0.45">
      <c r="A11528" s="63"/>
    </row>
    <row r="11529" spans="1:1" x14ac:dyDescent="0.45">
      <c r="A11529" s="63"/>
    </row>
    <row r="11530" spans="1:1" x14ac:dyDescent="0.45">
      <c r="A11530" s="63"/>
    </row>
    <row r="11531" spans="1:1" x14ac:dyDescent="0.45">
      <c r="A11531" s="63"/>
    </row>
    <row r="11532" spans="1:1" x14ac:dyDescent="0.45">
      <c r="A11532" s="63"/>
    </row>
    <row r="11533" spans="1:1" x14ac:dyDescent="0.45">
      <c r="A11533" s="63"/>
    </row>
    <row r="11534" spans="1:1" x14ac:dyDescent="0.45">
      <c r="A11534" s="63"/>
    </row>
    <row r="11535" spans="1:1" x14ac:dyDescent="0.45">
      <c r="A11535" s="63"/>
    </row>
    <row r="11536" spans="1:1" x14ac:dyDescent="0.45">
      <c r="A11536" s="63"/>
    </row>
    <row r="11537" spans="1:1" x14ac:dyDescent="0.45">
      <c r="A11537" s="63"/>
    </row>
    <row r="11538" spans="1:1" x14ac:dyDescent="0.45">
      <c r="A11538" s="63"/>
    </row>
    <row r="11539" spans="1:1" x14ac:dyDescent="0.45">
      <c r="A11539" s="63"/>
    </row>
    <row r="11540" spans="1:1" x14ac:dyDescent="0.45">
      <c r="A11540" s="63"/>
    </row>
    <row r="11541" spans="1:1" x14ac:dyDescent="0.45">
      <c r="A11541" s="63"/>
    </row>
    <row r="11542" spans="1:1" x14ac:dyDescent="0.45">
      <c r="A11542" s="63"/>
    </row>
    <row r="11543" spans="1:1" x14ac:dyDescent="0.45">
      <c r="A11543" s="63"/>
    </row>
    <row r="11544" spans="1:1" x14ac:dyDescent="0.45">
      <c r="A11544" s="63"/>
    </row>
    <row r="11545" spans="1:1" x14ac:dyDescent="0.45">
      <c r="A11545" s="63"/>
    </row>
    <row r="11546" spans="1:1" x14ac:dyDescent="0.45">
      <c r="A11546" s="63"/>
    </row>
    <row r="11547" spans="1:1" x14ac:dyDescent="0.45">
      <c r="A11547" s="63"/>
    </row>
    <row r="11548" spans="1:1" x14ac:dyDescent="0.45">
      <c r="A11548" s="63"/>
    </row>
    <row r="11549" spans="1:1" x14ac:dyDescent="0.45">
      <c r="A11549" s="63"/>
    </row>
    <row r="11550" spans="1:1" x14ac:dyDescent="0.45">
      <c r="A11550" s="63"/>
    </row>
    <row r="11551" spans="1:1" x14ac:dyDescent="0.45">
      <c r="A11551" s="63"/>
    </row>
    <row r="11552" spans="1:1" x14ac:dyDescent="0.45">
      <c r="A11552" s="63"/>
    </row>
    <row r="11553" spans="1:1" x14ac:dyDescent="0.45">
      <c r="A11553" s="63"/>
    </row>
    <row r="11554" spans="1:1" x14ac:dyDescent="0.45">
      <c r="A11554" s="63"/>
    </row>
    <row r="11555" spans="1:1" x14ac:dyDescent="0.45">
      <c r="A11555" s="63"/>
    </row>
    <row r="11556" spans="1:1" x14ac:dyDescent="0.45">
      <c r="A11556" s="63"/>
    </row>
    <row r="11557" spans="1:1" x14ac:dyDescent="0.45">
      <c r="A11557" s="63"/>
    </row>
    <row r="11558" spans="1:1" x14ac:dyDescent="0.45">
      <c r="A11558" s="63"/>
    </row>
    <row r="11559" spans="1:1" x14ac:dyDescent="0.45">
      <c r="A11559" s="63"/>
    </row>
    <row r="11560" spans="1:1" x14ac:dyDescent="0.45">
      <c r="A11560" s="63"/>
    </row>
    <row r="11561" spans="1:1" x14ac:dyDescent="0.45">
      <c r="A11561" s="63"/>
    </row>
    <row r="11562" spans="1:1" x14ac:dyDescent="0.45">
      <c r="A11562" s="63"/>
    </row>
    <row r="11563" spans="1:1" x14ac:dyDescent="0.45">
      <c r="A11563" s="63"/>
    </row>
    <row r="11564" spans="1:1" x14ac:dyDescent="0.45">
      <c r="A11564" s="63"/>
    </row>
    <row r="11565" spans="1:1" x14ac:dyDescent="0.45">
      <c r="A11565" s="63"/>
    </row>
    <row r="11566" spans="1:1" x14ac:dyDescent="0.45">
      <c r="A11566" s="63"/>
    </row>
    <row r="11567" spans="1:1" x14ac:dyDescent="0.45">
      <c r="A11567" s="63"/>
    </row>
    <row r="11568" spans="1:1" x14ac:dyDescent="0.45">
      <c r="A11568" s="63"/>
    </row>
    <row r="11569" spans="1:1" x14ac:dyDescent="0.45">
      <c r="A11569" s="63"/>
    </row>
    <row r="11570" spans="1:1" x14ac:dyDescent="0.45">
      <c r="A11570" s="63"/>
    </row>
    <row r="11571" spans="1:1" x14ac:dyDescent="0.45">
      <c r="A11571" s="63"/>
    </row>
    <row r="11572" spans="1:1" x14ac:dyDescent="0.45">
      <c r="A11572" s="63"/>
    </row>
    <row r="11573" spans="1:1" x14ac:dyDescent="0.45">
      <c r="A11573" s="63"/>
    </row>
    <row r="11574" spans="1:1" x14ac:dyDescent="0.45">
      <c r="A11574" s="63"/>
    </row>
    <row r="11575" spans="1:1" x14ac:dyDescent="0.45">
      <c r="A11575" s="63"/>
    </row>
    <row r="11576" spans="1:1" x14ac:dyDescent="0.45">
      <c r="A11576" s="63"/>
    </row>
    <row r="11577" spans="1:1" x14ac:dyDescent="0.45">
      <c r="A11577" s="63"/>
    </row>
    <row r="11578" spans="1:1" x14ac:dyDescent="0.45">
      <c r="A11578" s="63"/>
    </row>
    <row r="11579" spans="1:1" x14ac:dyDescent="0.45">
      <c r="A11579" s="63"/>
    </row>
    <row r="11580" spans="1:1" x14ac:dyDescent="0.45">
      <c r="A11580" s="63"/>
    </row>
    <row r="11581" spans="1:1" x14ac:dyDescent="0.45">
      <c r="A11581" s="63"/>
    </row>
    <row r="11582" spans="1:1" x14ac:dyDescent="0.45">
      <c r="A11582" s="63"/>
    </row>
    <row r="11583" spans="1:1" x14ac:dyDescent="0.45">
      <c r="A11583" s="63"/>
    </row>
    <row r="11584" spans="1:1" x14ac:dyDescent="0.45">
      <c r="A11584" s="63"/>
    </row>
    <row r="11585" spans="1:1" x14ac:dyDescent="0.45">
      <c r="A11585" s="63"/>
    </row>
    <row r="11586" spans="1:1" x14ac:dyDescent="0.45">
      <c r="A11586" s="63"/>
    </row>
    <row r="11587" spans="1:1" x14ac:dyDescent="0.45">
      <c r="A11587" s="63"/>
    </row>
    <row r="11588" spans="1:1" x14ac:dyDescent="0.45">
      <c r="A11588" s="63"/>
    </row>
    <row r="11589" spans="1:1" x14ac:dyDescent="0.45">
      <c r="A11589" s="63"/>
    </row>
    <row r="11590" spans="1:1" x14ac:dyDescent="0.45">
      <c r="A11590" s="63"/>
    </row>
    <row r="11591" spans="1:1" x14ac:dyDescent="0.45">
      <c r="A11591" s="63"/>
    </row>
    <row r="11592" spans="1:1" x14ac:dyDescent="0.45">
      <c r="A11592" s="63"/>
    </row>
    <row r="11593" spans="1:1" x14ac:dyDescent="0.45">
      <c r="A11593" s="63"/>
    </row>
    <row r="11594" spans="1:1" x14ac:dyDescent="0.45">
      <c r="A11594" s="63"/>
    </row>
    <row r="11595" spans="1:1" x14ac:dyDescent="0.45">
      <c r="A11595" s="63"/>
    </row>
    <row r="11596" spans="1:1" x14ac:dyDescent="0.45">
      <c r="A11596" s="63"/>
    </row>
    <row r="11597" spans="1:1" x14ac:dyDescent="0.45">
      <c r="A11597" s="63"/>
    </row>
    <row r="11598" spans="1:1" x14ac:dyDescent="0.45">
      <c r="A11598" s="63"/>
    </row>
    <row r="11599" spans="1:1" x14ac:dyDescent="0.45">
      <c r="A11599" s="63"/>
    </row>
    <row r="11600" spans="1:1" x14ac:dyDescent="0.45">
      <c r="A11600" s="63"/>
    </row>
    <row r="11601" spans="1:1" x14ac:dyDescent="0.45">
      <c r="A11601" s="63"/>
    </row>
    <row r="11602" spans="1:1" x14ac:dyDescent="0.45">
      <c r="A11602" s="63"/>
    </row>
    <row r="11603" spans="1:1" x14ac:dyDescent="0.45">
      <c r="A11603" s="63"/>
    </row>
    <row r="11604" spans="1:1" x14ac:dyDescent="0.45">
      <c r="A11604" s="63"/>
    </row>
    <row r="11605" spans="1:1" x14ac:dyDescent="0.45">
      <c r="A11605" s="63"/>
    </row>
    <row r="11606" spans="1:1" x14ac:dyDescent="0.45">
      <c r="A11606" s="63"/>
    </row>
    <row r="11607" spans="1:1" x14ac:dyDescent="0.45">
      <c r="A11607" s="63"/>
    </row>
    <row r="11608" spans="1:1" x14ac:dyDescent="0.45">
      <c r="A11608" s="63"/>
    </row>
    <row r="11609" spans="1:1" x14ac:dyDescent="0.45">
      <c r="A11609" s="63"/>
    </row>
    <row r="11610" spans="1:1" x14ac:dyDescent="0.45">
      <c r="A11610" s="63"/>
    </row>
    <row r="11611" spans="1:1" x14ac:dyDescent="0.45">
      <c r="A11611" s="63"/>
    </row>
    <row r="11612" spans="1:1" x14ac:dyDescent="0.45">
      <c r="A11612" s="63"/>
    </row>
    <row r="11613" spans="1:1" x14ac:dyDescent="0.45">
      <c r="A11613" s="63"/>
    </row>
    <row r="11614" spans="1:1" x14ac:dyDescent="0.45">
      <c r="A11614" s="63"/>
    </row>
    <row r="11615" spans="1:1" x14ac:dyDescent="0.45">
      <c r="A11615" s="63"/>
    </row>
    <row r="11616" spans="1:1" x14ac:dyDescent="0.45">
      <c r="A11616" s="63"/>
    </row>
    <row r="11617" spans="1:1" x14ac:dyDescent="0.45">
      <c r="A11617" s="63"/>
    </row>
    <row r="11618" spans="1:1" x14ac:dyDescent="0.45">
      <c r="A11618" s="63"/>
    </row>
    <row r="11619" spans="1:1" x14ac:dyDescent="0.45">
      <c r="A11619" s="63"/>
    </row>
    <row r="11620" spans="1:1" x14ac:dyDescent="0.45">
      <c r="A11620" s="63"/>
    </row>
    <row r="11621" spans="1:1" x14ac:dyDescent="0.45">
      <c r="A11621" s="63"/>
    </row>
    <row r="11622" spans="1:1" x14ac:dyDescent="0.45">
      <c r="A11622" s="63"/>
    </row>
    <row r="11623" spans="1:1" x14ac:dyDescent="0.45">
      <c r="A11623" s="63"/>
    </row>
    <row r="11624" spans="1:1" x14ac:dyDescent="0.45">
      <c r="A11624" s="63"/>
    </row>
    <row r="11625" spans="1:1" x14ac:dyDescent="0.45">
      <c r="A11625" s="63"/>
    </row>
    <row r="11626" spans="1:1" x14ac:dyDescent="0.45">
      <c r="A11626" s="63"/>
    </row>
    <row r="11627" spans="1:1" x14ac:dyDescent="0.45">
      <c r="A11627" s="63"/>
    </row>
    <row r="11628" spans="1:1" x14ac:dyDescent="0.45">
      <c r="A11628" s="63"/>
    </row>
    <row r="11629" spans="1:1" x14ac:dyDescent="0.45">
      <c r="A11629" s="63"/>
    </row>
    <row r="11630" spans="1:1" x14ac:dyDescent="0.45">
      <c r="A11630" s="63"/>
    </row>
    <row r="11631" spans="1:1" x14ac:dyDescent="0.45">
      <c r="A11631" s="63"/>
    </row>
    <row r="11632" spans="1:1" x14ac:dyDescent="0.45">
      <c r="A11632" s="63"/>
    </row>
    <row r="11633" spans="1:1" x14ac:dyDescent="0.45">
      <c r="A11633" s="63"/>
    </row>
    <row r="11634" spans="1:1" x14ac:dyDescent="0.45">
      <c r="A11634" s="63"/>
    </row>
    <row r="11635" spans="1:1" x14ac:dyDescent="0.45">
      <c r="A11635" s="63"/>
    </row>
    <row r="11636" spans="1:1" x14ac:dyDescent="0.45">
      <c r="A11636" s="63"/>
    </row>
    <row r="11637" spans="1:1" x14ac:dyDescent="0.45">
      <c r="A11637" s="63"/>
    </row>
    <row r="11638" spans="1:1" x14ac:dyDescent="0.45">
      <c r="A11638" s="63"/>
    </row>
    <row r="11639" spans="1:1" x14ac:dyDescent="0.45">
      <c r="A11639" s="63"/>
    </row>
    <row r="11640" spans="1:1" x14ac:dyDescent="0.45">
      <c r="A11640" s="63"/>
    </row>
    <row r="11641" spans="1:1" x14ac:dyDescent="0.45">
      <c r="A11641" s="63"/>
    </row>
    <row r="11642" spans="1:1" x14ac:dyDescent="0.45">
      <c r="A11642" s="63"/>
    </row>
    <row r="11643" spans="1:1" x14ac:dyDescent="0.45">
      <c r="A11643" s="63"/>
    </row>
    <row r="11644" spans="1:1" x14ac:dyDescent="0.45">
      <c r="A11644" s="63"/>
    </row>
    <row r="11645" spans="1:1" x14ac:dyDescent="0.45">
      <c r="A11645" s="63"/>
    </row>
    <row r="11646" spans="1:1" x14ac:dyDescent="0.45">
      <c r="A11646" s="63"/>
    </row>
    <row r="11647" spans="1:1" x14ac:dyDescent="0.45">
      <c r="A11647" s="63"/>
    </row>
    <row r="11648" spans="1:1" x14ac:dyDescent="0.45">
      <c r="A11648" s="63"/>
    </row>
    <row r="11649" spans="1:1" x14ac:dyDescent="0.45">
      <c r="A11649" s="63"/>
    </row>
    <row r="11650" spans="1:1" x14ac:dyDescent="0.45">
      <c r="A11650" s="63"/>
    </row>
    <row r="11651" spans="1:1" x14ac:dyDescent="0.45">
      <c r="A11651" s="63"/>
    </row>
    <row r="11652" spans="1:1" x14ac:dyDescent="0.45">
      <c r="A11652" s="63"/>
    </row>
    <row r="11653" spans="1:1" x14ac:dyDescent="0.45">
      <c r="A11653" s="63"/>
    </row>
    <row r="11654" spans="1:1" x14ac:dyDescent="0.45">
      <c r="A11654" s="63"/>
    </row>
    <row r="11655" spans="1:1" x14ac:dyDescent="0.45">
      <c r="A11655" s="63"/>
    </row>
    <row r="11656" spans="1:1" x14ac:dyDescent="0.45">
      <c r="A11656" s="63"/>
    </row>
    <row r="11657" spans="1:1" x14ac:dyDescent="0.45">
      <c r="A11657" s="63"/>
    </row>
    <row r="11658" spans="1:1" x14ac:dyDescent="0.45">
      <c r="A11658" s="63"/>
    </row>
    <row r="11659" spans="1:1" x14ac:dyDescent="0.45">
      <c r="A11659" s="63"/>
    </row>
    <row r="11660" spans="1:1" x14ac:dyDescent="0.45">
      <c r="A11660" s="63"/>
    </row>
    <row r="11661" spans="1:1" x14ac:dyDescent="0.45">
      <c r="A11661" s="63"/>
    </row>
    <row r="11662" spans="1:1" x14ac:dyDescent="0.45">
      <c r="A11662" s="63"/>
    </row>
    <row r="11663" spans="1:1" x14ac:dyDescent="0.45">
      <c r="A11663" s="63"/>
    </row>
    <row r="11664" spans="1:1" x14ac:dyDescent="0.45">
      <c r="A11664" s="63"/>
    </row>
    <row r="11665" spans="1:1" x14ac:dyDescent="0.45">
      <c r="A11665" s="63"/>
    </row>
    <row r="11666" spans="1:1" x14ac:dyDescent="0.45">
      <c r="A11666" s="63"/>
    </row>
    <row r="11667" spans="1:1" x14ac:dyDescent="0.45">
      <c r="A11667" s="63"/>
    </row>
    <row r="11668" spans="1:1" x14ac:dyDescent="0.45">
      <c r="A11668" s="63"/>
    </row>
    <row r="11669" spans="1:1" x14ac:dyDescent="0.45">
      <c r="A11669" s="63"/>
    </row>
    <row r="11670" spans="1:1" x14ac:dyDescent="0.45">
      <c r="A11670" s="63"/>
    </row>
    <row r="11671" spans="1:1" x14ac:dyDescent="0.45">
      <c r="A11671" s="63"/>
    </row>
    <row r="11672" spans="1:1" x14ac:dyDescent="0.45">
      <c r="A11672" s="63"/>
    </row>
    <row r="11673" spans="1:1" x14ac:dyDescent="0.45">
      <c r="A11673" s="63"/>
    </row>
    <row r="11674" spans="1:1" x14ac:dyDescent="0.45">
      <c r="A11674" s="63"/>
    </row>
    <row r="11675" spans="1:1" x14ac:dyDescent="0.45">
      <c r="A11675" s="63"/>
    </row>
    <row r="11676" spans="1:1" x14ac:dyDescent="0.45">
      <c r="A11676" s="63"/>
    </row>
    <row r="11677" spans="1:1" x14ac:dyDescent="0.45">
      <c r="A11677" s="63"/>
    </row>
    <row r="11678" spans="1:1" x14ac:dyDescent="0.45">
      <c r="A11678" s="63"/>
    </row>
    <row r="11679" spans="1:1" x14ac:dyDescent="0.45">
      <c r="A11679" s="63"/>
    </row>
    <row r="11680" spans="1:1" x14ac:dyDescent="0.45">
      <c r="A11680" s="63"/>
    </row>
    <row r="11681" spans="1:1" x14ac:dyDescent="0.45">
      <c r="A11681" s="63"/>
    </row>
    <row r="11682" spans="1:1" x14ac:dyDescent="0.45">
      <c r="A11682" s="63"/>
    </row>
    <row r="11683" spans="1:1" x14ac:dyDescent="0.45">
      <c r="A11683" s="63"/>
    </row>
    <row r="11684" spans="1:1" x14ac:dyDescent="0.45">
      <c r="A11684" s="63"/>
    </row>
    <row r="11685" spans="1:1" x14ac:dyDescent="0.45">
      <c r="A11685" s="63"/>
    </row>
    <row r="11686" spans="1:1" x14ac:dyDescent="0.45">
      <c r="A11686" s="63"/>
    </row>
    <row r="11687" spans="1:1" x14ac:dyDescent="0.45">
      <c r="A11687" s="63"/>
    </row>
    <row r="11688" spans="1:1" x14ac:dyDescent="0.45">
      <c r="A11688" s="63"/>
    </row>
    <row r="11689" spans="1:1" x14ac:dyDescent="0.45">
      <c r="A11689" s="63"/>
    </row>
    <row r="11690" spans="1:1" x14ac:dyDescent="0.45">
      <c r="A11690" s="63"/>
    </row>
    <row r="11691" spans="1:1" x14ac:dyDescent="0.45">
      <c r="A11691" s="63"/>
    </row>
    <row r="11692" spans="1:1" x14ac:dyDescent="0.45">
      <c r="A11692" s="63"/>
    </row>
    <row r="11693" spans="1:1" x14ac:dyDescent="0.45">
      <c r="A11693" s="63"/>
    </row>
    <row r="11694" spans="1:1" x14ac:dyDescent="0.45">
      <c r="A11694" s="63"/>
    </row>
    <row r="11695" spans="1:1" x14ac:dyDescent="0.45">
      <c r="A11695" s="63"/>
    </row>
    <row r="11696" spans="1:1" x14ac:dyDescent="0.45">
      <c r="A11696" s="63"/>
    </row>
    <row r="11697" spans="1:1" x14ac:dyDescent="0.45">
      <c r="A11697" s="63"/>
    </row>
    <row r="11698" spans="1:1" x14ac:dyDescent="0.45">
      <c r="A11698" s="63"/>
    </row>
    <row r="11699" spans="1:1" x14ac:dyDescent="0.45">
      <c r="A11699" s="63"/>
    </row>
    <row r="11700" spans="1:1" x14ac:dyDescent="0.45">
      <c r="A11700" s="63"/>
    </row>
    <row r="11701" spans="1:1" x14ac:dyDescent="0.45">
      <c r="A11701" s="63"/>
    </row>
    <row r="11702" spans="1:1" x14ac:dyDescent="0.45">
      <c r="A11702" s="63"/>
    </row>
    <row r="11703" spans="1:1" x14ac:dyDescent="0.45">
      <c r="A11703" s="63"/>
    </row>
    <row r="11704" spans="1:1" x14ac:dyDescent="0.45">
      <c r="A11704" s="63"/>
    </row>
    <row r="11705" spans="1:1" x14ac:dyDescent="0.45">
      <c r="A11705" s="63"/>
    </row>
    <row r="11706" spans="1:1" x14ac:dyDescent="0.45">
      <c r="A11706" s="63"/>
    </row>
    <row r="11707" spans="1:1" x14ac:dyDescent="0.45">
      <c r="A11707" s="63"/>
    </row>
    <row r="11708" spans="1:1" x14ac:dyDescent="0.45">
      <c r="A11708" s="63"/>
    </row>
    <row r="11709" spans="1:1" x14ac:dyDescent="0.45">
      <c r="A11709" s="63"/>
    </row>
    <row r="11710" spans="1:1" x14ac:dyDescent="0.45">
      <c r="A11710" s="63"/>
    </row>
    <row r="11711" spans="1:1" x14ac:dyDescent="0.45">
      <c r="A11711" s="63"/>
    </row>
    <row r="11712" spans="1:1" x14ac:dyDescent="0.45">
      <c r="A11712" s="63"/>
    </row>
    <row r="11713" spans="1:1" x14ac:dyDescent="0.45">
      <c r="A11713" s="63"/>
    </row>
    <row r="11714" spans="1:1" x14ac:dyDescent="0.45">
      <c r="A11714" s="63"/>
    </row>
    <row r="11715" spans="1:1" x14ac:dyDescent="0.45">
      <c r="A11715" s="63"/>
    </row>
    <row r="11716" spans="1:1" x14ac:dyDescent="0.45">
      <c r="A11716" s="63"/>
    </row>
    <row r="11717" spans="1:1" x14ac:dyDescent="0.45">
      <c r="A11717" s="63"/>
    </row>
    <row r="11718" spans="1:1" x14ac:dyDescent="0.45">
      <c r="A11718" s="63"/>
    </row>
    <row r="11719" spans="1:1" x14ac:dyDescent="0.45">
      <c r="A11719" s="63"/>
    </row>
    <row r="11720" spans="1:1" x14ac:dyDescent="0.45">
      <c r="A11720" s="63"/>
    </row>
    <row r="11721" spans="1:1" x14ac:dyDescent="0.45">
      <c r="A11721" s="63"/>
    </row>
    <row r="11722" spans="1:1" x14ac:dyDescent="0.45">
      <c r="A11722" s="63"/>
    </row>
    <row r="11723" spans="1:1" x14ac:dyDescent="0.45">
      <c r="A11723" s="63"/>
    </row>
    <row r="11724" spans="1:1" x14ac:dyDescent="0.45">
      <c r="A11724" s="63"/>
    </row>
    <row r="11725" spans="1:1" x14ac:dyDescent="0.45">
      <c r="A11725" s="63"/>
    </row>
    <row r="11726" spans="1:1" x14ac:dyDescent="0.45">
      <c r="A11726" s="63"/>
    </row>
    <row r="11727" spans="1:1" x14ac:dyDescent="0.45">
      <c r="A11727" s="63"/>
    </row>
    <row r="11728" spans="1:1" x14ac:dyDescent="0.45">
      <c r="A11728" s="63"/>
    </row>
    <row r="11729" spans="1:1" x14ac:dyDescent="0.45">
      <c r="A11729" s="63"/>
    </row>
    <row r="11730" spans="1:1" x14ac:dyDescent="0.45">
      <c r="A11730" s="63"/>
    </row>
    <row r="11731" spans="1:1" x14ac:dyDescent="0.45">
      <c r="A11731" s="63"/>
    </row>
    <row r="11732" spans="1:1" x14ac:dyDescent="0.45">
      <c r="A11732" s="63"/>
    </row>
    <row r="11733" spans="1:1" x14ac:dyDescent="0.45">
      <c r="A11733" s="63"/>
    </row>
    <row r="11734" spans="1:1" x14ac:dyDescent="0.45">
      <c r="A11734" s="63"/>
    </row>
    <row r="11735" spans="1:1" x14ac:dyDescent="0.45">
      <c r="A11735" s="63"/>
    </row>
    <row r="11736" spans="1:1" x14ac:dyDescent="0.45">
      <c r="A11736" s="63"/>
    </row>
    <row r="11737" spans="1:1" x14ac:dyDescent="0.45">
      <c r="A11737" s="63"/>
    </row>
    <row r="11738" spans="1:1" x14ac:dyDescent="0.45">
      <c r="A11738" s="63"/>
    </row>
    <row r="11739" spans="1:1" x14ac:dyDescent="0.45">
      <c r="A11739" s="63"/>
    </row>
    <row r="11740" spans="1:1" x14ac:dyDescent="0.45">
      <c r="A11740" s="63"/>
    </row>
    <row r="11741" spans="1:1" x14ac:dyDescent="0.45">
      <c r="A11741" s="63"/>
    </row>
    <row r="11742" spans="1:1" x14ac:dyDescent="0.45">
      <c r="A11742" s="63"/>
    </row>
    <row r="11743" spans="1:1" x14ac:dyDescent="0.45">
      <c r="A11743" s="63"/>
    </row>
    <row r="11744" spans="1:1" x14ac:dyDescent="0.45">
      <c r="A11744" s="63"/>
    </row>
    <row r="11745" spans="1:1" x14ac:dyDescent="0.45">
      <c r="A11745" s="63"/>
    </row>
    <row r="11746" spans="1:1" x14ac:dyDescent="0.45">
      <c r="A11746" s="63"/>
    </row>
    <row r="11747" spans="1:1" x14ac:dyDescent="0.45">
      <c r="A11747" s="63"/>
    </row>
    <row r="11748" spans="1:1" x14ac:dyDescent="0.45">
      <c r="A11748" s="63"/>
    </row>
    <row r="11749" spans="1:1" x14ac:dyDescent="0.45">
      <c r="A11749" s="63"/>
    </row>
    <row r="11750" spans="1:1" x14ac:dyDescent="0.45">
      <c r="A11750" s="63"/>
    </row>
    <row r="11751" spans="1:1" x14ac:dyDescent="0.45">
      <c r="A11751" s="63"/>
    </row>
    <row r="11752" spans="1:1" x14ac:dyDescent="0.45">
      <c r="A11752" s="63"/>
    </row>
    <row r="11753" spans="1:1" x14ac:dyDescent="0.45">
      <c r="A11753" s="63"/>
    </row>
    <row r="11754" spans="1:1" x14ac:dyDescent="0.45">
      <c r="A11754" s="63"/>
    </row>
    <row r="11755" spans="1:1" x14ac:dyDescent="0.45">
      <c r="A11755" s="63"/>
    </row>
    <row r="11756" spans="1:1" x14ac:dyDescent="0.45">
      <c r="A11756" s="63"/>
    </row>
    <row r="11757" spans="1:1" x14ac:dyDescent="0.45">
      <c r="A11757" s="63"/>
    </row>
    <row r="11758" spans="1:1" x14ac:dyDescent="0.45">
      <c r="A11758" s="63"/>
    </row>
    <row r="11759" spans="1:1" x14ac:dyDescent="0.45">
      <c r="A11759" s="63"/>
    </row>
    <row r="11760" spans="1:1" x14ac:dyDescent="0.45">
      <c r="A11760" s="63"/>
    </row>
    <row r="11761" spans="1:1" x14ac:dyDescent="0.45">
      <c r="A11761" s="63"/>
    </row>
    <row r="11762" spans="1:1" x14ac:dyDescent="0.45">
      <c r="A11762" s="63"/>
    </row>
    <row r="11763" spans="1:1" x14ac:dyDescent="0.45">
      <c r="A11763" s="63"/>
    </row>
    <row r="11764" spans="1:1" x14ac:dyDescent="0.45">
      <c r="A11764" s="63"/>
    </row>
    <row r="11765" spans="1:1" x14ac:dyDescent="0.45">
      <c r="A11765" s="63"/>
    </row>
    <row r="11766" spans="1:1" x14ac:dyDescent="0.45">
      <c r="A11766" s="63"/>
    </row>
    <row r="11767" spans="1:1" x14ac:dyDescent="0.45">
      <c r="A11767" s="63"/>
    </row>
    <row r="11768" spans="1:1" x14ac:dyDescent="0.45">
      <c r="A11768" s="63"/>
    </row>
    <row r="11769" spans="1:1" x14ac:dyDescent="0.45">
      <c r="A11769" s="63"/>
    </row>
    <row r="11770" spans="1:1" x14ac:dyDescent="0.45">
      <c r="A11770" s="63"/>
    </row>
    <row r="11771" spans="1:1" x14ac:dyDescent="0.45">
      <c r="A11771" s="63"/>
    </row>
    <row r="11772" spans="1:1" x14ac:dyDescent="0.45">
      <c r="A11772" s="63"/>
    </row>
    <row r="11773" spans="1:1" x14ac:dyDescent="0.45">
      <c r="A11773" s="63"/>
    </row>
    <row r="11774" spans="1:1" x14ac:dyDescent="0.45">
      <c r="A11774" s="63"/>
    </row>
    <row r="11775" spans="1:1" x14ac:dyDescent="0.45">
      <c r="A11775" s="63"/>
    </row>
    <row r="11776" spans="1:1" x14ac:dyDescent="0.45">
      <c r="A11776" s="63"/>
    </row>
    <row r="11777" spans="1:1" x14ac:dyDescent="0.45">
      <c r="A11777" s="63"/>
    </row>
    <row r="11778" spans="1:1" x14ac:dyDescent="0.45">
      <c r="A11778" s="63"/>
    </row>
    <row r="11779" spans="1:1" x14ac:dyDescent="0.45">
      <c r="A11779" s="63"/>
    </row>
    <row r="11780" spans="1:1" x14ac:dyDescent="0.45">
      <c r="A11780" s="63"/>
    </row>
    <row r="11781" spans="1:1" x14ac:dyDescent="0.45">
      <c r="A11781" s="63"/>
    </row>
    <row r="11782" spans="1:1" x14ac:dyDescent="0.45">
      <c r="A11782" s="63"/>
    </row>
    <row r="11783" spans="1:1" x14ac:dyDescent="0.45">
      <c r="A11783" s="63"/>
    </row>
    <row r="11784" spans="1:1" x14ac:dyDescent="0.45">
      <c r="A11784" s="63"/>
    </row>
    <row r="11785" spans="1:1" x14ac:dyDescent="0.45">
      <c r="A11785" s="63"/>
    </row>
    <row r="11786" spans="1:1" x14ac:dyDescent="0.45">
      <c r="A11786" s="63"/>
    </row>
    <row r="11787" spans="1:1" x14ac:dyDescent="0.45">
      <c r="A11787" s="63"/>
    </row>
    <row r="11788" spans="1:1" x14ac:dyDescent="0.45">
      <c r="A11788" s="63"/>
    </row>
    <row r="11789" spans="1:1" x14ac:dyDescent="0.45">
      <c r="A11789" s="63"/>
    </row>
    <row r="11790" spans="1:1" x14ac:dyDescent="0.45">
      <c r="A11790" s="63"/>
    </row>
    <row r="11791" spans="1:1" x14ac:dyDescent="0.45">
      <c r="A11791" s="63"/>
    </row>
    <row r="11792" spans="1:1" x14ac:dyDescent="0.45">
      <c r="A11792" s="63"/>
    </row>
    <row r="11793" spans="1:1" x14ac:dyDescent="0.45">
      <c r="A11793" s="63"/>
    </row>
    <row r="11794" spans="1:1" x14ac:dyDescent="0.45">
      <c r="A11794" s="63"/>
    </row>
    <row r="11795" spans="1:1" x14ac:dyDescent="0.45">
      <c r="A11795" s="63"/>
    </row>
    <row r="11796" spans="1:1" x14ac:dyDescent="0.45">
      <c r="A11796" s="63"/>
    </row>
    <row r="11797" spans="1:1" x14ac:dyDescent="0.45">
      <c r="A11797" s="63"/>
    </row>
    <row r="11798" spans="1:1" x14ac:dyDescent="0.45">
      <c r="A11798" s="63"/>
    </row>
    <row r="11799" spans="1:1" x14ac:dyDescent="0.45">
      <c r="A11799" s="63"/>
    </row>
    <row r="11800" spans="1:1" x14ac:dyDescent="0.45">
      <c r="A11800" s="63"/>
    </row>
    <row r="11801" spans="1:1" x14ac:dyDescent="0.45">
      <c r="A11801" s="63"/>
    </row>
    <row r="11802" spans="1:1" x14ac:dyDescent="0.45">
      <c r="A11802" s="63"/>
    </row>
    <row r="11803" spans="1:1" x14ac:dyDescent="0.45">
      <c r="A11803" s="63"/>
    </row>
    <row r="11804" spans="1:1" x14ac:dyDescent="0.45">
      <c r="A11804" s="63"/>
    </row>
    <row r="11805" spans="1:1" x14ac:dyDescent="0.45">
      <c r="A11805" s="63"/>
    </row>
    <row r="11806" spans="1:1" x14ac:dyDescent="0.45">
      <c r="A11806" s="63"/>
    </row>
    <row r="11807" spans="1:1" x14ac:dyDescent="0.45">
      <c r="A11807" s="63"/>
    </row>
    <row r="11808" spans="1:1" x14ac:dyDescent="0.45">
      <c r="A11808" s="63"/>
    </row>
    <row r="11809" spans="1:1" x14ac:dyDescent="0.45">
      <c r="A11809" s="63"/>
    </row>
    <row r="11810" spans="1:1" x14ac:dyDescent="0.45">
      <c r="A11810" s="63"/>
    </row>
    <row r="11811" spans="1:1" x14ac:dyDescent="0.45">
      <c r="A11811" s="63"/>
    </row>
    <row r="11812" spans="1:1" x14ac:dyDescent="0.45">
      <c r="A11812" s="63"/>
    </row>
    <row r="11813" spans="1:1" x14ac:dyDescent="0.45">
      <c r="A11813" s="63"/>
    </row>
    <row r="11814" spans="1:1" x14ac:dyDescent="0.45">
      <c r="A11814" s="63"/>
    </row>
    <row r="11815" spans="1:1" x14ac:dyDescent="0.45">
      <c r="A11815" s="63"/>
    </row>
    <row r="11816" spans="1:1" x14ac:dyDescent="0.45">
      <c r="A11816" s="63"/>
    </row>
    <row r="11817" spans="1:1" x14ac:dyDescent="0.45">
      <c r="A11817" s="63"/>
    </row>
    <row r="11818" spans="1:1" x14ac:dyDescent="0.45">
      <c r="A11818" s="63"/>
    </row>
    <row r="11819" spans="1:1" x14ac:dyDescent="0.45">
      <c r="A11819" s="63"/>
    </row>
    <row r="11820" spans="1:1" x14ac:dyDescent="0.45">
      <c r="A11820" s="63"/>
    </row>
    <row r="11821" spans="1:1" x14ac:dyDescent="0.45">
      <c r="A11821" s="63"/>
    </row>
    <row r="11822" spans="1:1" x14ac:dyDescent="0.45">
      <c r="A11822" s="63"/>
    </row>
    <row r="11823" spans="1:1" x14ac:dyDescent="0.45">
      <c r="A11823" s="63"/>
    </row>
    <row r="11824" spans="1:1" x14ac:dyDescent="0.45">
      <c r="A11824" s="63"/>
    </row>
    <row r="11825" spans="1:1" x14ac:dyDescent="0.45">
      <c r="A11825" s="63"/>
    </row>
    <row r="11826" spans="1:1" x14ac:dyDescent="0.45">
      <c r="A11826" s="63"/>
    </row>
    <row r="11827" spans="1:1" x14ac:dyDescent="0.45">
      <c r="A11827" s="63"/>
    </row>
    <row r="11828" spans="1:1" x14ac:dyDescent="0.45">
      <c r="A11828" s="63"/>
    </row>
    <row r="11829" spans="1:1" x14ac:dyDescent="0.45">
      <c r="A11829" s="63"/>
    </row>
    <row r="11830" spans="1:1" x14ac:dyDescent="0.45">
      <c r="A11830" s="63"/>
    </row>
    <row r="11831" spans="1:1" x14ac:dyDescent="0.45">
      <c r="A11831" s="63"/>
    </row>
    <row r="11832" spans="1:1" x14ac:dyDescent="0.45">
      <c r="A11832" s="63"/>
    </row>
    <row r="11833" spans="1:1" x14ac:dyDescent="0.45">
      <c r="A11833" s="63"/>
    </row>
    <row r="11834" spans="1:1" x14ac:dyDescent="0.45">
      <c r="A11834" s="63"/>
    </row>
    <row r="11835" spans="1:1" x14ac:dyDescent="0.45">
      <c r="A11835" s="63"/>
    </row>
    <row r="11836" spans="1:1" x14ac:dyDescent="0.45">
      <c r="A11836" s="63"/>
    </row>
    <row r="11837" spans="1:1" x14ac:dyDescent="0.45">
      <c r="A11837" s="63"/>
    </row>
    <row r="11838" spans="1:1" x14ac:dyDescent="0.45">
      <c r="A11838" s="63"/>
    </row>
    <row r="11839" spans="1:1" x14ac:dyDescent="0.45">
      <c r="A11839" s="63"/>
    </row>
    <row r="11840" spans="1:1" x14ac:dyDescent="0.45">
      <c r="A11840" s="63"/>
    </row>
    <row r="11841" spans="1:1" x14ac:dyDescent="0.45">
      <c r="A11841" s="63"/>
    </row>
    <row r="11842" spans="1:1" x14ac:dyDescent="0.45">
      <c r="A11842" s="63"/>
    </row>
    <row r="11843" spans="1:1" x14ac:dyDescent="0.45">
      <c r="A11843" s="63"/>
    </row>
    <row r="11844" spans="1:1" x14ac:dyDescent="0.45">
      <c r="A11844" s="63"/>
    </row>
    <row r="11845" spans="1:1" x14ac:dyDescent="0.45">
      <c r="A11845" s="63"/>
    </row>
    <row r="11846" spans="1:1" x14ac:dyDescent="0.45">
      <c r="A11846" s="63"/>
    </row>
    <row r="11847" spans="1:1" x14ac:dyDescent="0.45">
      <c r="A11847" s="63"/>
    </row>
    <row r="11848" spans="1:1" x14ac:dyDescent="0.45">
      <c r="A11848" s="63"/>
    </row>
    <row r="11849" spans="1:1" x14ac:dyDescent="0.45">
      <c r="A11849" s="63"/>
    </row>
    <row r="11850" spans="1:1" x14ac:dyDescent="0.45">
      <c r="A11850" s="63"/>
    </row>
    <row r="11851" spans="1:1" x14ac:dyDescent="0.45">
      <c r="A11851" s="63"/>
    </row>
    <row r="11852" spans="1:1" x14ac:dyDescent="0.45">
      <c r="A11852" s="63"/>
    </row>
    <row r="11853" spans="1:1" x14ac:dyDescent="0.45">
      <c r="A11853" s="63"/>
    </row>
    <row r="11854" spans="1:1" x14ac:dyDescent="0.45">
      <c r="A11854" s="63"/>
    </row>
    <row r="11855" spans="1:1" x14ac:dyDescent="0.45">
      <c r="A11855" s="63"/>
    </row>
    <row r="11856" spans="1:1" x14ac:dyDescent="0.45">
      <c r="A11856" s="63"/>
    </row>
    <row r="11857" spans="1:1" x14ac:dyDescent="0.45">
      <c r="A11857" s="63"/>
    </row>
    <row r="11858" spans="1:1" x14ac:dyDescent="0.45">
      <c r="A11858" s="63"/>
    </row>
    <row r="11859" spans="1:1" x14ac:dyDescent="0.45">
      <c r="A11859" s="63"/>
    </row>
    <row r="11860" spans="1:1" x14ac:dyDescent="0.45">
      <c r="A11860" s="63"/>
    </row>
    <row r="11861" spans="1:1" x14ac:dyDescent="0.45">
      <c r="A11861" s="63"/>
    </row>
    <row r="11862" spans="1:1" x14ac:dyDescent="0.45">
      <c r="A11862" s="63"/>
    </row>
    <row r="11863" spans="1:1" x14ac:dyDescent="0.45">
      <c r="A11863" s="63"/>
    </row>
    <row r="11864" spans="1:1" x14ac:dyDescent="0.45">
      <c r="A11864" s="63"/>
    </row>
    <row r="11865" spans="1:1" x14ac:dyDescent="0.45">
      <c r="A11865" s="63"/>
    </row>
    <row r="11866" spans="1:1" x14ac:dyDescent="0.45">
      <c r="A11866" s="63"/>
    </row>
    <row r="11867" spans="1:1" x14ac:dyDescent="0.45">
      <c r="A11867" s="63"/>
    </row>
    <row r="11868" spans="1:1" x14ac:dyDescent="0.45">
      <c r="A11868" s="63"/>
    </row>
    <row r="11869" spans="1:1" x14ac:dyDescent="0.45">
      <c r="A11869" s="63"/>
    </row>
    <row r="11870" spans="1:1" x14ac:dyDescent="0.45">
      <c r="A11870" s="63"/>
    </row>
    <row r="11871" spans="1:1" x14ac:dyDescent="0.45">
      <c r="A11871" s="63"/>
    </row>
    <row r="11872" spans="1:1" x14ac:dyDescent="0.45">
      <c r="A11872" s="63"/>
    </row>
    <row r="11873" spans="1:1" x14ac:dyDescent="0.45">
      <c r="A11873" s="63"/>
    </row>
    <row r="11874" spans="1:1" x14ac:dyDescent="0.45">
      <c r="A11874" s="63"/>
    </row>
    <row r="11875" spans="1:1" x14ac:dyDescent="0.45">
      <c r="A11875" s="63"/>
    </row>
    <row r="11876" spans="1:1" x14ac:dyDescent="0.45">
      <c r="A11876" s="63"/>
    </row>
    <row r="11877" spans="1:1" x14ac:dyDescent="0.45">
      <c r="A11877" s="63"/>
    </row>
    <row r="11878" spans="1:1" x14ac:dyDescent="0.45">
      <c r="A11878" s="63"/>
    </row>
    <row r="11879" spans="1:1" x14ac:dyDescent="0.45">
      <c r="A11879" s="63"/>
    </row>
    <row r="11880" spans="1:1" x14ac:dyDescent="0.45">
      <c r="A11880" s="63"/>
    </row>
    <row r="11881" spans="1:1" x14ac:dyDescent="0.45">
      <c r="A11881" s="63"/>
    </row>
    <row r="11882" spans="1:1" x14ac:dyDescent="0.45">
      <c r="A11882" s="63"/>
    </row>
    <row r="11883" spans="1:1" x14ac:dyDescent="0.45">
      <c r="A11883" s="63"/>
    </row>
    <row r="11884" spans="1:1" x14ac:dyDescent="0.45">
      <c r="A11884" s="63"/>
    </row>
    <row r="11885" spans="1:1" x14ac:dyDescent="0.45">
      <c r="A11885" s="63"/>
    </row>
    <row r="11886" spans="1:1" x14ac:dyDescent="0.45">
      <c r="A11886" s="63"/>
    </row>
    <row r="11887" spans="1:1" x14ac:dyDescent="0.45">
      <c r="A11887" s="63"/>
    </row>
    <row r="11888" spans="1:1" x14ac:dyDescent="0.45">
      <c r="A11888" s="63"/>
    </row>
    <row r="11889" spans="1:1" x14ac:dyDescent="0.45">
      <c r="A11889" s="63"/>
    </row>
    <row r="11890" spans="1:1" x14ac:dyDescent="0.45">
      <c r="A11890" s="63"/>
    </row>
    <row r="11891" spans="1:1" x14ac:dyDescent="0.45">
      <c r="A11891" s="63"/>
    </row>
    <row r="11892" spans="1:1" x14ac:dyDescent="0.45">
      <c r="A11892" s="63"/>
    </row>
    <row r="11893" spans="1:1" x14ac:dyDescent="0.45">
      <c r="A11893" s="63"/>
    </row>
    <row r="11894" spans="1:1" x14ac:dyDescent="0.45">
      <c r="A11894" s="63"/>
    </row>
    <row r="11895" spans="1:1" x14ac:dyDescent="0.45">
      <c r="A11895" s="63"/>
    </row>
    <row r="11896" spans="1:1" x14ac:dyDescent="0.45">
      <c r="A11896" s="63"/>
    </row>
    <row r="11897" spans="1:1" x14ac:dyDescent="0.45">
      <c r="A11897" s="63"/>
    </row>
    <row r="11898" spans="1:1" x14ac:dyDescent="0.45">
      <c r="A11898" s="63"/>
    </row>
    <row r="11899" spans="1:1" x14ac:dyDescent="0.45">
      <c r="A11899" s="63"/>
    </row>
    <row r="11900" spans="1:1" x14ac:dyDescent="0.45">
      <c r="A11900" s="63"/>
    </row>
    <row r="11901" spans="1:1" x14ac:dyDescent="0.45">
      <c r="A11901" s="63"/>
    </row>
    <row r="11902" spans="1:1" x14ac:dyDescent="0.45">
      <c r="A11902" s="63"/>
    </row>
    <row r="11903" spans="1:1" x14ac:dyDescent="0.45">
      <c r="A11903" s="63"/>
    </row>
    <row r="11904" spans="1:1" x14ac:dyDescent="0.45">
      <c r="A11904" s="63"/>
    </row>
    <row r="11905" spans="1:1" x14ac:dyDescent="0.45">
      <c r="A11905" s="63"/>
    </row>
    <row r="11906" spans="1:1" x14ac:dyDescent="0.45">
      <c r="A11906" s="63"/>
    </row>
    <row r="11907" spans="1:1" x14ac:dyDescent="0.45">
      <c r="A11907" s="63"/>
    </row>
    <row r="11908" spans="1:1" x14ac:dyDescent="0.45">
      <c r="A11908" s="63"/>
    </row>
    <row r="11909" spans="1:1" x14ac:dyDescent="0.45">
      <c r="A11909" s="63"/>
    </row>
    <row r="11910" spans="1:1" x14ac:dyDescent="0.45">
      <c r="A11910" s="63"/>
    </row>
    <row r="11911" spans="1:1" x14ac:dyDescent="0.45">
      <c r="A11911" s="63"/>
    </row>
    <row r="11912" spans="1:1" x14ac:dyDescent="0.45">
      <c r="A11912" s="63"/>
    </row>
    <row r="11913" spans="1:1" x14ac:dyDescent="0.45">
      <c r="A11913" s="63"/>
    </row>
    <row r="11914" spans="1:1" x14ac:dyDescent="0.45">
      <c r="A11914" s="63"/>
    </row>
    <row r="11915" spans="1:1" x14ac:dyDescent="0.45">
      <c r="A11915" s="63"/>
    </row>
    <row r="11916" spans="1:1" x14ac:dyDescent="0.45">
      <c r="A11916" s="63"/>
    </row>
    <row r="11917" spans="1:1" x14ac:dyDescent="0.45">
      <c r="A11917" s="63"/>
    </row>
    <row r="11918" spans="1:1" x14ac:dyDescent="0.45">
      <c r="A11918" s="63"/>
    </row>
    <row r="11919" spans="1:1" x14ac:dyDescent="0.45">
      <c r="A11919" s="63"/>
    </row>
    <row r="11920" spans="1:1" x14ac:dyDescent="0.45">
      <c r="A11920" s="63"/>
    </row>
    <row r="11921" spans="1:1" x14ac:dyDescent="0.45">
      <c r="A11921" s="63"/>
    </row>
    <row r="11922" spans="1:1" x14ac:dyDescent="0.45">
      <c r="A11922" s="63"/>
    </row>
    <row r="11923" spans="1:1" x14ac:dyDescent="0.45">
      <c r="A11923" s="63"/>
    </row>
    <row r="11924" spans="1:1" x14ac:dyDescent="0.45">
      <c r="A11924" s="63"/>
    </row>
    <row r="11925" spans="1:1" x14ac:dyDescent="0.45">
      <c r="A11925" s="63"/>
    </row>
    <row r="11926" spans="1:1" x14ac:dyDescent="0.45">
      <c r="A11926" s="63"/>
    </row>
    <row r="11927" spans="1:1" x14ac:dyDescent="0.45">
      <c r="A11927" s="63"/>
    </row>
    <row r="11928" spans="1:1" x14ac:dyDescent="0.45">
      <c r="A11928" s="63"/>
    </row>
    <row r="11929" spans="1:1" x14ac:dyDescent="0.45">
      <c r="A11929" s="63"/>
    </row>
    <row r="11930" spans="1:1" x14ac:dyDescent="0.45">
      <c r="A11930" s="63"/>
    </row>
    <row r="11931" spans="1:1" x14ac:dyDescent="0.45">
      <c r="A11931" s="63"/>
    </row>
    <row r="11932" spans="1:1" x14ac:dyDescent="0.45">
      <c r="A11932" s="63"/>
    </row>
    <row r="11933" spans="1:1" x14ac:dyDescent="0.45">
      <c r="A11933" s="63"/>
    </row>
    <row r="11934" spans="1:1" x14ac:dyDescent="0.45">
      <c r="A11934" s="63"/>
    </row>
    <row r="11935" spans="1:1" x14ac:dyDescent="0.45">
      <c r="A11935" s="63"/>
    </row>
    <row r="11936" spans="1:1" x14ac:dyDescent="0.45">
      <c r="A11936" s="63"/>
    </row>
    <row r="11937" spans="1:1" x14ac:dyDescent="0.45">
      <c r="A11937" s="63"/>
    </row>
    <row r="11938" spans="1:1" x14ac:dyDescent="0.45">
      <c r="A11938" s="63"/>
    </row>
    <row r="11939" spans="1:1" x14ac:dyDescent="0.45">
      <c r="A11939" s="63"/>
    </row>
    <row r="11940" spans="1:1" x14ac:dyDescent="0.45">
      <c r="A11940" s="63"/>
    </row>
    <row r="11941" spans="1:1" x14ac:dyDescent="0.45">
      <c r="A11941" s="63"/>
    </row>
    <row r="11942" spans="1:1" x14ac:dyDescent="0.45">
      <c r="A11942" s="63"/>
    </row>
    <row r="11943" spans="1:1" x14ac:dyDescent="0.45">
      <c r="A11943" s="63"/>
    </row>
    <row r="11944" spans="1:1" x14ac:dyDescent="0.45">
      <c r="A11944" s="63"/>
    </row>
    <row r="11945" spans="1:1" x14ac:dyDescent="0.45">
      <c r="A11945" s="63"/>
    </row>
    <row r="11946" spans="1:1" x14ac:dyDescent="0.45">
      <c r="A11946" s="63"/>
    </row>
    <row r="11947" spans="1:1" x14ac:dyDescent="0.45">
      <c r="A11947" s="63"/>
    </row>
    <row r="11948" spans="1:1" x14ac:dyDescent="0.45">
      <c r="A11948" s="63"/>
    </row>
    <row r="11949" spans="1:1" x14ac:dyDescent="0.45">
      <c r="A11949" s="63"/>
    </row>
    <row r="11950" spans="1:1" x14ac:dyDescent="0.45">
      <c r="A11950" s="63"/>
    </row>
    <row r="11951" spans="1:1" x14ac:dyDescent="0.45">
      <c r="A11951" s="63"/>
    </row>
    <row r="11952" spans="1:1" x14ac:dyDescent="0.45">
      <c r="A11952" s="63"/>
    </row>
    <row r="11953" spans="1:1" x14ac:dyDescent="0.45">
      <c r="A11953" s="63"/>
    </row>
    <row r="11954" spans="1:1" x14ac:dyDescent="0.45">
      <c r="A11954" s="63"/>
    </row>
    <row r="11955" spans="1:1" x14ac:dyDescent="0.45">
      <c r="A11955" s="63"/>
    </row>
    <row r="11956" spans="1:1" x14ac:dyDescent="0.45">
      <c r="A11956" s="63"/>
    </row>
    <row r="11957" spans="1:1" x14ac:dyDescent="0.45">
      <c r="A11957" s="63"/>
    </row>
    <row r="11958" spans="1:1" x14ac:dyDescent="0.45">
      <c r="A11958" s="63"/>
    </row>
    <row r="11959" spans="1:1" x14ac:dyDescent="0.45">
      <c r="A11959" s="63"/>
    </row>
    <row r="11960" spans="1:1" x14ac:dyDescent="0.45">
      <c r="A11960" s="63"/>
    </row>
    <row r="11961" spans="1:1" x14ac:dyDescent="0.45">
      <c r="A11961" s="63"/>
    </row>
    <row r="11962" spans="1:1" x14ac:dyDescent="0.45">
      <c r="A11962" s="63"/>
    </row>
    <row r="11963" spans="1:1" x14ac:dyDescent="0.45">
      <c r="A11963" s="63"/>
    </row>
    <row r="11964" spans="1:1" x14ac:dyDescent="0.45">
      <c r="A11964" s="63"/>
    </row>
    <row r="11965" spans="1:1" x14ac:dyDescent="0.45">
      <c r="A11965" s="63"/>
    </row>
    <row r="11966" spans="1:1" x14ac:dyDescent="0.45">
      <c r="A11966" s="63"/>
    </row>
    <row r="11967" spans="1:1" x14ac:dyDescent="0.45">
      <c r="A11967" s="63"/>
    </row>
    <row r="11968" spans="1:1" x14ac:dyDescent="0.45">
      <c r="A11968" s="63"/>
    </row>
    <row r="11969" spans="1:1" x14ac:dyDescent="0.45">
      <c r="A11969" s="63"/>
    </row>
    <row r="11970" spans="1:1" x14ac:dyDescent="0.45">
      <c r="A11970" s="63"/>
    </row>
    <row r="11971" spans="1:1" x14ac:dyDescent="0.45">
      <c r="A11971" s="63"/>
    </row>
    <row r="11972" spans="1:1" x14ac:dyDescent="0.45">
      <c r="A11972" s="63"/>
    </row>
    <row r="11973" spans="1:1" x14ac:dyDescent="0.45">
      <c r="A11973" s="63"/>
    </row>
    <row r="11974" spans="1:1" x14ac:dyDescent="0.45">
      <c r="A11974" s="63"/>
    </row>
    <row r="11975" spans="1:1" x14ac:dyDescent="0.45">
      <c r="A11975" s="63"/>
    </row>
    <row r="11976" spans="1:1" x14ac:dyDescent="0.45">
      <c r="A11976" s="63"/>
    </row>
    <row r="11977" spans="1:1" x14ac:dyDescent="0.45">
      <c r="A11977" s="63"/>
    </row>
    <row r="11978" spans="1:1" x14ac:dyDescent="0.45">
      <c r="A11978" s="63"/>
    </row>
    <row r="11979" spans="1:1" x14ac:dyDescent="0.45">
      <c r="A11979" s="63"/>
    </row>
    <row r="11980" spans="1:1" x14ac:dyDescent="0.45">
      <c r="A11980" s="63"/>
    </row>
    <row r="11981" spans="1:1" x14ac:dyDescent="0.45">
      <c r="A11981" s="63"/>
    </row>
    <row r="11982" spans="1:1" x14ac:dyDescent="0.45">
      <c r="A11982" s="63"/>
    </row>
    <row r="11983" spans="1:1" x14ac:dyDescent="0.45">
      <c r="A11983" s="63"/>
    </row>
    <row r="11984" spans="1:1" x14ac:dyDescent="0.45">
      <c r="A11984" s="63"/>
    </row>
    <row r="11985" spans="1:1" x14ac:dyDescent="0.45">
      <c r="A11985" s="63"/>
    </row>
    <row r="11986" spans="1:1" x14ac:dyDescent="0.45">
      <c r="A11986" s="63"/>
    </row>
    <row r="11987" spans="1:1" x14ac:dyDescent="0.45">
      <c r="A11987" s="63"/>
    </row>
    <row r="11988" spans="1:1" x14ac:dyDescent="0.45">
      <c r="A11988" s="63"/>
    </row>
    <row r="11989" spans="1:1" x14ac:dyDescent="0.45">
      <c r="A11989" s="63"/>
    </row>
    <row r="11990" spans="1:1" x14ac:dyDescent="0.45">
      <c r="A11990" s="63"/>
    </row>
    <row r="11991" spans="1:1" x14ac:dyDescent="0.45">
      <c r="A11991" s="63"/>
    </row>
    <row r="11992" spans="1:1" x14ac:dyDescent="0.45">
      <c r="A11992" s="63"/>
    </row>
    <row r="11993" spans="1:1" x14ac:dyDescent="0.45">
      <c r="A11993" s="63"/>
    </row>
    <row r="11994" spans="1:1" x14ac:dyDescent="0.45">
      <c r="A11994" s="63"/>
    </row>
    <row r="11995" spans="1:1" x14ac:dyDescent="0.45">
      <c r="A11995" s="63"/>
    </row>
    <row r="11996" spans="1:1" x14ac:dyDescent="0.45">
      <c r="A11996" s="63"/>
    </row>
    <row r="11997" spans="1:1" x14ac:dyDescent="0.45">
      <c r="A11997" s="63"/>
    </row>
    <row r="11998" spans="1:1" x14ac:dyDescent="0.45">
      <c r="A11998" s="63"/>
    </row>
    <row r="11999" spans="1:1" x14ac:dyDescent="0.45">
      <c r="A11999" s="63"/>
    </row>
    <row r="12000" spans="1:1" x14ac:dyDescent="0.45">
      <c r="A12000" s="63"/>
    </row>
    <row r="12001" spans="1:1" x14ac:dyDescent="0.45">
      <c r="A12001" s="63"/>
    </row>
    <row r="12002" spans="1:1" x14ac:dyDescent="0.45">
      <c r="A12002" s="63"/>
    </row>
    <row r="12003" spans="1:1" x14ac:dyDescent="0.45">
      <c r="A12003" s="63"/>
    </row>
    <row r="12004" spans="1:1" x14ac:dyDescent="0.45">
      <c r="A12004" s="63"/>
    </row>
    <row r="12005" spans="1:1" x14ac:dyDescent="0.45">
      <c r="A12005" s="63"/>
    </row>
    <row r="12006" spans="1:1" x14ac:dyDescent="0.45">
      <c r="A12006" s="63"/>
    </row>
    <row r="12007" spans="1:1" x14ac:dyDescent="0.45">
      <c r="A12007" s="63"/>
    </row>
    <row r="12008" spans="1:1" x14ac:dyDescent="0.45">
      <c r="A12008" s="63"/>
    </row>
    <row r="12009" spans="1:1" x14ac:dyDescent="0.45">
      <c r="A12009" s="63"/>
    </row>
    <row r="12010" spans="1:1" x14ac:dyDescent="0.45">
      <c r="A12010" s="63"/>
    </row>
    <row r="12011" spans="1:1" x14ac:dyDescent="0.45">
      <c r="A12011" s="63"/>
    </row>
    <row r="12012" spans="1:1" x14ac:dyDescent="0.45">
      <c r="A12012" s="63"/>
    </row>
    <row r="12013" spans="1:1" x14ac:dyDescent="0.45">
      <c r="A12013" s="63"/>
    </row>
    <row r="12014" spans="1:1" x14ac:dyDescent="0.45">
      <c r="A12014" s="63"/>
    </row>
    <row r="12015" spans="1:1" x14ac:dyDescent="0.45">
      <c r="A12015" s="63"/>
    </row>
    <row r="12016" spans="1:1" x14ac:dyDescent="0.45">
      <c r="A12016" s="63"/>
    </row>
    <row r="12017" spans="1:1" x14ac:dyDescent="0.45">
      <c r="A12017" s="63"/>
    </row>
    <row r="12018" spans="1:1" x14ac:dyDescent="0.45">
      <c r="A12018" s="63"/>
    </row>
    <row r="12019" spans="1:1" x14ac:dyDescent="0.45">
      <c r="A12019" s="63"/>
    </row>
    <row r="12020" spans="1:1" x14ac:dyDescent="0.45">
      <c r="A12020" s="63"/>
    </row>
    <row r="12021" spans="1:1" x14ac:dyDescent="0.45">
      <c r="A12021" s="63"/>
    </row>
    <row r="12022" spans="1:1" x14ac:dyDescent="0.45">
      <c r="A12022" s="63"/>
    </row>
    <row r="12023" spans="1:1" x14ac:dyDescent="0.45">
      <c r="A12023" s="63"/>
    </row>
    <row r="12024" spans="1:1" x14ac:dyDescent="0.45">
      <c r="A12024" s="63"/>
    </row>
    <row r="12025" spans="1:1" x14ac:dyDescent="0.45">
      <c r="A12025" s="63"/>
    </row>
    <row r="12026" spans="1:1" x14ac:dyDescent="0.45">
      <c r="A12026" s="63"/>
    </row>
    <row r="12027" spans="1:1" x14ac:dyDescent="0.45">
      <c r="A12027" s="63"/>
    </row>
    <row r="12028" spans="1:1" x14ac:dyDescent="0.45">
      <c r="A12028" s="63"/>
    </row>
    <row r="12029" spans="1:1" x14ac:dyDescent="0.45">
      <c r="A12029" s="63"/>
    </row>
    <row r="12030" spans="1:1" x14ac:dyDescent="0.45">
      <c r="A12030" s="63"/>
    </row>
    <row r="12031" spans="1:1" x14ac:dyDescent="0.45">
      <c r="A12031" s="63"/>
    </row>
    <row r="12032" spans="1:1" x14ac:dyDescent="0.45">
      <c r="A12032" s="63"/>
    </row>
    <row r="12033" spans="1:1" x14ac:dyDescent="0.45">
      <c r="A12033" s="63"/>
    </row>
    <row r="12034" spans="1:1" x14ac:dyDescent="0.45">
      <c r="A12034" s="63"/>
    </row>
    <row r="12035" spans="1:1" x14ac:dyDescent="0.45">
      <c r="A12035" s="63"/>
    </row>
    <row r="12036" spans="1:1" x14ac:dyDescent="0.45">
      <c r="A12036" s="63"/>
    </row>
    <row r="12037" spans="1:1" x14ac:dyDescent="0.45">
      <c r="A12037" s="63"/>
    </row>
    <row r="12038" spans="1:1" x14ac:dyDescent="0.45">
      <c r="A12038" s="63"/>
    </row>
    <row r="12039" spans="1:1" x14ac:dyDescent="0.45">
      <c r="A12039" s="63"/>
    </row>
    <row r="12040" spans="1:1" x14ac:dyDescent="0.45">
      <c r="A12040" s="63"/>
    </row>
    <row r="12041" spans="1:1" x14ac:dyDescent="0.45">
      <c r="A12041" s="63"/>
    </row>
    <row r="12042" spans="1:1" x14ac:dyDescent="0.45">
      <c r="A12042" s="63"/>
    </row>
    <row r="12043" spans="1:1" x14ac:dyDescent="0.45">
      <c r="A12043" s="63"/>
    </row>
    <row r="12044" spans="1:1" x14ac:dyDescent="0.45">
      <c r="A12044" s="63"/>
    </row>
    <row r="12045" spans="1:1" x14ac:dyDescent="0.45">
      <c r="A12045" s="63"/>
    </row>
    <row r="12046" spans="1:1" x14ac:dyDescent="0.45">
      <c r="A12046" s="63"/>
    </row>
    <row r="12047" spans="1:1" x14ac:dyDescent="0.45">
      <c r="A12047" s="63"/>
    </row>
    <row r="12048" spans="1:1" x14ac:dyDescent="0.45">
      <c r="A12048" s="63"/>
    </row>
    <row r="12049" spans="1:1" x14ac:dyDescent="0.45">
      <c r="A12049" s="63"/>
    </row>
    <row r="12050" spans="1:1" x14ac:dyDescent="0.45">
      <c r="A12050" s="63"/>
    </row>
    <row r="12051" spans="1:1" x14ac:dyDescent="0.45">
      <c r="A12051" s="63"/>
    </row>
    <row r="12052" spans="1:1" x14ac:dyDescent="0.45">
      <c r="A12052" s="63"/>
    </row>
    <row r="12053" spans="1:1" x14ac:dyDescent="0.45">
      <c r="A12053" s="63"/>
    </row>
    <row r="12054" spans="1:1" x14ac:dyDescent="0.45">
      <c r="A12054" s="63"/>
    </row>
    <row r="12055" spans="1:1" x14ac:dyDescent="0.45">
      <c r="A12055" s="63"/>
    </row>
    <row r="12056" spans="1:1" x14ac:dyDescent="0.45">
      <c r="A12056" s="63"/>
    </row>
    <row r="12057" spans="1:1" x14ac:dyDescent="0.45">
      <c r="A12057" s="63"/>
    </row>
    <row r="12058" spans="1:1" x14ac:dyDescent="0.45">
      <c r="A12058" s="63"/>
    </row>
    <row r="12059" spans="1:1" x14ac:dyDescent="0.45">
      <c r="A12059" s="63"/>
    </row>
    <row r="12060" spans="1:1" x14ac:dyDescent="0.45">
      <c r="A12060" s="63"/>
    </row>
    <row r="12061" spans="1:1" x14ac:dyDescent="0.45">
      <c r="A12061" s="63"/>
    </row>
    <row r="12062" spans="1:1" x14ac:dyDescent="0.45">
      <c r="A12062" s="63"/>
    </row>
    <row r="12063" spans="1:1" x14ac:dyDescent="0.45">
      <c r="A12063" s="63"/>
    </row>
    <row r="12064" spans="1:1" x14ac:dyDescent="0.45">
      <c r="A12064" s="63"/>
    </row>
    <row r="12065" spans="1:1" x14ac:dyDescent="0.45">
      <c r="A12065" s="63"/>
    </row>
    <row r="12066" spans="1:1" x14ac:dyDescent="0.45">
      <c r="A12066" s="63"/>
    </row>
    <row r="12067" spans="1:1" x14ac:dyDescent="0.45">
      <c r="A12067" s="63"/>
    </row>
    <row r="12068" spans="1:1" x14ac:dyDescent="0.45">
      <c r="A12068" s="63"/>
    </row>
    <row r="12069" spans="1:1" x14ac:dyDescent="0.45">
      <c r="A12069" s="63"/>
    </row>
    <row r="12070" spans="1:1" x14ac:dyDescent="0.45">
      <c r="A12070" s="63"/>
    </row>
    <row r="12071" spans="1:1" x14ac:dyDescent="0.45">
      <c r="A12071" s="63"/>
    </row>
    <row r="12072" spans="1:1" x14ac:dyDescent="0.45">
      <c r="A12072" s="63"/>
    </row>
    <row r="12073" spans="1:1" x14ac:dyDescent="0.45">
      <c r="A12073" s="63"/>
    </row>
    <row r="12074" spans="1:1" x14ac:dyDescent="0.45">
      <c r="A12074" s="63"/>
    </row>
    <row r="12075" spans="1:1" x14ac:dyDescent="0.45">
      <c r="A12075" s="63"/>
    </row>
    <row r="12076" spans="1:1" x14ac:dyDescent="0.45">
      <c r="A12076" s="63"/>
    </row>
    <row r="12077" spans="1:1" x14ac:dyDescent="0.45">
      <c r="A12077" s="63"/>
    </row>
    <row r="12078" spans="1:1" x14ac:dyDescent="0.45">
      <c r="A12078" s="63"/>
    </row>
    <row r="12079" spans="1:1" x14ac:dyDescent="0.45">
      <c r="A12079" s="63"/>
    </row>
    <row r="12080" spans="1:1" x14ac:dyDescent="0.45">
      <c r="A12080" s="63"/>
    </row>
    <row r="12081" spans="1:1" x14ac:dyDescent="0.45">
      <c r="A12081" s="63"/>
    </row>
    <row r="12082" spans="1:1" x14ac:dyDescent="0.45">
      <c r="A12082" s="63"/>
    </row>
    <row r="12083" spans="1:1" x14ac:dyDescent="0.45">
      <c r="A12083" s="63"/>
    </row>
    <row r="12084" spans="1:1" x14ac:dyDescent="0.45">
      <c r="A12084" s="63"/>
    </row>
    <row r="12085" spans="1:1" x14ac:dyDescent="0.45">
      <c r="A12085" s="63"/>
    </row>
    <row r="12086" spans="1:1" x14ac:dyDescent="0.45">
      <c r="A12086" s="63"/>
    </row>
    <row r="12087" spans="1:1" x14ac:dyDescent="0.45">
      <c r="A12087" s="63"/>
    </row>
    <row r="12088" spans="1:1" x14ac:dyDescent="0.45">
      <c r="A12088" s="63"/>
    </row>
    <row r="12089" spans="1:1" x14ac:dyDescent="0.45">
      <c r="A12089" s="63"/>
    </row>
    <row r="12090" spans="1:1" x14ac:dyDescent="0.45">
      <c r="A12090" s="63"/>
    </row>
    <row r="12091" spans="1:1" x14ac:dyDescent="0.45">
      <c r="A12091" s="63"/>
    </row>
    <row r="12092" spans="1:1" x14ac:dyDescent="0.45">
      <c r="A12092" s="63"/>
    </row>
    <row r="12093" spans="1:1" x14ac:dyDescent="0.45">
      <c r="A12093" s="63"/>
    </row>
    <row r="12094" spans="1:1" x14ac:dyDescent="0.45">
      <c r="A12094" s="63"/>
    </row>
    <row r="12095" spans="1:1" x14ac:dyDescent="0.45">
      <c r="A12095" s="63"/>
    </row>
    <row r="12096" spans="1:1" x14ac:dyDescent="0.45">
      <c r="A12096" s="63"/>
    </row>
    <row r="12097" spans="1:1" x14ac:dyDescent="0.45">
      <c r="A12097" s="63"/>
    </row>
    <row r="12098" spans="1:1" x14ac:dyDescent="0.45">
      <c r="A12098" s="63"/>
    </row>
    <row r="12099" spans="1:1" x14ac:dyDescent="0.45">
      <c r="A12099" s="63"/>
    </row>
    <row r="12100" spans="1:1" x14ac:dyDescent="0.45">
      <c r="A12100" s="63"/>
    </row>
    <row r="12101" spans="1:1" x14ac:dyDescent="0.45">
      <c r="A12101" s="63"/>
    </row>
    <row r="12102" spans="1:1" x14ac:dyDescent="0.45">
      <c r="A12102" s="63"/>
    </row>
    <row r="12103" spans="1:1" x14ac:dyDescent="0.45">
      <c r="A12103" s="63"/>
    </row>
    <row r="12104" spans="1:1" x14ac:dyDescent="0.45">
      <c r="A12104" s="63"/>
    </row>
    <row r="12105" spans="1:1" x14ac:dyDescent="0.45">
      <c r="A12105" s="63"/>
    </row>
    <row r="12106" spans="1:1" x14ac:dyDescent="0.45">
      <c r="A12106" s="63"/>
    </row>
    <row r="12107" spans="1:1" x14ac:dyDescent="0.45">
      <c r="A12107" s="63"/>
    </row>
    <row r="12108" spans="1:1" x14ac:dyDescent="0.45">
      <c r="A12108" s="63"/>
    </row>
    <row r="12109" spans="1:1" x14ac:dyDescent="0.45">
      <c r="A12109" s="63"/>
    </row>
    <row r="12110" spans="1:1" x14ac:dyDescent="0.45">
      <c r="A12110" s="63"/>
    </row>
    <row r="12111" spans="1:1" x14ac:dyDescent="0.45">
      <c r="A12111" s="63"/>
    </row>
    <row r="12112" spans="1:1" x14ac:dyDescent="0.45">
      <c r="A12112" s="63"/>
    </row>
    <row r="12113" spans="1:1" x14ac:dyDescent="0.45">
      <c r="A12113" s="63"/>
    </row>
    <row r="12114" spans="1:1" x14ac:dyDescent="0.45">
      <c r="A12114" s="63"/>
    </row>
    <row r="12115" spans="1:1" x14ac:dyDescent="0.45">
      <c r="A12115" s="63"/>
    </row>
    <row r="12116" spans="1:1" x14ac:dyDescent="0.45">
      <c r="A12116" s="63"/>
    </row>
    <row r="12117" spans="1:1" x14ac:dyDescent="0.45">
      <c r="A12117" s="63"/>
    </row>
    <row r="12118" spans="1:1" x14ac:dyDescent="0.45">
      <c r="A12118" s="63"/>
    </row>
    <row r="12119" spans="1:1" x14ac:dyDescent="0.45">
      <c r="A12119" s="63"/>
    </row>
    <row r="12120" spans="1:1" x14ac:dyDescent="0.45">
      <c r="A12120" s="63"/>
    </row>
    <row r="12121" spans="1:1" x14ac:dyDescent="0.45">
      <c r="A12121" s="63"/>
    </row>
    <row r="12122" spans="1:1" x14ac:dyDescent="0.45">
      <c r="A12122" s="63"/>
    </row>
    <row r="12123" spans="1:1" x14ac:dyDescent="0.45">
      <c r="A12123" s="63"/>
    </row>
    <row r="12124" spans="1:1" x14ac:dyDescent="0.45">
      <c r="A12124" s="63"/>
    </row>
    <row r="12125" spans="1:1" x14ac:dyDescent="0.45">
      <c r="A12125" s="63"/>
    </row>
    <row r="12126" spans="1:1" x14ac:dyDescent="0.45">
      <c r="A12126" s="63"/>
    </row>
    <row r="12127" spans="1:1" x14ac:dyDescent="0.45">
      <c r="A12127" s="63"/>
    </row>
    <row r="12128" spans="1:1" x14ac:dyDescent="0.45">
      <c r="A12128" s="63"/>
    </row>
    <row r="12129" spans="1:1" x14ac:dyDescent="0.45">
      <c r="A12129" s="63"/>
    </row>
    <row r="12130" spans="1:1" x14ac:dyDescent="0.45">
      <c r="A12130" s="63"/>
    </row>
    <row r="12131" spans="1:1" x14ac:dyDescent="0.45">
      <c r="A12131" s="63"/>
    </row>
    <row r="12132" spans="1:1" x14ac:dyDescent="0.45">
      <c r="A12132" s="63"/>
    </row>
    <row r="12133" spans="1:1" x14ac:dyDescent="0.45">
      <c r="A12133" s="63"/>
    </row>
    <row r="12134" spans="1:1" x14ac:dyDescent="0.45">
      <c r="A12134" s="63"/>
    </row>
    <row r="12135" spans="1:1" x14ac:dyDescent="0.45">
      <c r="A12135" s="63"/>
    </row>
    <row r="12136" spans="1:1" x14ac:dyDescent="0.45">
      <c r="A12136" s="63"/>
    </row>
    <row r="12137" spans="1:1" x14ac:dyDescent="0.45">
      <c r="A12137" s="63"/>
    </row>
    <row r="12138" spans="1:1" x14ac:dyDescent="0.45">
      <c r="A12138" s="63"/>
    </row>
    <row r="12139" spans="1:1" x14ac:dyDescent="0.45">
      <c r="A12139" s="63"/>
    </row>
    <row r="12140" spans="1:1" x14ac:dyDescent="0.45">
      <c r="A12140" s="63"/>
    </row>
    <row r="12141" spans="1:1" x14ac:dyDescent="0.45">
      <c r="A12141" s="63"/>
    </row>
    <row r="12142" spans="1:1" x14ac:dyDescent="0.45">
      <c r="A12142" s="63"/>
    </row>
    <row r="12143" spans="1:1" x14ac:dyDescent="0.45">
      <c r="A12143" s="63"/>
    </row>
    <row r="12144" spans="1:1" x14ac:dyDescent="0.45">
      <c r="A12144" s="63"/>
    </row>
    <row r="12145" spans="1:1" x14ac:dyDescent="0.45">
      <c r="A12145" s="63"/>
    </row>
    <row r="12146" spans="1:1" x14ac:dyDescent="0.45">
      <c r="A12146" s="63"/>
    </row>
    <row r="12147" spans="1:1" x14ac:dyDescent="0.45">
      <c r="A12147" s="63"/>
    </row>
    <row r="12148" spans="1:1" x14ac:dyDescent="0.45">
      <c r="A12148" s="63"/>
    </row>
    <row r="12149" spans="1:1" x14ac:dyDescent="0.45">
      <c r="A12149" s="63"/>
    </row>
    <row r="12150" spans="1:1" x14ac:dyDescent="0.45">
      <c r="A12150" s="63"/>
    </row>
    <row r="12151" spans="1:1" x14ac:dyDescent="0.45">
      <c r="A12151" s="63"/>
    </row>
    <row r="12152" spans="1:1" x14ac:dyDescent="0.45">
      <c r="A12152" s="63"/>
    </row>
    <row r="12153" spans="1:1" x14ac:dyDescent="0.45">
      <c r="A12153" s="63"/>
    </row>
    <row r="12154" spans="1:1" x14ac:dyDescent="0.45">
      <c r="A12154" s="63"/>
    </row>
    <row r="12155" spans="1:1" x14ac:dyDescent="0.45">
      <c r="A12155" s="63"/>
    </row>
    <row r="12156" spans="1:1" x14ac:dyDescent="0.45">
      <c r="A12156" s="63"/>
    </row>
    <row r="12157" spans="1:1" x14ac:dyDescent="0.45">
      <c r="A12157" s="63"/>
    </row>
    <row r="12158" spans="1:1" x14ac:dyDescent="0.45">
      <c r="A12158" s="63"/>
    </row>
    <row r="12159" spans="1:1" x14ac:dyDescent="0.45">
      <c r="A12159" s="63"/>
    </row>
    <row r="12160" spans="1:1" x14ac:dyDescent="0.45">
      <c r="A12160" s="63"/>
    </row>
    <row r="12161" spans="1:1" x14ac:dyDescent="0.45">
      <c r="A12161" s="63"/>
    </row>
    <row r="12162" spans="1:1" x14ac:dyDescent="0.45">
      <c r="A12162" s="63"/>
    </row>
    <row r="12163" spans="1:1" x14ac:dyDescent="0.45">
      <c r="A12163" s="63"/>
    </row>
    <row r="12164" spans="1:1" x14ac:dyDescent="0.45">
      <c r="A12164" s="63"/>
    </row>
    <row r="12165" spans="1:1" x14ac:dyDescent="0.45">
      <c r="A12165" s="63"/>
    </row>
    <row r="12166" spans="1:1" x14ac:dyDescent="0.45">
      <c r="A12166" s="63"/>
    </row>
    <row r="12167" spans="1:1" x14ac:dyDescent="0.45">
      <c r="A12167" s="63"/>
    </row>
    <row r="12168" spans="1:1" x14ac:dyDescent="0.45">
      <c r="A12168" s="63"/>
    </row>
    <row r="12169" spans="1:1" x14ac:dyDescent="0.45">
      <c r="A12169" s="63"/>
    </row>
    <row r="12170" spans="1:1" x14ac:dyDescent="0.45">
      <c r="A12170" s="63"/>
    </row>
    <row r="12171" spans="1:1" x14ac:dyDescent="0.45">
      <c r="A12171" s="63"/>
    </row>
    <row r="12172" spans="1:1" x14ac:dyDescent="0.45">
      <c r="A12172" s="63"/>
    </row>
    <row r="12173" spans="1:1" x14ac:dyDescent="0.45">
      <c r="A12173" s="63"/>
    </row>
    <row r="12174" spans="1:1" x14ac:dyDescent="0.45">
      <c r="A12174" s="63"/>
    </row>
    <row r="12175" spans="1:1" x14ac:dyDescent="0.45">
      <c r="A12175" s="63"/>
    </row>
    <row r="12176" spans="1:1" x14ac:dyDescent="0.45">
      <c r="A12176" s="63"/>
    </row>
    <row r="12177" spans="1:1" x14ac:dyDescent="0.45">
      <c r="A12177" s="63"/>
    </row>
    <row r="12178" spans="1:1" x14ac:dyDescent="0.45">
      <c r="A12178" s="63"/>
    </row>
    <row r="12179" spans="1:1" x14ac:dyDescent="0.45">
      <c r="A12179" s="63"/>
    </row>
    <row r="12180" spans="1:1" x14ac:dyDescent="0.45">
      <c r="A12180" s="63"/>
    </row>
    <row r="12181" spans="1:1" x14ac:dyDescent="0.45">
      <c r="A12181" s="63"/>
    </row>
    <row r="12182" spans="1:1" x14ac:dyDescent="0.45">
      <c r="A12182" s="63"/>
    </row>
    <row r="12183" spans="1:1" x14ac:dyDescent="0.45">
      <c r="A12183" s="63"/>
    </row>
    <row r="12184" spans="1:1" x14ac:dyDescent="0.45">
      <c r="A12184" s="63"/>
    </row>
    <row r="12185" spans="1:1" x14ac:dyDescent="0.45">
      <c r="A12185" s="63"/>
    </row>
    <row r="12186" spans="1:1" x14ac:dyDescent="0.45">
      <c r="A12186" s="63"/>
    </row>
    <row r="12187" spans="1:1" x14ac:dyDescent="0.45">
      <c r="A12187" s="63"/>
    </row>
    <row r="12188" spans="1:1" x14ac:dyDescent="0.45">
      <c r="A12188" s="63"/>
    </row>
    <row r="12189" spans="1:1" x14ac:dyDescent="0.45">
      <c r="A12189" s="63"/>
    </row>
    <row r="12190" spans="1:1" x14ac:dyDescent="0.45">
      <c r="A12190" s="63"/>
    </row>
    <row r="12191" spans="1:1" x14ac:dyDescent="0.45">
      <c r="A12191" s="63"/>
    </row>
    <row r="12192" spans="1:1" x14ac:dyDescent="0.45">
      <c r="A12192" s="63"/>
    </row>
    <row r="12193" spans="1:1" x14ac:dyDescent="0.45">
      <c r="A12193" s="63"/>
    </row>
    <row r="12194" spans="1:1" x14ac:dyDescent="0.45">
      <c r="A12194" s="63"/>
    </row>
    <row r="12195" spans="1:1" x14ac:dyDescent="0.45">
      <c r="A12195" s="63"/>
    </row>
    <row r="12196" spans="1:1" x14ac:dyDescent="0.45">
      <c r="A12196" s="63"/>
    </row>
    <row r="12197" spans="1:1" x14ac:dyDescent="0.45">
      <c r="A12197" s="63"/>
    </row>
    <row r="12198" spans="1:1" x14ac:dyDescent="0.45">
      <c r="A12198" s="63"/>
    </row>
    <row r="12199" spans="1:1" x14ac:dyDescent="0.45">
      <c r="A12199" s="63"/>
    </row>
    <row r="12200" spans="1:1" x14ac:dyDescent="0.45">
      <c r="A12200" s="63"/>
    </row>
    <row r="12201" spans="1:1" x14ac:dyDescent="0.45">
      <c r="A12201" s="63"/>
    </row>
    <row r="12202" spans="1:1" x14ac:dyDescent="0.45">
      <c r="A12202" s="63"/>
    </row>
    <row r="12203" spans="1:1" x14ac:dyDescent="0.45">
      <c r="A12203" s="63"/>
    </row>
    <row r="12204" spans="1:1" x14ac:dyDescent="0.45">
      <c r="A12204" s="63"/>
    </row>
    <row r="12205" spans="1:1" x14ac:dyDescent="0.45">
      <c r="A12205" s="63"/>
    </row>
    <row r="12206" spans="1:1" x14ac:dyDescent="0.45">
      <c r="A12206" s="63"/>
    </row>
    <row r="12207" spans="1:1" x14ac:dyDescent="0.45">
      <c r="A12207" s="63"/>
    </row>
    <row r="12208" spans="1:1" x14ac:dyDescent="0.45">
      <c r="A12208" s="63"/>
    </row>
    <row r="12209" spans="1:1" x14ac:dyDescent="0.45">
      <c r="A12209" s="63"/>
    </row>
    <row r="12210" spans="1:1" x14ac:dyDescent="0.45">
      <c r="A12210" s="63"/>
    </row>
    <row r="12211" spans="1:1" x14ac:dyDescent="0.45">
      <c r="A12211" s="63"/>
    </row>
    <row r="12212" spans="1:1" x14ac:dyDescent="0.45">
      <c r="A12212" s="63"/>
    </row>
    <row r="12213" spans="1:1" x14ac:dyDescent="0.45">
      <c r="A12213" s="63"/>
    </row>
    <row r="12214" spans="1:1" x14ac:dyDescent="0.45">
      <c r="A12214" s="63"/>
    </row>
    <row r="12215" spans="1:1" x14ac:dyDescent="0.45">
      <c r="A12215" s="63"/>
    </row>
    <row r="12216" spans="1:1" x14ac:dyDescent="0.45">
      <c r="A12216" s="63"/>
    </row>
    <row r="12217" spans="1:1" x14ac:dyDescent="0.45">
      <c r="A12217" s="63"/>
    </row>
    <row r="12218" spans="1:1" x14ac:dyDescent="0.45">
      <c r="A12218" s="63"/>
    </row>
    <row r="12219" spans="1:1" x14ac:dyDescent="0.45">
      <c r="A12219" s="63"/>
    </row>
    <row r="12220" spans="1:1" x14ac:dyDescent="0.45">
      <c r="A12220" s="63"/>
    </row>
    <row r="12221" spans="1:1" x14ac:dyDescent="0.45">
      <c r="A12221" s="63"/>
    </row>
    <row r="12222" spans="1:1" x14ac:dyDescent="0.45">
      <c r="A12222" s="63"/>
    </row>
    <row r="12223" spans="1:1" x14ac:dyDescent="0.45">
      <c r="A12223" s="63"/>
    </row>
    <row r="12224" spans="1:1" x14ac:dyDescent="0.45">
      <c r="A12224" s="63"/>
    </row>
    <row r="12225" spans="1:1" x14ac:dyDescent="0.45">
      <c r="A12225" s="63"/>
    </row>
    <row r="12226" spans="1:1" x14ac:dyDescent="0.45">
      <c r="A12226" s="63"/>
    </row>
    <row r="12227" spans="1:1" x14ac:dyDescent="0.45">
      <c r="A12227" s="63"/>
    </row>
    <row r="12228" spans="1:1" x14ac:dyDescent="0.45">
      <c r="A12228" s="63"/>
    </row>
    <row r="12229" spans="1:1" x14ac:dyDescent="0.45">
      <c r="A12229" s="63"/>
    </row>
    <row r="12230" spans="1:1" x14ac:dyDescent="0.45">
      <c r="A12230" s="63"/>
    </row>
    <row r="12231" spans="1:1" x14ac:dyDescent="0.45">
      <c r="A12231" s="63"/>
    </row>
    <row r="12232" spans="1:1" x14ac:dyDescent="0.45">
      <c r="A12232" s="63"/>
    </row>
    <row r="12233" spans="1:1" x14ac:dyDescent="0.45">
      <c r="A12233" s="63"/>
    </row>
    <row r="12234" spans="1:1" x14ac:dyDescent="0.45">
      <c r="A12234" s="63"/>
    </row>
    <row r="12235" spans="1:1" x14ac:dyDescent="0.45">
      <c r="A12235" s="63"/>
    </row>
    <row r="12236" spans="1:1" x14ac:dyDescent="0.45">
      <c r="A12236" s="63"/>
    </row>
    <row r="12237" spans="1:1" x14ac:dyDescent="0.45">
      <c r="A12237" s="63"/>
    </row>
    <row r="12238" spans="1:1" x14ac:dyDescent="0.45">
      <c r="A12238" s="63"/>
    </row>
    <row r="12239" spans="1:1" x14ac:dyDescent="0.45">
      <c r="A12239" s="63"/>
    </row>
    <row r="12240" spans="1:1" x14ac:dyDescent="0.45">
      <c r="A12240" s="63"/>
    </row>
    <row r="12241" spans="1:1" x14ac:dyDescent="0.45">
      <c r="A12241" s="63"/>
    </row>
    <row r="12242" spans="1:1" x14ac:dyDescent="0.45">
      <c r="A12242" s="63"/>
    </row>
    <row r="12243" spans="1:1" x14ac:dyDescent="0.45">
      <c r="A12243" s="63"/>
    </row>
    <row r="12244" spans="1:1" x14ac:dyDescent="0.45">
      <c r="A12244" s="63"/>
    </row>
    <row r="12245" spans="1:1" x14ac:dyDescent="0.45">
      <c r="A12245" s="63"/>
    </row>
    <row r="12246" spans="1:1" x14ac:dyDescent="0.45">
      <c r="A12246" s="63"/>
    </row>
    <row r="12247" spans="1:1" x14ac:dyDescent="0.45">
      <c r="A12247" s="63"/>
    </row>
    <row r="12248" spans="1:1" x14ac:dyDescent="0.45">
      <c r="A12248" s="63"/>
    </row>
    <row r="12249" spans="1:1" x14ac:dyDescent="0.45">
      <c r="A12249" s="63"/>
    </row>
    <row r="12250" spans="1:1" x14ac:dyDescent="0.45">
      <c r="A12250" s="63"/>
    </row>
    <row r="12251" spans="1:1" x14ac:dyDescent="0.45">
      <c r="A12251" s="63"/>
    </row>
    <row r="12252" spans="1:1" x14ac:dyDescent="0.45">
      <c r="A12252" s="63"/>
    </row>
    <row r="12253" spans="1:1" x14ac:dyDescent="0.45">
      <c r="A12253" s="63"/>
    </row>
    <row r="12254" spans="1:1" x14ac:dyDescent="0.45">
      <c r="A12254" s="63"/>
    </row>
    <row r="12255" spans="1:1" x14ac:dyDescent="0.45">
      <c r="A12255" s="63"/>
    </row>
    <row r="12256" spans="1:1" x14ac:dyDescent="0.45">
      <c r="A12256" s="63"/>
    </row>
    <row r="12257" spans="1:1" x14ac:dyDescent="0.45">
      <c r="A12257" s="63"/>
    </row>
    <row r="12258" spans="1:1" x14ac:dyDescent="0.45">
      <c r="A12258" s="63"/>
    </row>
    <row r="12259" spans="1:1" x14ac:dyDescent="0.45">
      <c r="A12259" s="63"/>
    </row>
    <row r="12260" spans="1:1" x14ac:dyDescent="0.45">
      <c r="A12260" s="63"/>
    </row>
    <row r="12261" spans="1:1" x14ac:dyDescent="0.45">
      <c r="A12261" s="63"/>
    </row>
    <row r="12262" spans="1:1" x14ac:dyDescent="0.45">
      <c r="A12262" s="63"/>
    </row>
    <row r="12263" spans="1:1" x14ac:dyDescent="0.45">
      <c r="A12263" s="63"/>
    </row>
    <row r="12264" spans="1:1" x14ac:dyDescent="0.45">
      <c r="A12264" s="63"/>
    </row>
    <row r="12265" spans="1:1" x14ac:dyDescent="0.45">
      <c r="A12265" s="63"/>
    </row>
    <row r="12266" spans="1:1" x14ac:dyDescent="0.45">
      <c r="A12266" s="63"/>
    </row>
    <row r="12267" spans="1:1" x14ac:dyDescent="0.45">
      <c r="A12267" s="63"/>
    </row>
    <row r="12268" spans="1:1" x14ac:dyDescent="0.45">
      <c r="A12268" s="63"/>
    </row>
    <row r="12269" spans="1:1" x14ac:dyDescent="0.45">
      <c r="A12269" s="63"/>
    </row>
    <row r="12270" spans="1:1" x14ac:dyDescent="0.45">
      <c r="A12270" s="63"/>
    </row>
    <row r="12271" spans="1:1" x14ac:dyDescent="0.45">
      <c r="A12271" s="63"/>
    </row>
    <row r="12272" spans="1:1" x14ac:dyDescent="0.45">
      <c r="A12272" s="63"/>
    </row>
    <row r="12273" spans="1:1" x14ac:dyDescent="0.45">
      <c r="A12273" s="63"/>
    </row>
    <row r="12274" spans="1:1" x14ac:dyDescent="0.45">
      <c r="A12274" s="63"/>
    </row>
    <row r="12275" spans="1:1" x14ac:dyDescent="0.45">
      <c r="A12275" s="63"/>
    </row>
    <row r="12276" spans="1:1" x14ac:dyDescent="0.45">
      <c r="A12276" s="63"/>
    </row>
    <row r="12277" spans="1:1" x14ac:dyDescent="0.45">
      <c r="A12277" s="63"/>
    </row>
    <row r="12278" spans="1:1" x14ac:dyDescent="0.45">
      <c r="A12278" s="63"/>
    </row>
    <row r="12279" spans="1:1" x14ac:dyDescent="0.45">
      <c r="A12279" s="63"/>
    </row>
    <row r="12280" spans="1:1" x14ac:dyDescent="0.45">
      <c r="A12280" s="63"/>
    </row>
    <row r="12281" spans="1:1" x14ac:dyDescent="0.45">
      <c r="A12281" s="63"/>
    </row>
    <row r="12282" spans="1:1" x14ac:dyDescent="0.45">
      <c r="A12282" s="63"/>
    </row>
    <row r="12283" spans="1:1" x14ac:dyDescent="0.45">
      <c r="A12283" s="63"/>
    </row>
    <row r="12284" spans="1:1" x14ac:dyDescent="0.45">
      <c r="A12284" s="63"/>
    </row>
    <row r="12285" spans="1:1" x14ac:dyDescent="0.45">
      <c r="A12285" s="63"/>
    </row>
    <row r="12286" spans="1:1" x14ac:dyDescent="0.45">
      <c r="A12286" s="63"/>
    </row>
    <row r="12287" spans="1:1" x14ac:dyDescent="0.45">
      <c r="A12287" s="63"/>
    </row>
    <row r="12288" spans="1:1" x14ac:dyDescent="0.45">
      <c r="A12288" s="63"/>
    </row>
    <row r="12289" spans="1:1" x14ac:dyDescent="0.45">
      <c r="A12289" s="63"/>
    </row>
    <row r="12290" spans="1:1" x14ac:dyDescent="0.45">
      <c r="A12290" s="63"/>
    </row>
    <row r="12291" spans="1:1" x14ac:dyDescent="0.45">
      <c r="A12291" s="63"/>
    </row>
    <row r="12292" spans="1:1" x14ac:dyDescent="0.45">
      <c r="A12292" s="63"/>
    </row>
    <row r="12293" spans="1:1" x14ac:dyDescent="0.45">
      <c r="A12293" s="63"/>
    </row>
    <row r="12294" spans="1:1" x14ac:dyDescent="0.45">
      <c r="A12294" s="63"/>
    </row>
    <row r="12295" spans="1:1" x14ac:dyDescent="0.45">
      <c r="A12295" s="63"/>
    </row>
    <row r="12296" spans="1:1" x14ac:dyDescent="0.45">
      <c r="A12296" s="63"/>
    </row>
    <row r="12297" spans="1:1" x14ac:dyDescent="0.45">
      <c r="A12297" s="63"/>
    </row>
    <row r="12298" spans="1:1" x14ac:dyDescent="0.45">
      <c r="A12298" s="63"/>
    </row>
    <row r="12299" spans="1:1" x14ac:dyDescent="0.45">
      <c r="A12299" s="63"/>
    </row>
    <row r="12300" spans="1:1" x14ac:dyDescent="0.45">
      <c r="A12300" s="63"/>
    </row>
    <row r="12301" spans="1:1" x14ac:dyDescent="0.45">
      <c r="A12301" s="63"/>
    </row>
    <row r="12302" spans="1:1" x14ac:dyDescent="0.45">
      <c r="A12302" s="63"/>
    </row>
    <row r="12303" spans="1:1" x14ac:dyDescent="0.45">
      <c r="A12303" s="63"/>
    </row>
    <row r="12304" spans="1:1" x14ac:dyDescent="0.45">
      <c r="A12304" s="63"/>
    </row>
    <row r="12305" spans="1:1" x14ac:dyDescent="0.45">
      <c r="A12305" s="63"/>
    </row>
    <row r="12306" spans="1:1" x14ac:dyDescent="0.45">
      <c r="A12306" s="63"/>
    </row>
    <row r="12307" spans="1:1" x14ac:dyDescent="0.45">
      <c r="A12307" s="63"/>
    </row>
    <row r="12308" spans="1:1" x14ac:dyDescent="0.45">
      <c r="A12308" s="63"/>
    </row>
    <row r="12309" spans="1:1" x14ac:dyDescent="0.45">
      <c r="A12309" s="63"/>
    </row>
    <row r="12310" spans="1:1" x14ac:dyDescent="0.45">
      <c r="A12310" s="63"/>
    </row>
    <row r="12311" spans="1:1" x14ac:dyDescent="0.45">
      <c r="A12311" s="63"/>
    </row>
    <row r="12312" spans="1:1" x14ac:dyDescent="0.45">
      <c r="A12312" s="63"/>
    </row>
    <row r="12313" spans="1:1" x14ac:dyDescent="0.45">
      <c r="A12313" s="63"/>
    </row>
    <row r="12314" spans="1:1" x14ac:dyDescent="0.45">
      <c r="A12314" s="63"/>
    </row>
    <row r="12315" spans="1:1" x14ac:dyDescent="0.45">
      <c r="A12315" s="63"/>
    </row>
    <row r="12316" spans="1:1" x14ac:dyDescent="0.45">
      <c r="A12316" s="63"/>
    </row>
    <row r="12317" spans="1:1" x14ac:dyDescent="0.45">
      <c r="A12317" s="63"/>
    </row>
    <row r="12318" spans="1:1" x14ac:dyDescent="0.45">
      <c r="A12318" s="63"/>
    </row>
    <row r="12319" spans="1:1" x14ac:dyDescent="0.45">
      <c r="A12319" s="63"/>
    </row>
    <row r="12320" spans="1:1" x14ac:dyDescent="0.45">
      <c r="A12320" s="63"/>
    </row>
    <row r="12321" spans="1:1" x14ac:dyDescent="0.45">
      <c r="A12321" s="63"/>
    </row>
    <row r="12322" spans="1:1" x14ac:dyDescent="0.45">
      <c r="A12322" s="63"/>
    </row>
    <row r="12323" spans="1:1" x14ac:dyDescent="0.45">
      <c r="A12323" s="63"/>
    </row>
    <row r="12324" spans="1:1" x14ac:dyDescent="0.45">
      <c r="A12324" s="63"/>
    </row>
    <row r="12325" spans="1:1" x14ac:dyDescent="0.45">
      <c r="A12325" s="63"/>
    </row>
    <row r="12326" spans="1:1" x14ac:dyDescent="0.45">
      <c r="A12326" s="63"/>
    </row>
    <row r="12327" spans="1:1" x14ac:dyDescent="0.45">
      <c r="A12327" s="63"/>
    </row>
    <row r="12328" spans="1:1" x14ac:dyDescent="0.45">
      <c r="A12328" s="63"/>
    </row>
    <row r="12329" spans="1:1" x14ac:dyDescent="0.45">
      <c r="A12329" s="63"/>
    </row>
    <row r="12330" spans="1:1" x14ac:dyDescent="0.45">
      <c r="A12330" s="63"/>
    </row>
    <row r="12331" spans="1:1" x14ac:dyDescent="0.45">
      <c r="A12331" s="63"/>
    </row>
    <row r="12332" spans="1:1" x14ac:dyDescent="0.45">
      <c r="A12332" s="63"/>
    </row>
    <row r="12333" spans="1:1" x14ac:dyDescent="0.45">
      <c r="A12333" s="63"/>
    </row>
    <row r="12334" spans="1:1" x14ac:dyDescent="0.45">
      <c r="A12334" s="63"/>
    </row>
    <row r="12335" spans="1:1" x14ac:dyDescent="0.45">
      <c r="A12335" s="63"/>
    </row>
    <row r="12336" spans="1:1" x14ac:dyDescent="0.45">
      <c r="A12336" s="63"/>
    </row>
    <row r="12337" spans="1:1" x14ac:dyDescent="0.45">
      <c r="A12337" s="63"/>
    </row>
    <row r="12338" spans="1:1" x14ac:dyDescent="0.45">
      <c r="A12338" s="63"/>
    </row>
    <row r="12339" spans="1:1" x14ac:dyDescent="0.45">
      <c r="A12339" s="63"/>
    </row>
    <row r="12340" spans="1:1" x14ac:dyDescent="0.45">
      <c r="A12340" s="63"/>
    </row>
    <row r="12341" spans="1:1" x14ac:dyDescent="0.45">
      <c r="A12341" s="63"/>
    </row>
    <row r="12342" spans="1:1" x14ac:dyDescent="0.45">
      <c r="A12342" s="63"/>
    </row>
    <row r="12343" spans="1:1" x14ac:dyDescent="0.45">
      <c r="A12343" s="63"/>
    </row>
    <row r="12344" spans="1:1" x14ac:dyDescent="0.45">
      <c r="A12344" s="63"/>
    </row>
    <row r="12345" spans="1:1" x14ac:dyDescent="0.45">
      <c r="A12345" s="63"/>
    </row>
    <row r="12346" spans="1:1" x14ac:dyDescent="0.45">
      <c r="A12346" s="63"/>
    </row>
    <row r="12347" spans="1:1" x14ac:dyDescent="0.45">
      <c r="A12347" s="63"/>
    </row>
    <row r="12348" spans="1:1" x14ac:dyDescent="0.45">
      <c r="A12348" s="63"/>
    </row>
    <row r="12349" spans="1:1" x14ac:dyDescent="0.45">
      <c r="A12349" s="63"/>
    </row>
    <row r="12350" spans="1:1" x14ac:dyDescent="0.45">
      <c r="A12350" s="63"/>
    </row>
    <row r="12351" spans="1:1" x14ac:dyDescent="0.45">
      <c r="A12351" s="63"/>
    </row>
    <row r="12352" spans="1:1" x14ac:dyDescent="0.45">
      <c r="A12352" s="63"/>
    </row>
    <row r="12353" spans="1:1" x14ac:dyDescent="0.45">
      <c r="A12353" s="63"/>
    </row>
    <row r="12354" spans="1:1" x14ac:dyDescent="0.45">
      <c r="A12354" s="63"/>
    </row>
    <row r="12355" spans="1:1" x14ac:dyDescent="0.45">
      <c r="A12355" s="63"/>
    </row>
    <row r="12356" spans="1:1" x14ac:dyDescent="0.45">
      <c r="A12356" s="63"/>
    </row>
    <row r="12357" spans="1:1" x14ac:dyDescent="0.45">
      <c r="A12357" s="63"/>
    </row>
    <row r="12358" spans="1:1" x14ac:dyDescent="0.45">
      <c r="A12358" s="63"/>
    </row>
    <row r="12359" spans="1:1" x14ac:dyDescent="0.45">
      <c r="A12359" s="63"/>
    </row>
    <row r="12360" spans="1:1" x14ac:dyDescent="0.45">
      <c r="A12360" s="63"/>
    </row>
    <row r="12361" spans="1:1" x14ac:dyDescent="0.45">
      <c r="A12361" s="63"/>
    </row>
    <row r="12362" spans="1:1" x14ac:dyDescent="0.45">
      <c r="A12362" s="63"/>
    </row>
    <row r="12363" spans="1:1" x14ac:dyDescent="0.45">
      <c r="A12363" s="63"/>
    </row>
    <row r="12364" spans="1:1" x14ac:dyDescent="0.45">
      <c r="A12364" s="63"/>
    </row>
    <row r="12365" spans="1:1" x14ac:dyDescent="0.45">
      <c r="A12365" s="63"/>
    </row>
    <row r="12366" spans="1:1" x14ac:dyDescent="0.45">
      <c r="A12366" s="63"/>
    </row>
    <row r="12367" spans="1:1" x14ac:dyDescent="0.45">
      <c r="A12367" s="63"/>
    </row>
    <row r="12368" spans="1:1" x14ac:dyDescent="0.45">
      <c r="A12368" s="63"/>
    </row>
    <row r="12369" spans="1:1" x14ac:dyDescent="0.45">
      <c r="A12369" s="63"/>
    </row>
    <row r="12370" spans="1:1" x14ac:dyDescent="0.45">
      <c r="A12370" s="63"/>
    </row>
    <row r="12371" spans="1:1" x14ac:dyDescent="0.45">
      <c r="A12371" s="63"/>
    </row>
    <row r="12372" spans="1:1" x14ac:dyDescent="0.45">
      <c r="A12372" s="63"/>
    </row>
    <row r="12373" spans="1:1" x14ac:dyDescent="0.45">
      <c r="A12373" s="63"/>
    </row>
    <row r="12374" spans="1:1" x14ac:dyDescent="0.45">
      <c r="A12374" s="63"/>
    </row>
    <row r="12375" spans="1:1" x14ac:dyDescent="0.45">
      <c r="A12375" s="63"/>
    </row>
    <row r="12376" spans="1:1" x14ac:dyDescent="0.45">
      <c r="A12376" s="63"/>
    </row>
    <row r="12377" spans="1:1" x14ac:dyDescent="0.45">
      <c r="A12377" s="63"/>
    </row>
    <row r="12378" spans="1:1" x14ac:dyDescent="0.45">
      <c r="A12378" s="63"/>
    </row>
    <row r="12379" spans="1:1" x14ac:dyDescent="0.45">
      <c r="A12379" s="63"/>
    </row>
    <row r="12380" spans="1:1" x14ac:dyDescent="0.45">
      <c r="A12380" s="63"/>
    </row>
    <row r="12381" spans="1:1" x14ac:dyDescent="0.45">
      <c r="A12381" s="63"/>
    </row>
    <row r="12382" spans="1:1" x14ac:dyDescent="0.45">
      <c r="A12382" s="63"/>
    </row>
    <row r="12383" spans="1:1" x14ac:dyDescent="0.45">
      <c r="A12383" s="63"/>
    </row>
    <row r="12384" spans="1:1" x14ac:dyDescent="0.45">
      <c r="A12384" s="63"/>
    </row>
    <row r="12385" spans="1:1" x14ac:dyDescent="0.45">
      <c r="A12385" s="63"/>
    </row>
    <row r="12386" spans="1:1" x14ac:dyDescent="0.45">
      <c r="A12386" s="63"/>
    </row>
    <row r="12387" spans="1:1" x14ac:dyDescent="0.45">
      <c r="A12387" s="63"/>
    </row>
    <row r="12388" spans="1:1" x14ac:dyDescent="0.45">
      <c r="A12388" s="63"/>
    </row>
    <row r="12389" spans="1:1" x14ac:dyDescent="0.45">
      <c r="A12389" s="63"/>
    </row>
    <row r="12390" spans="1:1" x14ac:dyDescent="0.45">
      <c r="A12390" s="63"/>
    </row>
    <row r="12391" spans="1:1" x14ac:dyDescent="0.45">
      <c r="A12391" s="63"/>
    </row>
    <row r="12392" spans="1:1" x14ac:dyDescent="0.45">
      <c r="A12392" s="63"/>
    </row>
    <row r="12393" spans="1:1" x14ac:dyDescent="0.45">
      <c r="A12393" s="63"/>
    </row>
    <row r="12394" spans="1:1" x14ac:dyDescent="0.45">
      <c r="A12394" s="63"/>
    </row>
    <row r="12395" spans="1:1" x14ac:dyDescent="0.45">
      <c r="A12395" s="63"/>
    </row>
    <row r="12396" spans="1:1" x14ac:dyDescent="0.45">
      <c r="A12396" s="63"/>
    </row>
    <row r="12397" spans="1:1" x14ac:dyDescent="0.45">
      <c r="A12397" s="63"/>
    </row>
    <row r="12398" spans="1:1" x14ac:dyDescent="0.45">
      <c r="A12398" s="63"/>
    </row>
    <row r="12399" spans="1:1" x14ac:dyDescent="0.45">
      <c r="A12399" s="63"/>
    </row>
    <row r="12400" spans="1:1" x14ac:dyDescent="0.45">
      <c r="A12400" s="63"/>
    </row>
    <row r="12401" spans="1:1" x14ac:dyDescent="0.45">
      <c r="A12401" s="63"/>
    </row>
    <row r="12402" spans="1:1" x14ac:dyDescent="0.45">
      <c r="A12402" s="63"/>
    </row>
    <row r="12403" spans="1:1" x14ac:dyDescent="0.45">
      <c r="A12403" s="63"/>
    </row>
    <row r="12404" spans="1:1" x14ac:dyDescent="0.45">
      <c r="A12404" s="63"/>
    </row>
    <row r="12405" spans="1:1" x14ac:dyDescent="0.45">
      <c r="A12405" s="63"/>
    </row>
    <row r="12406" spans="1:1" x14ac:dyDescent="0.45">
      <c r="A12406" s="63"/>
    </row>
    <row r="12407" spans="1:1" x14ac:dyDescent="0.45">
      <c r="A12407" s="63"/>
    </row>
    <row r="12408" spans="1:1" x14ac:dyDescent="0.45">
      <c r="A12408" s="63"/>
    </row>
    <row r="12409" spans="1:1" x14ac:dyDescent="0.45">
      <c r="A12409" s="63"/>
    </row>
    <row r="12410" spans="1:1" x14ac:dyDescent="0.45">
      <c r="A12410" s="63"/>
    </row>
    <row r="12411" spans="1:1" x14ac:dyDescent="0.45">
      <c r="A12411" s="63"/>
    </row>
    <row r="12412" spans="1:1" x14ac:dyDescent="0.45">
      <c r="A12412" s="63"/>
    </row>
    <row r="12413" spans="1:1" x14ac:dyDescent="0.45">
      <c r="A12413" s="63"/>
    </row>
    <row r="12414" spans="1:1" x14ac:dyDescent="0.45">
      <c r="A12414" s="63"/>
    </row>
    <row r="12415" spans="1:1" x14ac:dyDescent="0.45">
      <c r="A12415" s="63"/>
    </row>
    <row r="12416" spans="1:1" x14ac:dyDescent="0.45">
      <c r="A12416" s="63"/>
    </row>
    <row r="12417" spans="1:1" x14ac:dyDescent="0.45">
      <c r="A12417" s="63"/>
    </row>
    <row r="12418" spans="1:1" x14ac:dyDescent="0.45">
      <c r="A12418" s="63"/>
    </row>
    <row r="12419" spans="1:1" x14ac:dyDescent="0.45">
      <c r="A12419" s="63"/>
    </row>
    <row r="12420" spans="1:1" x14ac:dyDescent="0.45">
      <c r="A12420" s="63"/>
    </row>
    <row r="12421" spans="1:1" x14ac:dyDescent="0.45">
      <c r="A12421" s="63"/>
    </row>
    <row r="12422" spans="1:1" x14ac:dyDescent="0.45">
      <c r="A12422" s="63"/>
    </row>
    <row r="12423" spans="1:1" x14ac:dyDescent="0.45">
      <c r="A12423" s="63"/>
    </row>
    <row r="12424" spans="1:1" x14ac:dyDescent="0.45">
      <c r="A12424" s="63"/>
    </row>
    <row r="12425" spans="1:1" x14ac:dyDescent="0.45">
      <c r="A12425" s="63"/>
    </row>
    <row r="12426" spans="1:1" x14ac:dyDescent="0.45">
      <c r="A12426" s="63"/>
    </row>
    <row r="12427" spans="1:1" x14ac:dyDescent="0.45">
      <c r="A12427" s="63"/>
    </row>
    <row r="12428" spans="1:1" x14ac:dyDescent="0.45">
      <c r="A12428" s="63"/>
    </row>
    <row r="12429" spans="1:1" x14ac:dyDescent="0.45">
      <c r="A12429" s="63"/>
    </row>
    <row r="12430" spans="1:1" x14ac:dyDescent="0.45">
      <c r="A12430" s="63"/>
    </row>
    <row r="12431" spans="1:1" x14ac:dyDescent="0.45">
      <c r="A12431" s="63"/>
    </row>
    <row r="12432" spans="1:1" x14ac:dyDescent="0.45">
      <c r="A12432" s="63"/>
    </row>
    <row r="12433" spans="1:1" x14ac:dyDescent="0.45">
      <c r="A12433" s="63"/>
    </row>
    <row r="12434" spans="1:1" x14ac:dyDescent="0.45">
      <c r="A12434" s="63"/>
    </row>
    <row r="12435" spans="1:1" x14ac:dyDescent="0.45">
      <c r="A12435" s="63"/>
    </row>
    <row r="12436" spans="1:1" x14ac:dyDescent="0.45">
      <c r="A12436" s="63"/>
    </row>
    <row r="12437" spans="1:1" x14ac:dyDescent="0.45">
      <c r="A12437" s="63"/>
    </row>
    <row r="12438" spans="1:1" x14ac:dyDescent="0.45">
      <c r="A12438" s="63"/>
    </row>
    <row r="12439" spans="1:1" x14ac:dyDescent="0.45">
      <c r="A12439" s="63"/>
    </row>
    <row r="12440" spans="1:1" x14ac:dyDescent="0.45">
      <c r="A12440" s="63"/>
    </row>
    <row r="12441" spans="1:1" x14ac:dyDescent="0.45">
      <c r="A12441" s="63"/>
    </row>
    <row r="12442" spans="1:1" x14ac:dyDescent="0.45">
      <c r="A12442" s="63"/>
    </row>
    <row r="12443" spans="1:1" x14ac:dyDescent="0.45">
      <c r="A12443" s="63"/>
    </row>
    <row r="12444" spans="1:1" x14ac:dyDescent="0.45">
      <c r="A12444" s="63"/>
    </row>
    <row r="12445" spans="1:1" x14ac:dyDescent="0.45">
      <c r="A12445" s="63"/>
    </row>
    <row r="12446" spans="1:1" x14ac:dyDescent="0.45">
      <c r="A12446" s="63"/>
    </row>
    <row r="12447" spans="1:1" x14ac:dyDescent="0.45">
      <c r="A12447" s="63"/>
    </row>
    <row r="12448" spans="1:1" x14ac:dyDescent="0.45">
      <c r="A12448" s="63"/>
    </row>
    <row r="12449" spans="1:1" x14ac:dyDescent="0.45">
      <c r="A12449" s="63"/>
    </row>
    <row r="12450" spans="1:1" x14ac:dyDescent="0.45">
      <c r="A12450" s="63"/>
    </row>
    <row r="12451" spans="1:1" x14ac:dyDescent="0.45">
      <c r="A12451" s="63"/>
    </row>
    <row r="12452" spans="1:1" x14ac:dyDescent="0.45">
      <c r="A12452" s="63"/>
    </row>
    <row r="12453" spans="1:1" x14ac:dyDescent="0.45">
      <c r="A12453" s="63"/>
    </row>
    <row r="12454" spans="1:1" x14ac:dyDescent="0.45">
      <c r="A12454" s="63"/>
    </row>
    <row r="12455" spans="1:1" x14ac:dyDescent="0.45">
      <c r="A12455" s="63"/>
    </row>
    <row r="12456" spans="1:1" x14ac:dyDescent="0.45">
      <c r="A12456" s="63"/>
    </row>
    <row r="12457" spans="1:1" x14ac:dyDescent="0.45">
      <c r="A12457" s="63"/>
    </row>
    <row r="12458" spans="1:1" x14ac:dyDescent="0.45">
      <c r="A12458" s="63"/>
    </row>
    <row r="12459" spans="1:1" x14ac:dyDescent="0.45">
      <c r="A12459" s="63"/>
    </row>
    <row r="12460" spans="1:1" x14ac:dyDescent="0.45">
      <c r="A12460" s="63"/>
    </row>
    <row r="12461" spans="1:1" x14ac:dyDescent="0.45">
      <c r="A12461" s="63"/>
    </row>
    <row r="12462" spans="1:1" x14ac:dyDescent="0.45">
      <c r="A12462" s="63"/>
    </row>
    <row r="12463" spans="1:1" x14ac:dyDescent="0.45">
      <c r="A12463" s="63"/>
    </row>
    <row r="12464" spans="1:1" x14ac:dyDescent="0.45">
      <c r="A12464" s="63"/>
    </row>
    <row r="12465" spans="1:1" x14ac:dyDescent="0.45">
      <c r="A12465" s="63"/>
    </row>
    <row r="12466" spans="1:1" x14ac:dyDescent="0.45">
      <c r="A12466" s="63"/>
    </row>
    <row r="12467" spans="1:1" x14ac:dyDescent="0.45">
      <c r="A12467" s="63"/>
    </row>
    <row r="12468" spans="1:1" x14ac:dyDescent="0.45">
      <c r="A12468" s="63"/>
    </row>
    <row r="12469" spans="1:1" x14ac:dyDescent="0.45">
      <c r="A12469" s="63"/>
    </row>
    <row r="12470" spans="1:1" x14ac:dyDescent="0.45">
      <c r="A12470" s="63"/>
    </row>
    <row r="12471" spans="1:1" x14ac:dyDescent="0.45">
      <c r="A12471" s="63"/>
    </row>
    <row r="12472" spans="1:1" x14ac:dyDescent="0.45">
      <c r="A12472" s="63"/>
    </row>
    <row r="12473" spans="1:1" x14ac:dyDescent="0.45">
      <c r="A12473" s="63"/>
    </row>
    <row r="12474" spans="1:1" x14ac:dyDescent="0.45">
      <c r="A12474" s="63"/>
    </row>
    <row r="12475" spans="1:1" x14ac:dyDescent="0.45">
      <c r="A12475" s="63"/>
    </row>
    <row r="12476" spans="1:1" x14ac:dyDescent="0.45">
      <c r="A12476" s="63"/>
    </row>
    <row r="12477" spans="1:1" x14ac:dyDescent="0.45">
      <c r="A12477" s="63"/>
    </row>
    <row r="12478" spans="1:1" x14ac:dyDescent="0.45">
      <c r="A12478" s="63"/>
    </row>
    <row r="12479" spans="1:1" x14ac:dyDescent="0.45">
      <c r="A12479" s="63"/>
    </row>
    <row r="12480" spans="1:1" x14ac:dyDescent="0.45">
      <c r="A12480" s="63"/>
    </row>
    <row r="12481" spans="1:1" x14ac:dyDescent="0.45">
      <c r="A12481" s="63"/>
    </row>
    <row r="12482" spans="1:1" x14ac:dyDescent="0.45">
      <c r="A12482" s="63"/>
    </row>
    <row r="12483" spans="1:1" x14ac:dyDescent="0.45">
      <c r="A12483" s="63"/>
    </row>
    <row r="12484" spans="1:1" x14ac:dyDescent="0.45">
      <c r="A12484" s="63"/>
    </row>
    <row r="12485" spans="1:1" x14ac:dyDescent="0.45">
      <c r="A12485" s="63"/>
    </row>
    <row r="12486" spans="1:1" x14ac:dyDescent="0.45">
      <c r="A12486" s="63"/>
    </row>
    <row r="12487" spans="1:1" x14ac:dyDescent="0.45">
      <c r="A12487" s="63"/>
    </row>
    <row r="12488" spans="1:1" x14ac:dyDescent="0.45">
      <c r="A12488" s="63"/>
    </row>
    <row r="12489" spans="1:1" x14ac:dyDescent="0.45">
      <c r="A12489" s="63"/>
    </row>
    <row r="12490" spans="1:1" x14ac:dyDescent="0.45">
      <c r="A12490" s="63"/>
    </row>
    <row r="12491" spans="1:1" x14ac:dyDescent="0.45">
      <c r="A12491" s="63"/>
    </row>
    <row r="12492" spans="1:1" x14ac:dyDescent="0.45">
      <c r="A12492" s="63"/>
    </row>
    <row r="12493" spans="1:1" x14ac:dyDescent="0.45">
      <c r="A12493" s="63"/>
    </row>
    <row r="12494" spans="1:1" x14ac:dyDescent="0.45">
      <c r="A12494" s="63"/>
    </row>
    <row r="12495" spans="1:1" x14ac:dyDescent="0.45">
      <c r="A12495" s="63"/>
    </row>
    <row r="12496" spans="1:1" x14ac:dyDescent="0.45">
      <c r="A12496" s="63"/>
    </row>
    <row r="12497" spans="1:1" x14ac:dyDescent="0.45">
      <c r="A12497" s="63"/>
    </row>
    <row r="12498" spans="1:1" x14ac:dyDescent="0.45">
      <c r="A12498" s="63"/>
    </row>
    <row r="12499" spans="1:1" x14ac:dyDescent="0.45">
      <c r="A12499" s="63"/>
    </row>
    <row r="12500" spans="1:1" x14ac:dyDescent="0.45">
      <c r="A12500" s="63"/>
    </row>
    <row r="12501" spans="1:1" x14ac:dyDescent="0.45">
      <c r="A12501" s="63"/>
    </row>
    <row r="12502" spans="1:1" x14ac:dyDescent="0.45">
      <c r="A12502" s="63"/>
    </row>
    <row r="12503" spans="1:1" x14ac:dyDescent="0.45">
      <c r="A12503" s="63"/>
    </row>
    <row r="12504" spans="1:1" x14ac:dyDescent="0.45">
      <c r="A12504" s="63"/>
    </row>
    <row r="12505" spans="1:1" x14ac:dyDescent="0.45">
      <c r="A12505" s="63"/>
    </row>
    <row r="12506" spans="1:1" x14ac:dyDescent="0.45">
      <c r="A12506" s="63"/>
    </row>
    <row r="12507" spans="1:1" x14ac:dyDescent="0.45">
      <c r="A12507" s="63"/>
    </row>
    <row r="12508" spans="1:1" x14ac:dyDescent="0.45">
      <c r="A12508" s="63"/>
    </row>
    <row r="12509" spans="1:1" x14ac:dyDescent="0.45">
      <c r="A12509" s="63"/>
    </row>
    <row r="12510" spans="1:1" x14ac:dyDescent="0.45">
      <c r="A12510" s="63"/>
    </row>
    <row r="12511" spans="1:1" x14ac:dyDescent="0.45">
      <c r="A12511" s="63"/>
    </row>
    <row r="12512" spans="1:1" x14ac:dyDescent="0.45">
      <c r="A12512" s="63"/>
    </row>
    <row r="12513" spans="1:1" x14ac:dyDescent="0.45">
      <c r="A12513" s="63"/>
    </row>
    <row r="12514" spans="1:1" x14ac:dyDescent="0.45">
      <c r="A12514" s="63"/>
    </row>
    <row r="12515" spans="1:1" x14ac:dyDescent="0.45">
      <c r="A12515" s="63"/>
    </row>
    <row r="12516" spans="1:1" x14ac:dyDescent="0.45">
      <c r="A12516" s="63"/>
    </row>
    <row r="12517" spans="1:1" x14ac:dyDescent="0.45">
      <c r="A12517" s="63"/>
    </row>
    <row r="12518" spans="1:1" x14ac:dyDescent="0.45">
      <c r="A12518" s="63"/>
    </row>
    <row r="12519" spans="1:1" x14ac:dyDescent="0.45">
      <c r="A12519" s="63"/>
    </row>
    <row r="12520" spans="1:1" x14ac:dyDescent="0.45">
      <c r="A12520" s="63"/>
    </row>
    <row r="12521" spans="1:1" x14ac:dyDescent="0.45">
      <c r="A12521" s="63"/>
    </row>
    <row r="12522" spans="1:1" x14ac:dyDescent="0.45">
      <c r="A12522" s="63"/>
    </row>
    <row r="12523" spans="1:1" x14ac:dyDescent="0.45">
      <c r="A12523" s="63"/>
    </row>
    <row r="12524" spans="1:1" x14ac:dyDescent="0.45">
      <c r="A12524" s="63"/>
    </row>
    <row r="12525" spans="1:1" x14ac:dyDescent="0.45">
      <c r="A12525" s="63"/>
    </row>
    <row r="12526" spans="1:1" x14ac:dyDescent="0.45">
      <c r="A12526" s="63"/>
    </row>
    <row r="12527" spans="1:1" x14ac:dyDescent="0.45">
      <c r="A12527" s="63"/>
    </row>
    <row r="12528" spans="1:1" x14ac:dyDescent="0.45">
      <c r="A12528" s="63"/>
    </row>
    <row r="12529" spans="1:1" x14ac:dyDescent="0.45">
      <c r="A12529" s="63"/>
    </row>
    <row r="12530" spans="1:1" x14ac:dyDescent="0.45">
      <c r="A12530" s="63"/>
    </row>
    <row r="12531" spans="1:1" x14ac:dyDescent="0.45">
      <c r="A12531" s="63"/>
    </row>
    <row r="12532" spans="1:1" x14ac:dyDescent="0.45">
      <c r="A12532" s="63"/>
    </row>
    <row r="12533" spans="1:1" x14ac:dyDescent="0.45">
      <c r="A12533" s="63"/>
    </row>
    <row r="12534" spans="1:1" x14ac:dyDescent="0.45">
      <c r="A12534" s="63"/>
    </row>
    <row r="12535" spans="1:1" x14ac:dyDescent="0.45">
      <c r="A12535" s="63"/>
    </row>
    <row r="12536" spans="1:1" x14ac:dyDescent="0.45">
      <c r="A12536" s="63"/>
    </row>
    <row r="12537" spans="1:1" x14ac:dyDescent="0.45">
      <c r="A12537" s="63"/>
    </row>
    <row r="12538" spans="1:1" x14ac:dyDescent="0.45">
      <c r="A12538" s="63"/>
    </row>
    <row r="12539" spans="1:1" x14ac:dyDescent="0.45">
      <c r="A12539" s="63"/>
    </row>
    <row r="12540" spans="1:1" x14ac:dyDescent="0.45">
      <c r="A12540" s="63"/>
    </row>
    <row r="12541" spans="1:1" x14ac:dyDescent="0.45">
      <c r="A12541" s="63"/>
    </row>
    <row r="12542" spans="1:1" x14ac:dyDescent="0.45">
      <c r="A12542" s="63"/>
    </row>
    <row r="12543" spans="1:1" x14ac:dyDescent="0.45">
      <c r="A12543" s="63"/>
    </row>
    <row r="12544" spans="1:1" x14ac:dyDescent="0.45">
      <c r="A12544" s="63"/>
    </row>
    <row r="12545" spans="1:1" x14ac:dyDescent="0.45">
      <c r="A12545" s="63"/>
    </row>
    <row r="12546" spans="1:1" x14ac:dyDescent="0.45">
      <c r="A12546" s="63"/>
    </row>
    <row r="12547" spans="1:1" x14ac:dyDescent="0.45">
      <c r="A12547" s="63"/>
    </row>
    <row r="12548" spans="1:1" x14ac:dyDescent="0.45">
      <c r="A12548" s="63"/>
    </row>
    <row r="12549" spans="1:1" x14ac:dyDescent="0.45">
      <c r="A12549" s="63"/>
    </row>
    <row r="12550" spans="1:1" x14ac:dyDescent="0.45">
      <c r="A12550" s="63"/>
    </row>
    <row r="12551" spans="1:1" x14ac:dyDescent="0.45">
      <c r="A12551" s="63"/>
    </row>
    <row r="12552" spans="1:1" x14ac:dyDescent="0.45">
      <c r="A12552" s="63"/>
    </row>
    <row r="12553" spans="1:1" x14ac:dyDescent="0.45">
      <c r="A12553" s="63"/>
    </row>
    <row r="12554" spans="1:1" x14ac:dyDescent="0.45">
      <c r="A12554" s="63"/>
    </row>
    <row r="12555" spans="1:1" x14ac:dyDescent="0.45">
      <c r="A12555" s="63"/>
    </row>
    <row r="12556" spans="1:1" x14ac:dyDescent="0.45">
      <c r="A12556" s="63"/>
    </row>
    <row r="12557" spans="1:1" x14ac:dyDescent="0.45">
      <c r="A12557" s="63"/>
    </row>
    <row r="12558" spans="1:1" x14ac:dyDescent="0.45">
      <c r="A12558" s="63"/>
    </row>
    <row r="12559" spans="1:1" x14ac:dyDescent="0.45">
      <c r="A12559" s="63"/>
    </row>
    <row r="12560" spans="1:1" x14ac:dyDescent="0.45">
      <c r="A12560" s="63"/>
    </row>
    <row r="12561" spans="1:1" x14ac:dyDescent="0.45">
      <c r="A12561" s="63"/>
    </row>
    <row r="12562" spans="1:1" x14ac:dyDescent="0.45">
      <c r="A12562" s="63"/>
    </row>
    <row r="12563" spans="1:1" x14ac:dyDescent="0.45">
      <c r="A12563" s="63"/>
    </row>
    <row r="12564" spans="1:1" x14ac:dyDescent="0.45">
      <c r="A12564" s="63"/>
    </row>
    <row r="12565" spans="1:1" x14ac:dyDescent="0.45">
      <c r="A12565" s="63"/>
    </row>
    <row r="12566" spans="1:1" x14ac:dyDescent="0.45">
      <c r="A12566" s="63"/>
    </row>
    <row r="12567" spans="1:1" x14ac:dyDescent="0.45">
      <c r="A12567" s="63"/>
    </row>
    <row r="12568" spans="1:1" x14ac:dyDescent="0.45">
      <c r="A12568" s="63"/>
    </row>
    <row r="12569" spans="1:1" x14ac:dyDescent="0.45">
      <c r="A12569" s="63"/>
    </row>
    <row r="12570" spans="1:1" x14ac:dyDescent="0.45">
      <c r="A12570" s="63"/>
    </row>
    <row r="12571" spans="1:1" x14ac:dyDescent="0.45">
      <c r="A12571" s="63"/>
    </row>
    <row r="12572" spans="1:1" x14ac:dyDescent="0.45">
      <c r="A12572" s="63"/>
    </row>
    <row r="12573" spans="1:1" x14ac:dyDescent="0.45">
      <c r="A12573" s="63"/>
    </row>
    <row r="12574" spans="1:1" x14ac:dyDescent="0.45">
      <c r="A12574" s="63"/>
    </row>
    <row r="12575" spans="1:1" x14ac:dyDescent="0.45">
      <c r="A12575" s="63"/>
    </row>
    <row r="12576" spans="1:1" x14ac:dyDescent="0.45">
      <c r="A12576" s="63"/>
    </row>
    <row r="12577" spans="1:1" x14ac:dyDescent="0.45">
      <c r="A12577" s="63"/>
    </row>
    <row r="12578" spans="1:1" x14ac:dyDescent="0.45">
      <c r="A12578" s="63"/>
    </row>
    <row r="12579" spans="1:1" x14ac:dyDescent="0.45">
      <c r="A12579" s="63"/>
    </row>
    <row r="12580" spans="1:1" x14ac:dyDescent="0.45">
      <c r="A12580" s="63"/>
    </row>
    <row r="12581" spans="1:1" x14ac:dyDescent="0.45">
      <c r="A12581" s="63"/>
    </row>
    <row r="12582" spans="1:1" x14ac:dyDescent="0.45">
      <c r="A12582" s="63"/>
    </row>
    <row r="12583" spans="1:1" x14ac:dyDescent="0.45">
      <c r="A12583" s="63"/>
    </row>
    <row r="12584" spans="1:1" x14ac:dyDescent="0.45">
      <c r="A12584" s="63"/>
    </row>
    <row r="12585" spans="1:1" x14ac:dyDescent="0.45">
      <c r="A12585" s="63"/>
    </row>
    <row r="12586" spans="1:1" x14ac:dyDescent="0.45">
      <c r="A12586" s="63"/>
    </row>
    <row r="12587" spans="1:1" x14ac:dyDescent="0.45">
      <c r="A12587" s="63"/>
    </row>
    <row r="12588" spans="1:1" x14ac:dyDescent="0.45">
      <c r="A12588" s="63"/>
    </row>
    <row r="12589" spans="1:1" x14ac:dyDescent="0.45">
      <c r="A12589" s="63"/>
    </row>
    <row r="12590" spans="1:1" x14ac:dyDescent="0.45">
      <c r="A12590" s="63"/>
    </row>
    <row r="12591" spans="1:1" x14ac:dyDescent="0.45">
      <c r="A12591" s="63"/>
    </row>
    <row r="12592" spans="1:1" x14ac:dyDescent="0.45">
      <c r="A12592" s="63"/>
    </row>
    <row r="12593" spans="1:1" x14ac:dyDescent="0.45">
      <c r="A12593" s="63"/>
    </row>
    <row r="12594" spans="1:1" x14ac:dyDescent="0.45">
      <c r="A12594" s="63"/>
    </row>
    <row r="12595" spans="1:1" x14ac:dyDescent="0.45">
      <c r="A12595" s="63"/>
    </row>
    <row r="12596" spans="1:1" x14ac:dyDescent="0.45">
      <c r="A12596" s="63"/>
    </row>
    <row r="12597" spans="1:1" x14ac:dyDescent="0.45">
      <c r="A12597" s="63"/>
    </row>
    <row r="12598" spans="1:1" x14ac:dyDescent="0.45">
      <c r="A12598" s="63"/>
    </row>
    <row r="12599" spans="1:1" x14ac:dyDescent="0.45">
      <c r="A12599" s="63"/>
    </row>
    <row r="12600" spans="1:1" x14ac:dyDescent="0.45">
      <c r="A12600" s="63"/>
    </row>
    <row r="12601" spans="1:1" x14ac:dyDescent="0.45">
      <c r="A12601" s="63"/>
    </row>
    <row r="12602" spans="1:1" x14ac:dyDescent="0.45">
      <c r="A12602" s="63"/>
    </row>
    <row r="12603" spans="1:1" x14ac:dyDescent="0.45">
      <c r="A12603" s="63"/>
    </row>
    <row r="12604" spans="1:1" x14ac:dyDescent="0.45">
      <c r="A12604" s="63"/>
    </row>
    <row r="12605" spans="1:1" x14ac:dyDescent="0.45">
      <c r="A12605" s="63"/>
    </row>
    <row r="12606" spans="1:1" x14ac:dyDescent="0.45">
      <c r="A12606" s="63"/>
    </row>
    <row r="12607" spans="1:1" x14ac:dyDescent="0.45">
      <c r="A12607" s="63"/>
    </row>
    <row r="12608" spans="1:1" x14ac:dyDescent="0.45">
      <c r="A12608" s="63"/>
    </row>
    <row r="12609" spans="1:1" x14ac:dyDescent="0.45">
      <c r="A12609" s="63"/>
    </row>
    <row r="12610" spans="1:1" x14ac:dyDescent="0.45">
      <c r="A12610" s="63"/>
    </row>
    <row r="12611" spans="1:1" x14ac:dyDescent="0.45">
      <c r="A12611" s="63"/>
    </row>
    <row r="12612" spans="1:1" x14ac:dyDescent="0.45">
      <c r="A12612" s="63"/>
    </row>
    <row r="12613" spans="1:1" x14ac:dyDescent="0.45">
      <c r="A12613" s="63"/>
    </row>
    <row r="12614" spans="1:1" x14ac:dyDescent="0.45">
      <c r="A12614" s="63"/>
    </row>
    <row r="12615" spans="1:1" x14ac:dyDescent="0.45">
      <c r="A12615" s="63"/>
    </row>
    <row r="12616" spans="1:1" x14ac:dyDescent="0.45">
      <c r="A12616" s="63"/>
    </row>
    <row r="12617" spans="1:1" x14ac:dyDescent="0.45">
      <c r="A12617" s="63"/>
    </row>
    <row r="12618" spans="1:1" x14ac:dyDescent="0.45">
      <c r="A12618" s="63"/>
    </row>
    <row r="12619" spans="1:1" x14ac:dyDescent="0.45">
      <c r="A12619" s="63"/>
    </row>
    <row r="12620" spans="1:1" x14ac:dyDescent="0.45">
      <c r="A12620" s="63"/>
    </row>
    <row r="12621" spans="1:1" x14ac:dyDescent="0.45">
      <c r="A12621" s="63"/>
    </row>
    <row r="12622" spans="1:1" x14ac:dyDescent="0.45">
      <c r="A12622" s="63"/>
    </row>
    <row r="12623" spans="1:1" x14ac:dyDescent="0.45">
      <c r="A12623" s="63"/>
    </row>
    <row r="12624" spans="1:1" x14ac:dyDescent="0.45">
      <c r="A12624" s="63"/>
    </row>
    <row r="12625" spans="1:1" x14ac:dyDescent="0.45">
      <c r="A12625" s="63"/>
    </row>
    <row r="12626" spans="1:1" x14ac:dyDescent="0.45">
      <c r="A12626" s="63"/>
    </row>
    <row r="12627" spans="1:1" x14ac:dyDescent="0.45">
      <c r="A12627" s="63"/>
    </row>
    <row r="12628" spans="1:1" x14ac:dyDescent="0.45">
      <c r="A12628" s="63"/>
    </row>
    <row r="12629" spans="1:1" x14ac:dyDescent="0.45">
      <c r="A12629" s="63"/>
    </row>
    <row r="12630" spans="1:1" x14ac:dyDescent="0.45">
      <c r="A12630" s="63"/>
    </row>
    <row r="12631" spans="1:1" x14ac:dyDescent="0.45">
      <c r="A12631" s="63"/>
    </row>
    <row r="12632" spans="1:1" x14ac:dyDescent="0.45">
      <c r="A12632" s="63"/>
    </row>
    <row r="12633" spans="1:1" x14ac:dyDescent="0.45">
      <c r="A12633" s="63"/>
    </row>
    <row r="12634" spans="1:1" x14ac:dyDescent="0.45">
      <c r="A12634" s="63"/>
    </row>
    <row r="12635" spans="1:1" x14ac:dyDescent="0.45">
      <c r="A12635" s="63"/>
    </row>
    <row r="12636" spans="1:1" x14ac:dyDescent="0.45">
      <c r="A12636" s="63"/>
    </row>
    <row r="12637" spans="1:1" x14ac:dyDescent="0.45">
      <c r="A12637" s="63"/>
    </row>
    <row r="12638" spans="1:1" x14ac:dyDescent="0.45">
      <c r="A12638" s="63"/>
    </row>
    <row r="12639" spans="1:1" x14ac:dyDescent="0.45">
      <c r="A12639" s="63"/>
    </row>
    <row r="12640" spans="1:1" x14ac:dyDescent="0.45">
      <c r="A12640" s="63"/>
    </row>
    <row r="12641" spans="1:1" x14ac:dyDescent="0.45">
      <c r="A12641" s="63"/>
    </row>
    <row r="12642" spans="1:1" x14ac:dyDescent="0.45">
      <c r="A12642" s="63"/>
    </row>
    <row r="12643" spans="1:1" x14ac:dyDescent="0.45">
      <c r="A12643" s="63"/>
    </row>
    <row r="12644" spans="1:1" x14ac:dyDescent="0.45">
      <c r="A12644" s="63"/>
    </row>
    <row r="12645" spans="1:1" x14ac:dyDescent="0.45">
      <c r="A12645" s="63"/>
    </row>
    <row r="12646" spans="1:1" x14ac:dyDescent="0.45">
      <c r="A12646" s="63"/>
    </row>
    <row r="12647" spans="1:1" x14ac:dyDescent="0.45">
      <c r="A12647" s="63"/>
    </row>
    <row r="12648" spans="1:1" x14ac:dyDescent="0.45">
      <c r="A12648" s="63"/>
    </row>
    <row r="12649" spans="1:1" x14ac:dyDescent="0.45">
      <c r="A12649" s="63"/>
    </row>
    <row r="12650" spans="1:1" x14ac:dyDescent="0.45">
      <c r="A12650" s="63"/>
    </row>
    <row r="12651" spans="1:1" x14ac:dyDescent="0.45">
      <c r="A12651" s="63"/>
    </row>
    <row r="12652" spans="1:1" x14ac:dyDescent="0.45">
      <c r="A12652" s="63"/>
    </row>
    <row r="12653" spans="1:1" x14ac:dyDescent="0.45">
      <c r="A12653" s="63"/>
    </row>
    <row r="12654" spans="1:1" x14ac:dyDescent="0.45">
      <c r="A12654" s="63"/>
    </row>
    <row r="12655" spans="1:1" x14ac:dyDescent="0.45">
      <c r="A12655" s="63"/>
    </row>
    <row r="12656" spans="1:1" x14ac:dyDescent="0.45">
      <c r="A12656" s="63"/>
    </row>
    <row r="12657" spans="1:1" x14ac:dyDescent="0.45">
      <c r="A12657" s="63"/>
    </row>
    <row r="12658" spans="1:1" x14ac:dyDescent="0.45">
      <c r="A12658" s="63"/>
    </row>
    <row r="12659" spans="1:1" x14ac:dyDescent="0.45">
      <c r="A12659" s="63"/>
    </row>
    <row r="12660" spans="1:1" x14ac:dyDescent="0.45">
      <c r="A12660" s="63"/>
    </row>
    <row r="12661" spans="1:1" x14ac:dyDescent="0.45">
      <c r="A12661" s="63"/>
    </row>
    <row r="12662" spans="1:1" x14ac:dyDescent="0.45">
      <c r="A12662" s="63"/>
    </row>
    <row r="12663" spans="1:1" x14ac:dyDescent="0.45">
      <c r="A12663" s="63"/>
    </row>
    <row r="12664" spans="1:1" x14ac:dyDescent="0.45">
      <c r="A12664" s="63"/>
    </row>
    <row r="12665" spans="1:1" x14ac:dyDescent="0.45">
      <c r="A12665" s="63"/>
    </row>
    <row r="12666" spans="1:1" x14ac:dyDescent="0.45">
      <c r="A12666" s="63"/>
    </row>
    <row r="12667" spans="1:1" x14ac:dyDescent="0.45">
      <c r="A12667" s="63"/>
    </row>
    <row r="12668" spans="1:1" x14ac:dyDescent="0.45">
      <c r="A12668" s="63"/>
    </row>
    <row r="12669" spans="1:1" x14ac:dyDescent="0.45">
      <c r="A12669" s="63"/>
    </row>
    <row r="12670" spans="1:1" x14ac:dyDescent="0.45">
      <c r="A12670" s="63"/>
    </row>
    <row r="12671" spans="1:1" x14ac:dyDescent="0.45">
      <c r="A12671" s="63"/>
    </row>
    <row r="12672" spans="1:1" x14ac:dyDescent="0.45">
      <c r="A12672" s="63"/>
    </row>
    <row r="12673" spans="1:1" x14ac:dyDescent="0.45">
      <c r="A12673" s="63"/>
    </row>
    <row r="12674" spans="1:1" x14ac:dyDescent="0.45">
      <c r="A12674" s="63"/>
    </row>
    <row r="12675" spans="1:1" x14ac:dyDescent="0.45">
      <c r="A12675" s="63"/>
    </row>
    <row r="12676" spans="1:1" x14ac:dyDescent="0.45">
      <c r="A12676" s="63"/>
    </row>
    <row r="12677" spans="1:1" x14ac:dyDescent="0.45">
      <c r="A12677" s="63"/>
    </row>
    <row r="12678" spans="1:1" x14ac:dyDescent="0.45">
      <c r="A12678" s="63"/>
    </row>
    <row r="12679" spans="1:1" x14ac:dyDescent="0.45">
      <c r="A12679" s="63"/>
    </row>
    <row r="12680" spans="1:1" x14ac:dyDescent="0.45">
      <c r="A12680" s="63"/>
    </row>
    <row r="12681" spans="1:1" x14ac:dyDescent="0.45">
      <c r="A12681" s="63"/>
    </row>
    <row r="12682" spans="1:1" x14ac:dyDescent="0.45">
      <c r="A12682" s="63"/>
    </row>
    <row r="12683" spans="1:1" x14ac:dyDescent="0.45">
      <c r="A12683" s="63"/>
    </row>
    <row r="12684" spans="1:1" x14ac:dyDescent="0.45">
      <c r="A12684" s="63"/>
    </row>
    <row r="12685" spans="1:1" x14ac:dyDescent="0.45">
      <c r="A12685" s="63"/>
    </row>
    <row r="12686" spans="1:1" x14ac:dyDescent="0.45">
      <c r="A12686" s="63"/>
    </row>
    <row r="12687" spans="1:1" x14ac:dyDescent="0.45">
      <c r="A12687" s="63"/>
    </row>
    <row r="12688" spans="1:1" x14ac:dyDescent="0.45">
      <c r="A12688" s="63"/>
    </row>
    <row r="12689" spans="1:1" x14ac:dyDescent="0.45">
      <c r="A12689" s="63"/>
    </row>
    <row r="12690" spans="1:1" x14ac:dyDescent="0.45">
      <c r="A12690" s="63"/>
    </row>
    <row r="12691" spans="1:1" x14ac:dyDescent="0.45">
      <c r="A12691" s="63"/>
    </row>
    <row r="12692" spans="1:1" x14ac:dyDescent="0.45">
      <c r="A12692" s="63"/>
    </row>
    <row r="12693" spans="1:1" x14ac:dyDescent="0.45">
      <c r="A12693" s="63"/>
    </row>
    <row r="12694" spans="1:1" x14ac:dyDescent="0.45">
      <c r="A12694" s="63"/>
    </row>
    <row r="12695" spans="1:1" x14ac:dyDescent="0.45">
      <c r="A12695" s="63"/>
    </row>
    <row r="12696" spans="1:1" x14ac:dyDescent="0.45">
      <c r="A12696" s="63"/>
    </row>
    <row r="12697" spans="1:1" x14ac:dyDescent="0.45">
      <c r="A12697" s="63"/>
    </row>
    <row r="12698" spans="1:1" x14ac:dyDescent="0.45">
      <c r="A12698" s="63"/>
    </row>
    <row r="12699" spans="1:1" x14ac:dyDescent="0.45">
      <c r="A12699" s="63"/>
    </row>
    <row r="12700" spans="1:1" x14ac:dyDescent="0.45">
      <c r="A12700" s="63"/>
    </row>
    <row r="12701" spans="1:1" x14ac:dyDescent="0.45">
      <c r="A12701" s="63"/>
    </row>
    <row r="12702" spans="1:1" x14ac:dyDescent="0.45">
      <c r="A12702" s="63"/>
    </row>
    <row r="12703" spans="1:1" x14ac:dyDescent="0.45">
      <c r="A12703" s="63"/>
    </row>
    <row r="12704" spans="1:1" x14ac:dyDescent="0.45">
      <c r="A12704" s="63"/>
    </row>
    <row r="12705" spans="1:1" x14ac:dyDescent="0.45">
      <c r="A12705" s="63"/>
    </row>
    <row r="12706" spans="1:1" x14ac:dyDescent="0.45">
      <c r="A12706" s="63"/>
    </row>
    <row r="12707" spans="1:1" x14ac:dyDescent="0.45">
      <c r="A12707" s="63"/>
    </row>
    <row r="12708" spans="1:1" x14ac:dyDescent="0.45">
      <c r="A12708" s="63"/>
    </row>
    <row r="12709" spans="1:1" x14ac:dyDescent="0.45">
      <c r="A12709" s="63"/>
    </row>
    <row r="12710" spans="1:1" x14ac:dyDescent="0.45">
      <c r="A12710" s="63"/>
    </row>
    <row r="12711" spans="1:1" x14ac:dyDescent="0.45">
      <c r="A12711" s="63"/>
    </row>
    <row r="12712" spans="1:1" x14ac:dyDescent="0.45">
      <c r="A12712" s="63"/>
    </row>
    <row r="12713" spans="1:1" x14ac:dyDescent="0.45">
      <c r="A12713" s="63"/>
    </row>
    <row r="12714" spans="1:1" x14ac:dyDescent="0.45">
      <c r="A12714" s="63"/>
    </row>
    <row r="12715" spans="1:1" x14ac:dyDescent="0.45">
      <c r="A12715" s="63"/>
    </row>
    <row r="12716" spans="1:1" x14ac:dyDescent="0.45">
      <c r="A12716" s="63"/>
    </row>
    <row r="12717" spans="1:1" x14ac:dyDescent="0.45">
      <c r="A12717" s="63"/>
    </row>
    <row r="12718" spans="1:1" x14ac:dyDescent="0.45">
      <c r="A12718" s="63"/>
    </row>
    <row r="12719" spans="1:1" x14ac:dyDescent="0.45">
      <c r="A12719" s="63"/>
    </row>
    <row r="12720" spans="1:1" x14ac:dyDescent="0.45">
      <c r="A12720" s="63"/>
    </row>
    <row r="12721" spans="1:1" x14ac:dyDescent="0.45">
      <c r="A12721" s="63"/>
    </row>
    <row r="12722" spans="1:1" x14ac:dyDescent="0.45">
      <c r="A12722" s="63"/>
    </row>
    <row r="12723" spans="1:1" x14ac:dyDescent="0.45">
      <c r="A12723" s="63"/>
    </row>
    <row r="12724" spans="1:1" x14ac:dyDescent="0.45">
      <c r="A12724" s="63"/>
    </row>
    <row r="12725" spans="1:1" x14ac:dyDescent="0.45">
      <c r="A12725" s="63"/>
    </row>
    <row r="12726" spans="1:1" x14ac:dyDescent="0.45">
      <c r="A12726" s="63"/>
    </row>
    <row r="12727" spans="1:1" x14ac:dyDescent="0.45">
      <c r="A12727" s="63"/>
    </row>
    <row r="12728" spans="1:1" x14ac:dyDescent="0.45">
      <c r="A12728" s="63"/>
    </row>
    <row r="12729" spans="1:1" x14ac:dyDescent="0.45">
      <c r="A12729" s="63"/>
    </row>
    <row r="12730" spans="1:1" x14ac:dyDescent="0.45">
      <c r="A12730" s="63"/>
    </row>
    <row r="12731" spans="1:1" x14ac:dyDescent="0.45">
      <c r="A12731" s="63"/>
    </row>
    <row r="12732" spans="1:1" x14ac:dyDescent="0.45">
      <c r="A12732" s="63"/>
    </row>
    <row r="12733" spans="1:1" x14ac:dyDescent="0.45">
      <c r="A12733" s="63"/>
    </row>
    <row r="12734" spans="1:1" x14ac:dyDescent="0.45">
      <c r="A12734" s="63"/>
    </row>
    <row r="12735" spans="1:1" x14ac:dyDescent="0.45">
      <c r="A12735" s="63"/>
    </row>
    <row r="12736" spans="1:1" x14ac:dyDescent="0.45">
      <c r="A12736" s="63"/>
    </row>
    <row r="12737" spans="1:1" x14ac:dyDescent="0.45">
      <c r="A12737" s="63"/>
    </row>
    <row r="12738" spans="1:1" x14ac:dyDescent="0.45">
      <c r="A12738" s="63"/>
    </row>
    <row r="12739" spans="1:1" x14ac:dyDescent="0.45">
      <c r="A12739" s="63"/>
    </row>
    <row r="12740" spans="1:1" x14ac:dyDescent="0.45">
      <c r="A12740" s="63"/>
    </row>
    <row r="12741" spans="1:1" x14ac:dyDescent="0.45">
      <c r="A12741" s="63"/>
    </row>
    <row r="12742" spans="1:1" x14ac:dyDescent="0.45">
      <c r="A12742" s="63"/>
    </row>
    <row r="12743" spans="1:1" x14ac:dyDescent="0.45">
      <c r="A12743" s="63"/>
    </row>
    <row r="12744" spans="1:1" x14ac:dyDescent="0.45">
      <c r="A12744" s="63"/>
    </row>
    <row r="12745" spans="1:1" x14ac:dyDescent="0.45">
      <c r="A12745" s="63"/>
    </row>
    <row r="12746" spans="1:1" x14ac:dyDescent="0.45">
      <c r="A12746" s="63"/>
    </row>
    <row r="12747" spans="1:1" x14ac:dyDescent="0.45">
      <c r="A12747" s="63"/>
    </row>
    <row r="12748" spans="1:1" x14ac:dyDescent="0.45">
      <c r="A12748" s="63"/>
    </row>
    <row r="12749" spans="1:1" x14ac:dyDescent="0.45">
      <c r="A12749" s="63"/>
    </row>
    <row r="12750" spans="1:1" x14ac:dyDescent="0.45">
      <c r="A12750" s="63"/>
    </row>
    <row r="12751" spans="1:1" x14ac:dyDescent="0.45">
      <c r="A12751" s="63"/>
    </row>
    <row r="12752" spans="1:1" x14ac:dyDescent="0.45">
      <c r="A12752" s="63"/>
    </row>
    <row r="12753" spans="1:1" x14ac:dyDescent="0.45">
      <c r="A12753" s="63"/>
    </row>
    <row r="12754" spans="1:1" x14ac:dyDescent="0.45">
      <c r="A12754" s="63"/>
    </row>
    <row r="12755" spans="1:1" x14ac:dyDescent="0.45">
      <c r="A12755" s="63"/>
    </row>
    <row r="12756" spans="1:1" x14ac:dyDescent="0.45">
      <c r="A12756" s="63"/>
    </row>
    <row r="12757" spans="1:1" x14ac:dyDescent="0.45">
      <c r="A12757" s="63"/>
    </row>
    <row r="12758" spans="1:1" x14ac:dyDescent="0.45">
      <c r="A12758" s="63"/>
    </row>
    <row r="12759" spans="1:1" x14ac:dyDescent="0.45">
      <c r="A12759" s="63"/>
    </row>
    <row r="12760" spans="1:1" x14ac:dyDescent="0.45">
      <c r="A12760" s="63"/>
    </row>
    <row r="12761" spans="1:1" x14ac:dyDescent="0.45">
      <c r="A12761" s="63"/>
    </row>
    <row r="12762" spans="1:1" x14ac:dyDescent="0.45">
      <c r="A12762" s="63"/>
    </row>
    <row r="12763" spans="1:1" x14ac:dyDescent="0.45">
      <c r="A12763" s="63"/>
    </row>
    <row r="12764" spans="1:1" x14ac:dyDescent="0.45">
      <c r="A12764" s="63"/>
    </row>
    <row r="12765" spans="1:1" x14ac:dyDescent="0.45">
      <c r="A12765" s="63"/>
    </row>
    <row r="12766" spans="1:1" x14ac:dyDescent="0.45">
      <c r="A12766" s="63"/>
    </row>
    <row r="12767" spans="1:1" x14ac:dyDescent="0.45">
      <c r="A12767" s="63"/>
    </row>
    <row r="12768" spans="1:1" x14ac:dyDescent="0.45">
      <c r="A12768" s="63"/>
    </row>
    <row r="12769" spans="1:1" x14ac:dyDescent="0.45">
      <c r="A12769" s="63"/>
    </row>
    <row r="12770" spans="1:1" x14ac:dyDescent="0.45">
      <c r="A12770" s="63"/>
    </row>
    <row r="12771" spans="1:1" x14ac:dyDescent="0.45">
      <c r="A12771" s="63"/>
    </row>
    <row r="12772" spans="1:1" x14ac:dyDescent="0.45">
      <c r="A12772" s="63"/>
    </row>
    <row r="12773" spans="1:1" x14ac:dyDescent="0.45">
      <c r="A12773" s="63"/>
    </row>
    <row r="12774" spans="1:1" x14ac:dyDescent="0.45">
      <c r="A12774" s="63"/>
    </row>
    <row r="12775" spans="1:1" x14ac:dyDescent="0.45">
      <c r="A12775" s="63"/>
    </row>
    <row r="12776" spans="1:1" x14ac:dyDescent="0.45">
      <c r="A12776" s="63"/>
    </row>
    <row r="12777" spans="1:1" x14ac:dyDescent="0.45">
      <c r="A12777" s="63"/>
    </row>
    <row r="12778" spans="1:1" x14ac:dyDescent="0.45">
      <c r="A12778" s="63"/>
    </row>
    <row r="12779" spans="1:1" x14ac:dyDescent="0.45">
      <c r="A12779" s="63"/>
    </row>
    <row r="12780" spans="1:1" x14ac:dyDescent="0.45">
      <c r="A12780" s="63"/>
    </row>
    <row r="12781" spans="1:1" x14ac:dyDescent="0.45">
      <c r="A12781" s="63"/>
    </row>
    <row r="12782" spans="1:1" x14ac:dyDescent="0.45">
      <c r="A12782" s="63"/>
    </row>
    <row r="12783" spans="1:1" x14ac:dyDescent="0.45">
      <c r="A12783" s="63"/>
    </row>
    <row r="12784" spans="1:1" x14ac:dyDescent="0.45">
      <c r="A12784" s="63"/>
    </row>
    <row r="12785" spans="1:1" x14ac:dyDescent="0.45">
      <c r="A12785" s="63"/>
    </row>
    <row r="12786" spans="1:1" x14ac:dyDescent="0.45">
      <c r="A12786" s="63"/>
    </row>
    <row r="12787" spans="1:1" x14ac:dyDescent="0.45">
      <c r="A12787" s="63"/>
    </row>
    <row r="12788" spans="1:1" x14ac:dyDescent="0.45">
      <c r="A12788" s="63"/>
    </row>
    <row r="12789" spans="1:1" x14ac:dyDescent="0.45">
      <c r="A12789" s="63"/>
    </row>
    <row r="12790" spans="1:1" x14ac:dyDescent="0.45">
      <c r="A12790" s="63"/>
    </row>
    <row r="12791" spans="1:1" x14ac:dyDescent="0.45">
      <c r="A12791" s="63"/>
    </row>
    <row r="12792" spans="1:1" x14ac:dyDescent="0.45">
      <c r="A12792" s="63"/>
    </row>
    <row r="12793" spans="1:1" x14ac:dyDescent="0.45">
      <c r="A12793" s="63"/>
    </row>
    <row r="12794" spans="1:1" x14ac:dyDescent="0.45">
      <c r="A12794" s="63"/>
    </row>
    <row r="12795" spans="1:1" x14ac:dyDescent="0.45">
      <c r="A12795" s="63"/>
    </row>
    <row r="12796" spans="1:1" x14ac:dyDescent="0.45">
      <c r="A12796" s="63"/>
    </row>
    <row r="12797" spans="1:1" x14ac:dyDescent="0.45">
      <c r="A12797" s="63"/>
    </row>
    <row r="12798" spans="1:1" x14ac:dyDescent="0.45">
      <c r="A12798" s="63"/>
    </row>
    <row r="12799" spans="1:1" x14ac:dyDescent="0.45">
      <c r="A12799" s="63"/>
    </row>
    <row r="12800" spans="1:1" x14ac:dyDescent="0.45">
      <c r="A12800" s="63"/>
    </row>
    <row r="12801" spans="1:1" x14ac:dyDescent="0.45">
      <c r="A12801" s="63"/>
    </row>
    <row r="12802" spans="1:1" x14ac:dyDescent="0.45">
      <c r="A12802" s="63"/>
    </row>
    <row r="12803" spans="1:1" x14ac:dyDescent="0.45">
      <c r="A12803" s="63"/>
    </row>
    <row r="12804" spans="1:1" x14ac:dyDescent="0.45">
      <c r="A12804" s="63"/>
    </row>
    <row r="12805" spans="1:1" x14ac:dyDescent="0.45">
      <c r="A12805" s="63"/>
    </row>
    <row r="12806" spans="1:1" x14ac:dyDescent="0.45">
      <c r="A12806" s="63"/>
    </row>
    <row r="12807" spans="1:1" x14ac:dyDescent="0.45">
      <c r="A12807" s="63"/>
    </row>
    <row r="12808" spans="1:1" x14ac:dyDescent="0.45">
      <c r="A12808" s="63"/>
    </row>
    <row r="12809" spans="1:1" x14ac:dyDescent="0.45">
      <c r="A12809" s="63"/>
    </row>
    <row r="12810" spans="1:1" x14ac:dyDescent="0.45">
      <c r="A12810" s="63"/>
    </row>
    <row r="12811" spans="1:1" x14ac:dyDescent="0.45">
      <c r="A12811" s="63"/>
    </row>
    <row r="12812" spans="1:1" x14ac:dyDescent="0.45">
      <c r="A12812" s="63"/>
    </row>
    <row r="12813" spans="1:1" x14ac:dyDescent="0.45">
      <c r="A12813" s="63"/>
    </row>
    <row r="12814" spans="1:1" x14ac:dyDescent="0.45">
      <c r="A12814" s="63"/>
    </row>
    <row r="12815" spans="1:1" x14ac:dyDescent="0.45">
      <c r="A12815" s="63"/>
    </row>
    <row r="12816" spans="1:1" x14ac:dyDescent="0.45">
      <c r="A12816" s="63"/>
    </row>
    <row r="12817" spans="1:1" x14ac:dyDescent="0.45">
      <c r="A12817" s="63"/>
    </row>
    <row r="12818" spans="1:1" x14ac:dyDescent="0.45">
      <c r="A12818" s="63"/>
    </row>
    <row r="12819" spans="1:1" x14ac:dyDescent="0.45">
      <c r="A12819" s="63"/>
    </row>
    <row r="12820" spans="1:1" x14ac:dyDescent="0.45">
      <c r="A12820" s="63"/>
    </row>
    <row r="12821" spans="1:1" x14ac:dyDescent="0.45">
      <c r="A12821" s="63"/>
    </row>
    <row r="12822" spans="1:1" x14ac:dyDescent="0.45">
      <c r="A12822" s="63"/>
    </row>
    <row r="12823" spans="1:1" x14ac:dyDescent="0.45">
      <c r="A12823" s="63"/>
    </row>
    <row r="12824" spans="1:1" x14ac:dyDescent="0.45">
      <c r="A12824" s="63"/>
    </row>
    <row r="12825" spans="1:1" x14ac:dyDescent="0.45">
      <c r="A12825" s="63"/>
    </row>
    <row r="12826" spans="1:1" x14ac:dyDescent="0.45">
      <c r="A12826" s="63"/>
    </row>
    <row r="12827" spans="1:1" x14ac:dyDescent="0.45">
      <c r="A12827" s="63"/>
    </row>
    <row r="12828" spans="1:1" x14ac:dyDescent="0.45">
      <c r="A12828" s="63"/>
    </row>
    <row r="12829" spans="1:1" x14ac:dyDescent="0.45">
      <c r="A12829" s="63"/>
    </row>
    <row r="12830" spans="1:1" x14ac:dyDescent="0.45">
      <c r="A12830" s="63"/>
    </row>
    <row r="12831" spans="1:1" x14ac:dyDescent="0.45">
      <c r="A12831" s="63"/>
    </row>
    <row r="12832" spans="1:1" x14ac:dyDescent="0.45">
      <c r="A12832" s="63"/>
    </row>
    <row r="12833" spans="1:1" x14ac:dyDescent="0.45">
      <c r="A12833" s="63"/>
    </row>
    <row r="12834" spans="1:1" x14ac:dyDescent="0.45">
      <c r="A12834" s="63"/>
    </row>
    <row r="12835" spans="1:1" x14ac:dyDescent="0.45">
      <c r="A12835" s="63"/>
    </row>
    <row r="12836" spans="1:1" x14ac:dyDescent="0.45">
      <c r="A12836" s="63"/>
    </row>
    <row r="12837" spans="1:1" x14ac:dyDescent="0.45">
      <c r="A12837" s="63"/>
    </row>
    <row r="12838" spans="1:1" x14ac:dyDescent="0.45">
      <c r="A12838" s="63"/>
    </row>
    <row r="12839" spans="1:1" x14ac:dyDescent="0.45">
      <c r="A12839" s="63"/>
    </row>
    <row r="12840" spans="1:1" x14ac:dyDescent="0.45">
      <c r="A12840" s="63"/>
    </row>
    <row r="12841" spans="1:1" x14ac:dyDescent="0.45">
      <c r="A12841" s="63"/>
    </row>
    <row r="12842" spans="1:1" x14ac:dyDescent="0.45">
      <c r="A12842" s="63"/>
    </row>
    <row r="12843" spans="1:1" x14ac:dyDescent="0.45">
      <c r="A12843" s="63"/>
    </row>
    <row r="12844" spans="1:1" x14ac:dyDescent="0.45">
      <c r="A12844" s="63"/>
    </row>
    <row r="12845" spans="1:1" x14ac:dyDescent="0.45">
      <c r="A12845" s="63"/>
    </row>
    <row r="12846" spans="1:1" x14ac:dyDescent="0.45">
      <c r="A12846" s="63"/>
    </row>
    <row r="12847" spans="1:1" x14ac:dyDescent="0.45">
      <c r="A12847" s="63"/>
    </row>
    <row r="12848" spans="1:1" x14ac:dyDescent="0.45">
      <c r="A12848" s="63"/>
    </row>
    <row r="12849" spans="1:1" x14ac:dyDescent="0.45">
      <c r="A12849" s="63"/>
    </row>
    <row r="12850" spans="1:1" x14ac:dyDescent="0.45">
      <c r="A12850" s="63"/>
    </row>
    <row r="12851" spans="1:1" x14ac:dyDescent="0.45">
      <c r="A12851" s="63"/>
    </row>
    <row r="12852" spans="1:1" x14ac:dyDescent="0.45">
      <c r="A12852" s="63"/>
    </row>
    <row r="12853" spans="1:1" x14ac:dyDescent="0.45">
      <c r="A12853" s="63"/>
    </row>
    <row r="12854" spans="1:1" x14ac:dyDescent="0.45">
      <c r="A12854" s="63"/>
    </row>
    <row r="12855" spans="1:1" x14ac:dyDescent="0.45">
      <c r="A12855" s="63"/>
    </row>
    <row r="12856" spans="1:1" x14ac:dyDescent="0.45">
      <c r="A12856" s="63"/>
    </row>
    <row r="12857" spans="1:1" x14ac:dyDescent="0.45">
      <c r="A12857" s="63"/>
    </row>
    <row r="12858" spans="1:1" x14ac:dyDescent="0.45">
      <c r="A12858" s="63"/>
    </row>
    <row r="12859" spans="1:1" x14ac:dyDescent="0.45">
      <c r="A12859" s="63"/>
    </row>
    <row r="12860" spans="1:1" x14ac:dyDescent="0.45">
      <c r="A12860" s="63"/>
    </row>
    <row r="12861" spans="1:1" x14ac:dyDescent="0.45">
      <c r="A12861" s="63"/>
    </row>
    <row r="12862" spans="1:1" x14ac:dyDescent="0.45">
      <c r="A12862" s="63"/>
    </row>
    <row r="12863" spans="1:1" x14ac:dyDescent="0.45">
      <c r="A12863" s="63"/>
    </row>
    <row r="12864" spans="1:1" x14ac:dyDescent="0.45">
      <c r="A12864" s="63"/>
    </row>
    <row r="12865" spans="1:1" x14ac:dyDescent="0.45">
      <c r="A12865" s="63"/>
    </row>
    <row r="12866" spans="1:1" x14ac:dyDescent="0.45">
      <c r="A12866" s="63"/>
    </row>
    <row r="12867" spans="1:1" x14ac:dyDescent="0.45">
      <c r="A12867" s="63"/>
    </row>
    <row r="12868" spans="1:1" x14ac:dyDescent="0.45">
      <c r="A12868" s="63"/>
    </row>
    <row r="12869" spans="1:1" x14ac:dyDescent="0.45">
      <c r="A12869" s="63"/>
    </row>
    <row r="12870" spans="1:1" x14ac:dyDescent="0.45">
      <c r="A12870" s="63"/>
    </row>
    <row r="12871" spans="1:1" x14ac:dyDescent="0.45">
      <c r="A12871" s="63"/>
    </row>
    <row r="12872" spans="1:1" x14ac:dyDescent="0.45">
      <c r="A12872" s="63"/>
    </row>
    <row r="12873" spans="1:1" x14ac:dyDescent="0.45">
      <c r="A12873" s="63"/>
    </row>
    <row r="12874" spans="1:1" x14ac:dyDescent="0.45">
      <c r="A12874" s="63"/>
    </row>
    <row r="12875" spans="1:1" x14ac:dyDescent="0.45">
      <c r="A12875" s="63"/>
    </row>
    <row r="12876" spans="1:1" x14ac:dyDescent="0.45">
      <c r="A12876" s="63"/>
    </row>
    <row r="12877" spans="1:1" x14ac:dyDescent="0.45">
      <c r="A12877" s="63"/>
    </row>
    <row r="12878" spans="1:1" x14ac:dyDescent="0.45">
      <c r="A12878" s="63"/>
    </row>
    <row r="12879" spans="1:1" x14ac:dyDescent="0.45">
      <c r="A12879" s="63"/>
    </row>
    <row r="12880" spans="1:1" x14ac:dyDescent="0.45">
      <c r="A12880" s="63"/>
    </row>
    <row r="12881" spans="1:1" x14ac:dyDescent="0.45">
      <c r="A12881" s="63"/>
    </row>
    <row r="12882" spans="1:1" x14ac:dyDescent="0.45">
      <c r="A12882" s="63"/>
    </row>
    <row r="12883" spans="1:1" x14ac:dyDescent="0.45">
      <c r="A12883" s="63"/>
    </row>
    <row r="12884" spans="1:1" x14ac:dyDescent="0.45">
      <c r="A12884" s="63"/>
    </row>
    <row r="12885" spans="1:1" x14ac:dyDescent="0.45">
      <c r="A12885" s="63"/>
    </row>
    <row r="12886" spans="1:1" x14ac:dyDescent="0.45">
      <c r="A12886" s="63"/>
    </row>
    <row r="12887" spans="1:1" x14ac:dyDescent="0.45">
      <c r="A12887" s="63"/>
    </row>
    <row r="12888" spans="1:1" x14ac:dyDescent="0.45">
      <c r="A12888" s="63"/>
    </row>
    <row r="12889" spans="1:1" x14ac:dyDescent="0.45">
      <c r="A12889" s="63"/>
    </row>
    <row r="12890" spans="1:1" x14ac:dyDescent="0.45">
      <c r="A12890" s="63"/>
    </row>
    <row r="12891" spans="1:1" x14ac:dyDescent="0.45">
      <c r="A12891" s="63"/>
    </row>
    <row r="12892" spans="1:1" x14ac:dyDescent="0.45">
      <c r="A12892" s="63"/>
    </row>
    <row r="12893" spans="1:1" x14ac:dyDescent="0.45">
      <c r="A12893" s="63"/>
    </row>
    <row r="12894" spans="1:1" x14ac:dyDescent="0.45">
      <c r="A12894" s="63"/>
    </row>
    <row r="12895" spans="1:1" x14ac:dyDescent="0.45">
      <c r="A12895" s="63"/>
    </row>
    <row r="12896" spans="1:1" x14ac:dyDescent="0.45">
      <c r="A12896" s="63"/>
    </row>
    <row r="12897" spans="1:1" x14ac:dyDescent="0.45">
      <c r="A12897" s="63"/>
    </row>
    <row r="12898" spans="1:1" x14ac:dyDescent="0.45">
      <c r="A12898" s="63"/>
    </row>
    <row r="12899" spans="1:1" x14ac:dyDescent="0.45">
      <c r="A12899" s="63"/>
    </row>
    <row r="12900" spans="1:1" x14ac:dyDescent="0.45">
      <c r="A12900" s="63"/>
    </row>
    <row r="12901" spans="1:1" x14ac:dyDescent="0.45">
      <c r="A12901" s="63"/>
    </row>
    <row r="12902" spans="1:1" x14ac:dyDescent="0.45">
      <c r="A12902" s="63"/>
    </row>
    <row r="12903" spans="1:1" x14ac:dyDescent="0.45">
      <c r="A12903" s="63"/>
    </row>
    <row r="12904" spans="1:1" x14ac:dyDescent="0.45">
      <c r="A12904" s="63"/>
    </row>
    <row r="12905" spans="1:1" x14ac:dyDescent="0.45">
      <c r="A12905" s="63"/>
    </row>
    <row r="12906" spans="1:1" x14ac:dyDescent="0.45">
      <c r="A12906" s="63"/>
    </row>
    <row r="12907" spans="1:1" x14ac:dyDescent="0.45">
      <c r="A12907" s="63"/>
    </row>
    <row r="12908" spans="1:1" x14ac:dyDescent="0.45">
      <c r="A12908" s="63"/>
    </row>
    <row r="12909" spans="1:1" x14ac:dyDescent="0.45">
      <c r="A12909" s="63"/>
    </row>
    <row r="12910" spans="1:1" x14ac:dyDescent="0.45">
      <c r="A12910" s="63"/>
    </row>
    <row r="12911" spans="1:1" x14ac:dyDescent="0.45">
      <c r="A12911" s="63"/>
    </row>
    <row r="12912" spans="1:1" x14ac:dyDescent="0.45">
      <c r="A12912" s="63"/>
    </row>
    <row r="12913" spans="1:1" x14ac:dyDescent="0.45">
      <c r="A12913" s="63"/>
    </row>
    <row r="12914" spans="1:1" x14ac:dyDescent="0.45">
      <c r="A12914" s="63"/>
    </row>
    <row r="12915" spans="1:1" x14ac:dyDescent="0.45">
      <c r="A12915" s="63"/>
    </row>
    <row r="12916" spans="1:1" x14ac:dyDescent="0.45">
      <c r="A12916" s="63"/>
    </row>
    <row r="12917" spans="1:1" x14ac:dyDescent="0.45">
      <c r="A12917" s="63"/>
    </row>
    <row r="12918" spans="1:1" x14ac:dyDescent="0.45">
      <c r="A12918" s="63"/>
    </row>
    <row r="12919" spans="1:1" x14ac:dyDescent="0.45">
      <c r="A12919" s="63"/>
    </row>
    <row r="12920" spans="1:1" x14ac:dyDescent="0.45">
      <c r="A12920" s="63"/>
    </row>
    <row r="12921" spans="1:1" x14ac:dyDescent="0.45">
      <c r="A12921" s="63"/>
    </row>
    <row r="12922" spans="1:1" x14ac:dyDescent="0.45">
      <c r="A12922" s="63"/>
    </row>
    <row r="12923" spans="1:1" x14ac:dyDescent="0.45">
      <c r="A12923" s="63"/>
    </row>
    <row r="12924" spans="1:1" x14ac:dyDescent="0.45">
      <c r="A12924" s="63"/>
    </row>
    <row r="12925" spans="1:1" x14ac:dyDescent="0.45">
      <c r="A12925" s="63"/>
    </row>
    <row r="12926" spans="1:1" x14ac:dyDescent="0.45">
      <c r="A12926" s="63"/>
    </row>
    <row r="12927" spans="1:1" x14ac:dyDescent="0.45">
      <c r="A12927" s="63"/>
    </row>
    <row r="12928" spans="1:1" x14ac:dyDescent="0.45">
      <c r="A12928" s="63"/>
    </row>
    <row r="12929" spans="1:1" x14ac:dyDescent="0.45">
      <c r="A12929" s="63"/>
    </row>
    <row r="12930" spans="1:1" x14ac:dyDescent="0.45">
      <c r="A12930" s="63"/>
    </row>
    <row r="12931" spans="1:1" x14ac:dyDescent="0.45">
      <c r="A12931" s="63"/>
    </row>
    <row r="12932" spans="1:1" x14ac:dyDescent="0.45">
      <c r="A12932" s="63"/>
    </row>
    <row r="12933" spans="1:1" x14ac:dyDescent="0.45">
      <c r="A12933" s="63"/>
    </row>
    <row r="12934" spans="1:1" x14ac:dyDescent="0.45">
      <c r="A12934" s="63"/>
    </row>
    <row r="12935" spans="1:1" x14ac:dyDescent="0.45">
      <c r="A12935" s="63"/>
    </row>
    <row r="12936" spans="1:1" x14ac:dyDescent="0.45">
      <c r="A12936" s="63"/>
    </row>
    <row r="12937" spans="1:1" x14ac:dyDescent="0.45">
      <c r="A12937" s="63"/>
    </row>
    <row r="12938" spans="1:1" x14ac:dyDescent="0.45">
      <c r="A12938" s="63"/>
    </row>
    <row r="12939" spans="1:1" x14ac:dyDescent="0.45">
      <c r="A12939" s="63"/>
    </row>
    <row r="12940" spans="1:1" x14ac:dyDescent="0.45">
      <c r="A12940" s="63"/>
    </row>
    <row r="12941" spans="1:1" x14ac:dyDescent="0.45">
      <c r="A12941" s="63"/>
    </row>
    <row r="12942" spans="1:1" x14ac:dyDescent="0.45">
      <c r="A12942" s="63"/>
    </row>
    <row r="12943" spans="1:1" x14ac:dyDescent="0.45">
      <c r="A12943" s="63"/>
    </row>
    <row r="12944" spans="1:1" x14ac:dyDescent="0.45">
      <c r="A12944" s="63"/>
    </row>
    <row r="12945" spans="1:1" x14ac:dyDescent="0.45">
      <c r="A12945" s="63"/>
    </row>
    <row r="12946" spans="1:1" x14ac:dyDescent="0.45">
      <c r="A12946" s="63"/>
    </row>
    <row r="12947" spans="1:1" x14ac:dyDescent="0.45">
      <c r="A12947" s="63"/>
    </row>
    <row r="12948" spans="1:1" x14ac:dyDescent="0.45">
      <c r="A12948" s="63"/>
    </row>
    <row r="12949" spans="1:1" x14ac:dyDescent="0.45">
      <c r="A12949" s="63"/>
    </row>
    <row r="12950" spans="1:1" x14ac:dyDescent="0.45">
      <c r="A12950" s="63"/>
    </row>
    <row r="12951" spans="1:1" x14ac:dyDescent="0.45">
      <c r="A12951" s="63"/>
    </row>
    <row r="12952" spans="1:1" x14ac:dyDescent="0.45">
      <c r="A12952" s="63"/>
    </row>
    <row r="12953" spans="1:1" x14ac:dyDescent="0.45">
      <c r="A12953" s="63"/>
    </row>
    <row r="12954" spans="1:1" x14ac:dyDescent="0.45">
      <c r="A12954" s="63"/>
    </row>
    <row r="12955" spans="1:1" x14ac:dyDescent="0.45">
      <c r="A12955" s="63"/>
    </row>
    <row r="12956" spans="1:1" x14ac:dyDescent="0.45">
      <c r="A12956" s="63"/>
    </row>
    <row r="12957" spans="1:1" x14ac:dyDescent="0.45">
      <c r="A12957" s="63"/>
    </row>
    <row r="12958" spans="1:1" x14ac:dyDescent="0.45">
      <c r="A12958" s="63"/>
    </row>
    <row r="12959" spans="1:1" x14ac:dyDescent="0.45">
      <c r="A12959" s="63"/>
    </row>
    <row r="12960" spans="1:1" x14ac:dyDescent="0.45">
      <c r="A12960" s="63"/>
    </row>
    <row r="12961" spans="1:1" x14ac:dyDescent="0.45">
      <c r="A12961" s="63"/>
    </row>
    <row r="12962" spans="1:1" x14ac:dyDescent="0.45">
      <c r="A12962" s="63"/>
    </row>
    <row r="12963" spans="1:1" x14ac:dyDescent="0.45">
      <c r="A12963" s="63"/>
    </row>
    <row r="12964" spans="1:1" x14ac:dyDescent="0.45">
      <c r="A12964" s="63"/>
    </row>
    <row r="12965" spans="1:1" x14ac:dyDescent="0.45">
      <c r="A12965" s="63"/>
    </row>
    <row r="12966" spans="1:1" x14ac:dyDescent="0.45">
      <c r="A12966" s="63"/>
    </row>
    <row r="12967" spans="1:1" x14ac:dyDescent="0.45">
      <c r="A12967" s="63"/>
    </row>
    <row r="12968" spans="1:1" x14ac:dyDescent="0.45">
      <c r="A12968" s="63"/>
    </row>
    <row r="12969" spans="1:1" x14ac:dyDescent="0.45">
      <c r="A12969" s="63"/>
    </row>
    <row r="12970" spans="1:1" x14ac:dyDescent="0.45">
      <c r="A12970" s="63"/>
    </row>
    <row r="12971" spans="1:1" x14ac:dyDescent="0.45">
      <c r="A12971" s="63"/>
    </row>
    <row r="12972" spans="1:1" x14ac:dyDescent="0.45">
      <c r="A12972" s="63"/>
    </row>
    <row r="12973" spans="1:1" x14ac:dyDescent="0.45">
      <c r="A12973" s="63"/>
    </row>
    <row r="12974" spans="1:1" x14ac:dyDescent="0.45">
      <c r="A12974" s="63"/>
    </row>
    <row r="12975" spans="1:1" x14ac:dyDescent="0.45">
      <c r="A12975" s="63"/>
    </row>
    <row r="12976" spans="1:1" x14ac:dyDescent="0.45">
      <c r="A12976" s="63"/>
    </row>
    <row r="12977" spans="1:1" x14ac:dyDescent="0.45">
      <c r="A12977" s="63"/>
    </row>
    <row r="12978" spans="1:1" x14ac:dyDescent="0.45">
      <c r="A12978" s="63"/>
    </row>
    <row r="12979" spans="1:1" x14ac:dyDescent="0.45">
      <c r="A12979" s="63"/>
    </row>
    <row r="12980" spans="1:1" x14ac:dyDescent="0.45">
      <c r="A12980" s="63"/>
    </row>
    <row r="12981" spans="1:1" x14ac:dyDescent="0.45">
      <c r="A12981" s="63"/>
    </row>
    <row r="12982" spans="1:1" x14ac:dyDescent="0.45">
      <c r="A12982" s="63"/>
    </row>
    <row r="12983" spans="1:1" x14ac:dyDescent="0.45">
      <c r="A12983" s="63"/>
    </row>
    <row r="12984" spans="1:1" x14ac:dyDescent="0.45">
      <c r="A12984" s="63"/>
    </row>
    <row r="12985" spans="1:1" x14ac:dyDescent="0.45">
      <c r="A12985" s="63"/>
    </row>
    <row r="12986" spans="1:1" x14ac:dyDescent="0.45">
      <c r="A12986" s="63"/>
    </row>
    <row r="12987" spans="1:1" x14ac:dyDescent="0.45">
      <c r="A12987" s="63"/>
    </row>
    <row r="12988" spans="1:1" x14ac:dyDescent="0.45">
      <c r="A12988" s="63"/>
    </row>
    <row r="12989" spans="1:1" x14ac:dyDescent="0.45">
      <c r="A12989" s="63"/>
    </row>
    <row r="12990" spans="1:1" x14ac:dyDescent="0.45">
      <c r="A12990" s="63"/>
    </row>
    <row r="12991" spans="1:1" x14ac:dyDescent="0.45">
      <c r="A12991" s="63"/>
    </row>
    <row r="12992" spans="1:1" x14ac:dyDescent="0.45">
      <c r="A12992" s="63"/>
    </row>
    <row r="12993" spans="1:1" x14ac:dyDescent="0.45">
      <c r="A12993" s="63"/>
    </row>
    <row r="12994" spans="1:1" x14ac:dyDescent="0.45">
      <c r="A12994" s="63"/>
    </row>
    <row r="12995" spans="1:1" x14ac:dyDescent="0.45">
      <c r="A12995" s="63"/>
    </row>
    <row r="12996" spans="1:1" x14ac:dyDescent="0.45">
      <c r="A12996" s="63"/>
    </row>
    <row r="12997" spans="1:1" x14ac:dyDescent="0.45">
      <c r="A12997" s="63"/>
    </row>
    <row r="12998" spans="1:1" x14ac:dyDescent="0.45">
      <c r="A12998" s="63"/>
    </row>
    <row r="12999" spans="1:1" x14ac:dyDescent="0.45">
      <c r="A12999" s="63"/>
    </row>
    <row r="13000" spans="1:1" x14ac:dyDescent="0.45">
      <c r="A13000" s="63"/>
    </row>
    <row r="13001" spans="1:1" x14ac:dyDescent="0.45">
      <c r="A13001" s="63"/>
    </row>
    <row r="13002" spans="1:1" x14ac:dyDescent="0.45">
      <c r="A13002" s="63"/>
    </row>
    <row r="13003" spans="1:1" x14ac:dyDescent="0.45">
      <c r="A13003" s="63"/>
    </row>
    <row r="13004" spans="1:1" x14ac:dyDescent="0.45">
      <c r="A13004" s="63"/>
    </row>
    <row r="13005" spans="1:1" x14ac:dyDescent="0.45">
      <c r="A13005" s="63"/>
    </row>
    <row r="13006" spans="1:1" x14ac:dyDescent="0.45">
      <c r="A13006" s="63"/>
    </row>
    <row r="13007" spans="1:1" x14ac:dyDescent="0.45">
      <c r="A13007" s="63"/>
    </row>
    <row r="13008" spans="1:1" x14ac:dyDescent="0.45">
      <c r="A13008" s="63"/>
    </row>
    <row r="13009" spans="1:1" x14ac:dyDescent="0.45">
      <c r="A13009" s="63"/>
    </row>
    <row r="13010" spans="1:1" x14ac:dyDescent="0.45">
      <c r="A13010" s="63"/>
    </row>
    <row r="13011" spans="1:1" x14ac:dyDescent="0.45">
      <c r="A13011" s="63"/>
    </row>
    <row r="13012" spans="1:1" x14ac:dyDescent="0.45">
      <c r="A13012" s="63"/>
    </row>
    <row r="13013" spans="1:1" x14ac:dyDescent="0.45">
      <c r="A13013" s="63"/>
    </row>
    <row r="13014" spans="1:1" x14ac:dyDescent="0.45">
      <c r="A13014" s="63"/>
    </row>
    <row r="13015" spans="1:1" x14ac:dyDescent="0.45">
      <c r="A13015" s="63"/>
    </row>
    <row r="13016" spans="1:1" x14ac:dyDescent="0.45">
      <c r="A13016" s="63"/>
    </row>
    <row r="13017" spans="1:1" x14ac:dyDescent="0.45">
      <c r="A13017" s="63"/>
    </row>
    <row r="13018" spans="1:1" x14ac:dyDescent="0.45">
      <c r="A13018" s="63"/>
    </row>
    <row r="13019" spans="1:1" x14ac:dyDescent="0.45">
      <c r="A13019" s="63"/>
    </row>
    <row r="13020" spans="1:1" x14ac:dyDescent="0.45">
      <c r="A13020" s="63"/>
    </row>
    <row r="13021" spans="1:1" x14ac:dyDescent="0.45">
      <c r="A13021" s="63"/>
    </row>
    <row r="13022" spans="1:1" x14ac:dyDescent="0.45">
      <c r="A13022" s="63"/>
    </row>
    <row r="13023" spans="1:1" x14ac:dyDescent="0.45">
      <c r="A13023" s="63"/>
    </row>
    <row r="13024" spans="1:1" x14ac:dyDescent="0.45">
      <c r="A13024" s="63"/>
    </row>
    <row r="13025" spans="1:1" x14ac:dyDescent="0.45">
      <c r="A13025" s="63"/>
    </row>
    <row r="13026" spans="1:1" x14ac:dyDescent="0.45">
      <c r="A13026" s="63"/>
    </row>
    <row r="13027" spans="1:1" x14ac:dyDescent="0.45">
      <c r="A13027" s="63"/>
    </row>
    <row r="13028" spans="1:1" x14ac:dyDescent="0.45">
      <c r="A13028" s="63"/>
    </row>
    <row r="13029" spans="1:1" x14ac:dyDescent="0.45">
      <c r="A13029" s="63"/>
    </row>
    <row r="13030" spans="1:1" x14ac:dyDescent="0.45">
      <c r="A13030" s="63"/>
    </row>
    <row r="13031" spans="1:1" x14ac:dyDescent="0.45">
      <c r="A13031" s="63"/>
    </row>
    <row r="13032" spans="1:1" x14ac:dyDescent="0.45">
      <c r="A13032" s="63"/>
    </row>
    <row r="13033" spans="1:1" x14ac:dyDescent="0.45">
      <c r="A13033" s="63"/>
    </row>
    <row r="13034" spans="1:1" x14ac:dyDescent="0.45">
      <c r="A13034" s="63"/>
    </row>
    <row r="13035" spans="1:1" x14ac:dyDescent="0.45">
      <c r="A13035" s="63"/>
    </row>
    <row r="13036" spans="1:1" x14ac:dyDescent="0.45">
      <c r="A13036" s="63"/>
    </row>
    <row r="13037" spans="1:1" x14ac:dyDescent="0.45">
      <c r="A13037" s="63"/>
    </row>
    <row r="13038" spans="1:1" x14ac:dyDescent="0.45">
      <c r="A13038" s="63"/>
    </row>
    <row r="13039" spans="1:1" x14ac:dyDescent="0.45">
      <c r="A13039" s="63"/>
    </row>
    <row r="13040" spans="1:1" x14ac:dyDescent="0.45">
      <c r="A13040" s="63"/>
    </row>
    <row r="13041" spans="1:1" x14ac:dyDescent="0.45">
      <c r="A13041" s="63"/>
    </row>
    <row r="13042" spans="1:1" x14ac:dyDescent="0.45">
      <c r="A13042" s="63"/>
    </row>
    <row r="13043" spans="1:1" x14ac:dyDescent="0.45">
      <c r="A13043" s="63"/>
    </row>
    <row r="13044" spans="1:1" x14ac:dyDescent="0.45">
      <c r="A13044" s="63"/>
    </row>
    <row r="13045" spans="1:1" x14ac:dyDescent="0.45">
      <c r="A13045" s="63"/>
    </row>
    <row r="13046" spans="1:1" x14ac:dyDescent="0.45">
      <c r="A13046" s="63"/>
    </row>
    <row r="13047" spans="1:1" x14ac:dyDescent="0.45">
      <c r="A13047" s="63"/>
    </row>
    <row r="13048" spans="1:1" x14ac:dyDescent="0.45">
      <c r="A13048" s="63"/>
    </row>
    <row r="13049" spans="1:1" x14ac:dyDescent="0.45">
      <c r="A13049" s="63"/>
    </row>
    <row r="13050" spans="1:1" x14ac:dyDescent="0.45">
      <c r="A13050" s="63"/>
    </row>
    <row r="13051" spans="1:1" x14ac:dyDescent="0.45">
      <c r="A13051" s="63"/>
    </row>
    <row r="13052" spans="1:1" x14ac:dyDescent="0.45">
      <c r="A13052" s="63"/>
    </row>
    <row r="13053" spans="1:1" x14ac:dyDescent="0.45">
      <c r="A13053" s="63"/>
    </row>
    <row r="13054" spans="1:1" x14ac:dyDescent="0.45">
      <c r="A13054" s="63"/>
    </row>
    <row r="13055" spans="1:1" x14ac:dyDescent="0.45">
      <c r="A13055" s="63"/>
    </row>
    <row r="13056" spans="1:1" x14ac:dyDescent="0.45">
      <c r="A13056" s="63"/>
    </row>
    <row r="13057" spans="1:1" x14ac:dyDescent="0.45">
      <c r="A13057" s="63"/>
    </row>
    <row r="13058" spans="1:1" x14ac:dyDescent="0.45">
      <c r="A13058" s="63"/>
    </row>
    <row r="13059" spans="1:1" x14ac:dyDescent="0.45">
      <c r="A13059" s="63"/>
    </row>
    <row r="13060" spans="1:1" x14ac:dyDescent="0.45">
      <c r="A13060" s="63"/>
    </row>
    <row r="13061" spans="1:1" x14ac:dyDescent="0.45">
      <c r="A13061" s="63"/>
    </row>
    <row r="13062" spans="1:1" x14ac:dyDescent="0.45">
      <c r="A13062" s="63"/>
    </row>
    <row r="13063" spans="1:1" x14ac:dyDescent="0.45">
      <c r="A13063" s="63"/>
    </row>
    <row r="13064" spans="1:1" x14ac:dyDescent="0.45">
      <c r="A13064" s="63"/>
    </row>
    <row r="13065" spans="1:1" x14ac:dyDescent="0.45">
      <c r="A13065" s="63"/>
    </row>
    <row r="13066" spans="1:1" x14ac:dyDescent="0.45">
      <c r="A13066" s="63"/>
    </row>
    <row r="13067" spans="1:1" x14ac:dyDescent="0.45">
      <c r="A13067" s="63"/>
    </row>
    <row r="13068" spans="1:1" x14ac:dyDescent="0.45">
      <c r="A13068" s="63"/>
    </row>
    <row r="13069" spans="1:1" x14ac:dyDescent="0.45">
      <c r="A13069" s="63"/>
    </row>
    <row r="13070" spans="1:1" x14ac:dyDescent="0.45">
      <c r="A13070" s="63"/>
    </row>
    <row r="13071" spans="1:1" x14ac:dyDescent="0.45">
      <c r="A13071" s="63"/>
    </row>
    <row r="13072" spans="1:1" x14ac:dyDescent="0.45">
      <c r="A13072" s="63"/>
    </row>
    <row r="13073" spans="1:1" x14ac:dyDescent="0.45">
      <c r="A13073" s="63"/>
    </row>
    <row r="13074" spans="1:1" x14ac:dyDescent="0.45">
      <c r="A13074" s="63"/>
    </row>
    <row r="13075" spans="1:1" x14ac:dyDescent="0.45">
      <c r="A13075" s="63"/>
    </row>
    <row r="13076" spans="1:1" x14ac:dyDescent="0.45">
      <c r="A13076" s="63"/>
    </row>
    <row r="13077" spans="1:1" x14ac:dyDescent="0.45">
      <c r="A13077" s="63"/>
    </row>
    <row r="13078" spans="1:1" x14ac:dyDescent="0.45">
      <c r="A13078" s="63"/>
    </row>
    <row r="13079" spans="1:1" x14ac:dyDescent="0.45">
      <c r="A13079" s="63"/>
    </row>
    <row r="13080" spans="1:1" x14ac:dyDescent="0.45">
      <c r="A13080" s="63"/>
    </row>
    <row r="13081" spans="1:1" x14ac:dyDescent="0.45">
      <c r="A13081" s="63"/>
    </row>
    <row r="13082" spans="1:1" x14ac:dyDescent="0.45">
      <c r="A13082" s="63"/>
    </row>
    <row r="13083" spans="1:1" x14ac:dyDescent="0.45">
      <c r="A13083" s="63"/>
    </row>
    <row r="13084" spans="1:1" x14ac:dyDescent="0.45">
      <c r="A13084" s="63"/>
    </row>
    <row r="13085" spans="1:1" x14ac:dyDescent="0.45">
      <c r="A13085" s="63"/>
    </row>
    <row r="13086" spans="1:1" x14ac:dyDescent="0.45">
      <c r="A13086" s="63"/>
    </row>
    <row r="13087" spans="1:1" x14ac:dyDescent="0.45">
      <c r="A13087" s="63"/>
    </row>
    <row r="13088" spans="1:1" x14ac:dyDescent="0.45">
      <c r="A13088" s="63"/>
    </row>
    <row r="13089" spans="1:1" x14ac:dyDescent="0.45">
      <c r="A13089" s="63"/>
    </row>
    <row r="13090" spans="1:1" x14ac:dyDescent="0.45">
      <c r="A13090" s="63"/>
    </row>
    <row r="13091" spans="1:1" x14ac:dyDescent="0.45">
      <c r="A13091" s="63"/>
    </row>
    <row r="13092" spans="1:1" x14ac:dyDescent="0.45">
      <c r="A13092" s="63"/>
    </row>
    <row r="13093" spans="1:1" x14ac:dyDescent="0.45">
      <c r="A13093" s="63"/>
    </row>
    <row r="13094" spans="1:1" x14ac:dyDescent="0.45">
      <c r="A13094" s="63"/>
    </row>
    <row r="13095" spans="1:1" x14ac:dyDescent="0.45">
      <c r="A13095" s="63"/>
    </row>
    <row r="13096" spans="1:1" x14ac:dyDescent="0.45">
      <c r="A13096" s="63"/>
    </row>
    <row r="13097" spans="1:1" x14ac:dyDescent="0.45">
      <c r="A13097" s="63"/>
    </row>
    <row r="13098" spans="1:1" x14ac:dyDescent="0.45">
      <c r="A13098" s="63"/>
    </row>
    <row r="13099" spans="1:1" x14ac:dyDescent="0.45">
      <c r="A13099" s="63"/>
    </row>
    <row r="13100" spans="1:1" x14ac:dyDescent="0.45">
      <c r="A13100" s="63"/>
    </row>
    <row r="13101" spans="1:1" x14ac:dyDescent="0.45">
      <c r="A13101" s="63"/>
    </row>
    <row r="13102" spans="1:1" x14ac:dyDescent="0.45">
      <c r="A13102" s="63"/>
    </row>
    <row r="13103" spans="1:1" x14ac:dyDescent="0.45">
      <c r="A13103" s="63"/>
    </row>
    <row r="13104" spans="1:1" x14ac:dyDescent="0.45">
      <c r="A13104" s="63"/>
    </row>
    <row r="13105" spans="1:1" x14ac:dyDescent="0.45">
      <c r="A13105" s="63"/>
    </row>
    <row r="13106" spans="1:1" x14ac:dyDescent="0.45">
      <c r="A13106" s="63"/>
    </row>
    <row r="13107" spans="1:1" x14ac:dyDescent="0.45">
      <c r="A13107" s="63"/>
    </row>
    <row r="13108" spans="1:1" x14ac:dyDescent="0.45">
      <c r="A13108" s="63"/>
    </row>
    <row r="13109" spans="1:1" x14ac:dyDescent="0.45">
      <c r="A13109" s="63"/>
    </row>
    <row r="13110" spans="1:1" x14ac:dyDescent="0.45">
      <c r="A13110" s="63"/>
    </row>
    <row r="13111" spans="1:1" x14ac:dyDescent="0.45">
      <c r="A13111" s="63"/>
    </row>
    <row r="13112" spans="1:1" x14ac:dyDescent="0.45">
      <c r="A13112" s="63"/>
    </row>
    <row r="13113" spans="1:1" x14ac:dyDescent="0.45">
      <c r="A13113" s="63"/>
    </row>
    <row r="13114" spans="1:1" x14ac:dyDescent="0.45">
      <c r="A13114" s="63"/>
    </row>
    <row r="13115" spans="1:1" x14ac:dyDescent="0.45">
      <c r="A13115" s="63"/>
    </row>
    <row r="13116" spans="1:1" x14ac:dyDescent="0.45">
      <c r="A13116" s="63"/>
    </row>
    <row r="13117" spans="1:1" x14ac:dyDescent="0.45">
      <c r="A13117" s="63"/>
    </row>
    <row r="13118" spans="1:1" x14ac:dyDescent="0.45">
      <c r="A13118" s="63"/>
    </row>
    <row r="13119" spans="1:1" x14ac:dyDescent="0.45">
      <c r="A13119" s="63"/>
    </row>
    <row r="13120" spans="1:1" x14ac:dyDescent="0.45">
      <c r="A13120" s="63"/>
    </row>
    <row r="13121" spans="1:1" x14ac:dyDescent="0.45">
      <c r="A13121" s="63"/>
    </row>
    <row r="13122" spans="1:1" x14ac:dyDescent="0.45">
      <c r="A13122" s="63"/>
    </row>
    <row r="13123" spans="1:1" x14ac:dyDescent="0.45">
      <c r="A13123" s="63"/>
    </row>
    <row r="13124" spans="1:1" x14ac:dyDescent="0.45">
      <c r="A13124" s="63"/>
    </row>
    <row r="13125" spans="1:1" x14ac:dyDescent="0.45">
      <c r="A13125" s="63"/>
    </row>
    <row r="13126" spans="1:1" x14ac:dyDescent="0.45">
      <c r="A13126" s="63"/>
    </row>
    <row r="13127" spans="1:1" x14ac:dyDescent="0.45">
      <c r="A13127" s="63"/>
    </row>
    <row r="13128" spans="1:1" x14ac:dyDescent="0.45">
      <c r="A13128" s="63"/>
    </row>
    <row r="13129" spans="1:1" x14ac:dyDescent="0.45">
      <c r="A13129" s="63"/>
    </row>
    <row r="13130" spans="1:1" x14ac:dyDescent="0.45">
      <c r="A13130" s="63"/>
    </row>
    <row r="13131" spans="1:1" x14ac:dyDescent="0.45">
      <c r="A13131" s="63"/>
    </row>
    <row r="13132" spans="1:1" x14ac:dyDescent="0.45">
      <c r="A13132" s="63"/>
    </row>
    <row r="13133" spans="1:1" x14ac:dyDescent="0.45">
      <c r="A13133" s="63"/>
    </row>
    <row r="13134" spans="1:1" x14ac:dyDescent="0.45">
      <c r="A13134" s="63"/>
    </row>
    <row r="13135" spans="1:1" x14ac:dyDescent="0.45">
      <c r="A13135" s="63"/>
    </row>
    <row r="13136" spans="1:1" x14ac:dyDescent="0.45">
      <c r="A13136" s="63"/>
    </row>
    <row r="13137" spans="1:1" x14ac:dyDescent="0.45">
      <c r="A13137" s="63"/>
    </row>
    <row r="13138" spans="1:1" x14ac:dyDescent="0.45">
      <c r="A13138" s="63"/>
    </row>
    <row r="13139" spans="1:1" x14ac:dyDescent="0.45">
      <c r="A13139" s="63"/>
    </row>
    <row r="13140" spans="1:1" x14ac:dyDescent="0.45">
      <c r="A13140" s="63"/>
    </row>
    <row r="13141" spans="1:1" x14ac:dyDescent="0.45">
      <c r="A13141" s="63"/>
    </row>
    <row r="13142" spans="1:1" x14ac:dyDescent="0.45">
      <c r="A13142" s="63"/>
    </row>
    <row r="13143" spans="1:1" x14ac:dyDescent="0.45">
      <c r="A13143" s="63"/>
    </row>
    <row r="13144" spans="1:1" x14ac:dyDescent="0.45">
      <c r="A13144" s="63"/>
    </row>
    <row r="13145" spans="1:1" x14ac:dyDescent="0.45">
      <c r="A13145" s="63"/>
    </row>
    <row r="13146" spans="1:1" x14ac:dyDescent="0.45">
      <c r="A13146" s="63"/>
    </row>
    <row r="13147" spans="1:1" x14ac:dyDescent="0.45">
      <c r="A13147" s="63"/>
    </row>
    <row r="13148" spans="1:1" x14ac:dyDescent="0.45">
      <c r="A13148" s="63"/>
    </row>
    <row r="13149" spans="1:1" x14ac:dyDescent="0.45">
      <c r="A13149" s="63"/>
    </row>
    <row r="13150" spans="1:1" x14ac:dyDescent="0.45">
      <c r="A13150" s="63"/>
    </row>
    <row r="13151" spans="1:1" x14ac:dyDescent="0.45">
      <c r="A13151" s="63"/>
    </row>
    <row r="13152" spans="1:1" x14ac:dyDescent="0.45">
      <c r="A13152" s="63"/>
    </row>
    <row r="13153" spans="1:1" x14ac:dyDescent="0.45">
      <c r="A13153" s="63"/>
    </row>
    <row r="13154" spans="1:1" x14ac:dyDescent="0.45">
      <c r="A13154" s="63"/>
    </row>
    <row r="13155" spans="1:1" x14ac:dyDescent="0.45">
      <c r="A13155" s="63"/>
    </row>
    <row r="13156" spans="1:1" x14ac:dyDescent="0.45">
      <c r="A13156" s="63"/>
    </row>
    <row r="13157" spans="1:1" x14ac:dyDescent="0.45">
      <c r="A13157" s="63"/>
    </row>
    <row r="13158" spans="1:1" x14ac:dyDescent="0.45">
      <c r="A13158" s="63"/>
    </row>
    <row r="13159" spans="1:1" x14ac:dyDescent="0.45">
      <c r="A13159" s="63"/>
    </row>
    <row r="13160" spans="1:1" x14ac:dyDescent="0.45">
      <c r="A13160" s="63"/>
    </row>
    <row r="13161" spans="1:1" x14ac:dyDescent="0.45">
      <c r="A13161" s="63"/>
    </row>
    <row r="13162" spans="1:1" x14ac:dyDescent="0.45">
      <c r="A13162" s="63"/>
    </row>
    <row r="13163" spans="1:1" x14ac:dyDescent="0.45">
      <c r="A13163" s="63"/>
    </row>
    <row r="13164" spans="1:1" x14ac:dyDescent="0.45">
      <c r="A13164" s="63"/>
    </row>
    <row r="13165" spans="1:1" x14ac:dyDescent="0.45">
      <c r="A13165" s="63"/>
    </row>
    <row r="13166" spans="1:1" x14ac:dyDescent="0.45">
      <c r="A13166" s="63"/>
    </row>
    <row r="13167" spans="1:1" x14ac:dyDescent="0.45">
      <c r="A13167" s="63"/>
    </row>
    <row r="13168" spans="1:1" x14ac:dyDescent="0.45">
      <c r="A13168" s="63"/>
    </row>
    <row r="13169" spans="1:1" x14ac:dyDescent="0.45">
      <c r="A13169" s="63"/>
    </row>
    <row r="13170" spans="1:1" x14ac:dyDescent="0.45">
      <c r="A13170" s="63"/>
    </row>
    <row r="13171" spans="1:1" x14ac:dyDescent="0.45">
      <c r="A13171" s="63"/>
    </row>
    <row r="13172" spans="1:1" x14ac:dyDescent="0.45">
      <c r="A13172" s="63"/>
    </row>
    <row r="13173" spans="1:1" x14ac:dyDescent="0.45">
      <c r="A13173" s="63"/>
    </row>
    <row r="13174" spans="1:1" x14ac:dyDescent="0.45">
      <c r="A13174" s="63"/>
    </row>
    <row r="13175" spans="1:1" x14ac:dyDescent="0.45">
      <c r="A13175" s="63"/>
    </row>
    <row r="13176" spans="1:1" x14ac:dyDescent="0.45">
      <c r="A13176" s="63"/>
    </row>
    <row r="13177" spans="1:1" x14ac:dyDescent="0.45">
      <c r="A13177" s="63"/>
    </row>
    <row r="13178" spans="1:1" x14ac:dyDescent="0.45">
      <c r="A13178" s="63"/>
    </row>
    <row r="13179" spans="1:1" x14ac:dyDescent="0.45">
      <c r="A13179" s="63"/>
    </row>
    <row r="13180" spans="1:1" x14ac:dyDescent="0.45">
      <c r="A13180" s="63"/>
    </row>
    <row r="13181" spans="1:1" x14ac:dyDescent="0.45">
      <c r="A13181" s="63"/>
    </row>
    <row r="13182" spans="1:1" x14ac:dyDescent="0.45">
      <c r="A13182" s="63"/>
    </row>
    <row r="13183" spans="1:1" x14ac:dyDescent="0.45">
      <c r="A13183" s="63"/>
    </row>
    <row r="13184" spans="1:1" x14ac:dyDescent="0.45">
      <c r="A13184" s="63"/>
    </row>
    <row r="13185" spans="1:1" x14ac:dyDescent="0.45">
      <c r="A13185" s="63"/>
    </row>
    <row r="13186" spans="1:1" x14ac:dyDescent="0.45">
      <c r="A13186" s="63"/>
    </row>
    <row r="13187" spans="1:1" x14ac:dyDescent="0.45">
      <c r="A13187" s="63"/>
    </row>
    <row r="13188" spans="1:1" x14ac:dyDescent="0.45">
      <c r="A13188" s="63"/>
    </row>
    <row r="13189" spans="1:1" x14ac:dyDescent="0.45">
      <c r="A13189" s="63"/>
    </row>
    <row r="13190" spans="1:1" x14ac:dyDescent="0.45">
      <c r="A13190" s="63"/>
    </row>
    <row r="13191" spans="1:1" x14ac:dyDescent="0.45">
      <c r="A13191" s="63"/>
    </row>
    <row r="13192" spans="1:1" x14ac:dyDescent="0.45">
      <c r="A13192" s="63"/>
    </row>
    <row r="13193" spans="1:1" x14ac:dyDescent="0.45">
      <c r="A13193" s="63"/>
    </row>
    <row r="13194" spans="1:1" x14ac:dyDescent="0.45">
      <c r="A13194" s="63"/>
    </row>
    <row r="13195" spans="1:1" x14ac:dyDescent="0.45">
      <c r="A13195" s="63"/>
    </row>
    <row r="13196" spans="1:1" x14ac:dyDescent="0.45">
      <c r="A13196" s="63"/>
    </row>
    <row r="13197" spans="1:1" x14ac:dyDescent="0.45">
      <c r="A13197" s="63"/>
    </row>
    <row r="13198" spans="1:1" x14ac:dyDescent="0.45">
      <c r="A13198" s="63"/>
    </row>
    <row r="13199" spans="1:1" x14ac:dyDescent="0.45">
      <c r="A13199" s="63"/>
    </row>
    <row r="13200" spans="1:1" x14ac:dyDescent="0.45">
      <c r="A13200" s="63"/>
    </row>
    <row r="13201" spans="1:1" x14ac:dyDescent="0.45">
      <c r="A13201" s="63"/>
    </row>
    <row r="13202" spans="1:1" x14ac:dyDescent="0.45">
      <c r="A13202" s="63"/>
    </row>
    <row r="13203" spans="1:1" x14ac:dyDescent="0.45">
      <c r="A13203" s="63"/>
    </row>
    <row r="13204" spans="1:1" x14ac:dyDescent="0.45">
      <c r="A13204" s="63"/>
    </row>
    <row r="13205" spans="1:1" x14ac:dyDescent="0.45">
      <c r="A13205" s="63"/>
    </row>
    <row r="13206" spans="1:1" x14ac:dyDescent="0.45">
      <c r="A13206" s="63"/>
    </row>
    <row r="13207" spans="1:1" x14ac:dyDescent="0.45">
      <c r="A13207" s="63"/>
    </row>
    <row r="13208" spans="1:1" x14ac:dyDescent="0.45">
      <c r="A13208" s="63"/>
    </row>
    <row r="13209" spans="1:1" x14ac:dyDescent="0.45">
      <c r="A13209" s="63"/>
    </row>
    <row r="13210" spans="1:1" x14ac:dyDescent="0.45">
      <c r="A13210" s="63"/>
    </row>
    <row r="13211" spans="1:1" x14ac:dyDescent="0.45">
      <c r="A13211" s="63"/>
    </row>
    <row r="13212" spans="1:1" x14ac:dyDescent="0.45">
      <c r="A13212" s="63"/>
    </row>
    <row r="13213" spans="1:1" x14ac:dyDescent="0.45">
      <c r="A13213" s="63"/>
    </row>
    <row r="13214" spans="1:1" x14ac:dyDescent="0.45">
      <c r="A13214" s="63"/>
    </row>
    <row r="13215" spans="1:1" x14ac:dyDescent="0.45">
      <c r="A13215" s="63"/>
    </row>
    <row r="13216" spans="1:1" x14ac:dyDescent="0.45">
      <c r="A13216" s="63"/>
    </row>
    <row r="13217" spans="1:1" x14ac:dyDescent="0.45">
      <c r="A13217" s="63"/>
    </row>
    <row r="13218" spans="1:1" x14ac:dyDescent="0.45">
      <c r="A13218" s="63"/>
    </row>
    <row r="13219" spans="1:1" x14ac:dyDescent="0.45">
      <c r="A13219" s="63"/>
    </row>
    <row r="13220" spans="1:1" x14ac:dyDescent="0.45">
      <c r="A13220" s="63"/>
    </row>
    <row r="13221" spans="1:1" x14ac:dyDescent="0.45">
      <c r="A13221" s="63"/>
    </row>
    <row r="13222" spans="1:1" x14ac:dyDescent="0.45">
      <c r="A13222" s="63"/>
    </row>
    <row r="13223" spans="1:1" x14ac:dyDescent="0.45">
      <c r="A13223" s="63"/>
    </row>
    <row r="13224" spans="1:1" x14ac:dyDescent="0.45">
      <c r="A13224" s="63"/>
    </row>
    <row r="13225" spans="1:1" x14ac:dyDescent="0.45">
      <c r="A13225" s="63"/>
    </row>
    <row r="13226" spans="1:1" x14ac:dyDescent="0.45">
      <c r="A13226" s="63"/>
    </row>
    <row r="13227" spans="1:1" x14ac:dyDescent="0.45">
      <c r="A13227" s="63"/>
    </row>
    <row r="13228" spans="1:1" x14ac:dyDescent="0.45">
      <c r="A13228" s="63"/>
    </row>
    <row r="13229" spans="1:1" x14ac:dyDescent="0.45">
      <c r="A13229" s="63"/>
    </row>
    <row r="13230" spans="1:1" x14ac:dyDescent="0.45">
      <c r="A13230" s="63"/>
    </row>
    <row r="13231" spans="1:1" x14ac:dyDescent="0.45">
      <c r="A13231" s="63"/>
    </row>
    <row r="13232" spans="1:1" x14ac:dyDescent="0.45">
      <c r="A13232" s="63"/>
    </row>
    <row r="13233" spans="1:1" x14ac:dyDescent="0.45">
      <c r="A13233" s="63"/>
    </row>
    <row r="13234" spans="1:1" x14ac:dyDescent="0.45">
      <c r="A13234" s="63"/>
    </row>
    <row r="13235" spans="1:1" x14ac:dyDescent="0.45">
      <c r="A13235" s="63"/>
    </row>
    <row r="13236" spans="1:1" x14ac:dyDescent="0.45">
      <c r="A13236" s="63"/>
    </row>
    <row r="13237" spans="1:1" x14ac:dyDescent="0.45">
      <c r="A13237" s="63"/>
    </row>
    <row r="13238" spans="1:1" x14ac:dyDescent="0.45">
      <c r="A13238" s="63"/>
    </row>
    <row r="13239" spans="1:1" x14ac:dyDescent="0.45">
      <c r="A13239" s="63"/>
    </row>
    <row r="13240" spans="1:1" x14ac:dyDescent="0.45">
      <c r="A13240" s="63"/>
    </row>
    <row r="13241" spans="1:1" x14ac:dyDescent="0.45">
      <c r="A13241" s="63"/>
    </row>
    <row r="13242" spans="1:1" x14ac:dyDescent="0.45">
      <c r="A13242" s="63"/>
    </row>
    <row r="13243" spans="1:1" x14ac:dyDescent="0.45">
      <c r="A13243" s="63"/>
    </row>
    <row r="13244" spans="1:1" x14ac:dyDescent="0.45">
      <c r="A13244" s="63"/>
    </row>
    <row r="13245" spans="1:1" x14ac:dyDescent="0.45">
      <c r="A13245" s="63"/>
    </row>
    <row r="13246" spans="1:1" x14ac:dyDescent="0.45">
      <c r="A13246" s="63"/>
    </row>
    <row r="13247" spans="1:1" x14ac:dyDescent="0.45">
      <c r="A13247" s="63"/>
    </row>
    <row r="13248" spans="1:1" x14ac:dyDescent="0.45">
      <c r="A13248" s="63"/>
    </row>
    <row r="13249" spans="1:1" x14ac:dyDescent="0.45">
      <c r="A13249" s="63"/>
    </row>
    <row r="13250" spans="1:1" x14ac:dyDescent="0.45">
      <c r="A13250" s="63"/>
    </row>
    <row r="13251" spans="1:1" x14ac:dyDescent="0.45">
      <c r="A13251" s="63"/>
    </row>
    <row r="13252" spans="1:1" x14ac:dyDescent="0.45">
      <c r="A13252" s="63"/>
    </row>
    <row r="13253" spans="1:1" x14ac:dyDescent="0.45">
      <c r="A13253" s="63"/>
    </row>
    <row r="13254" spans="1:1" x14ac:dyDescent="0.45">
      <c r="A13254" s="63"/>
    </row>
    <row r="13255" spans="1:1" x14ac:dyDescent="0.45">
      <c r="A13255" s="63"/>
    </row>
    <row r="13256" spans="1:1" x14ac:dyDescent="0.45">
      <c r="A13256" s="63"/>
    </row>
    <row r="13257" spans="1:1" x14ac:dyDescent="0.45">
      <c r="A13257" s="63"/>
    </row>
    <row r="13258" spans="1:1" x14ac:dyDescent="0.45">
      <c r="A13258" s="63"/>
    </row>
    <row r="13259" spans="1:1" x14ac:dyDescent="0.45">
      <c r="A13259" s="63"/>
    </row>
    <row r="13260" spans="1:1" x14ac:dyDescent="0.45">
      <c r="A13260" s="63"/>
    </row>
    <row r="13261" spans="1:1" x14ac:dyDescent="0.45">
      <c r="A13261" s="63"/>
    </row>
    <row r="13262" spans="1:1" x14ac:dyDescent="0.45">
      <c r="A13262" s="63"/>
    </row>
    <row r="13263" spans="1:1" x14ac:dyDescent="0.45">
      <c r="A13263" s="63"/>
    </row>
    <row r="13264" spans="1:1" x14ac:dyDescent="0.45">
      <c r="A13264" s="63"/>
    </row>
    <row r="13265" spans="1:1" x14ac:dyDescent="0.45">
      <c r="A13265" s="63"/>
    </row>
    <row r="13266" spans="1:1" x14ac:dyDescent="0.45">
      <c r="A13266" s="63"/>
    </row>
    <row r="13267" spans="1:1" x14ac:dyDescent="0.45">
      <c r="A13267" s="63"/>
    </row>
    <row r="13268" spans="1:1" x14ac:dyDescent="0.45">
      <c r="A13268" s="63"/>
    </row>
    <row r="13269" spans="1:1" x14ac:dyDescent="0.45">
      <c r="A13269" s="63"/>
    </row>
    <row r="13270" spans="1:1" x14ac:dyDescent="0.45">
      <c r="A13270" s="63"/>
    </row>
    <row r="13271" spans="1:1" x14ac:dyDescent="0.45">
      <c r="A13271" s="63"/>
    </row>
    <row r="13272" spans="1:1" x14ac:dyDescent="0.45">
      <c r="A13272" s="63"/>
    </row>
    <row r="13273" spans="1:1" x14ac:dyDescent="0.45">
      <c r="A13273" s="63"/>
    </row>
    <row r="13274" spans="1:1" x14ac:dyDescent="0.45">
      <c r="A13274" s="63"/>
    </row>
    <row r="13275" spans="1:1" x14ac:dyDescent="0.45">
      <c r="A13275" s="63"/>
    </row>
    <row r="13276" spans="1:1" x14ac:dyDescent="0.45">
      <c r="A13276" s="63"/>
    </row>
    <row r="13277" spans="1:1" x14ac:dyDescent="0.45">
      <c r="A13277" s="63"/>
    </row>
    <row r="13278" spans="1:1" x14ac:dyDescent="0.45">
      <c r="A13278" s="63"/>
    </row>
    <row r="13279" spans="1:1" x14ac:dyDescent="0.45">
      <c r="A13279" s="63"/>
    </row>
    <row r="13280" spans="1:1" x14ac:dyDescent="0.45">
      <c r="A13280" s="63"/>
    </row>
    <row r="13281" spans="1:1" x14ac:dyDescent="0.45">
      <c r="A13281" s="63"/>
    </row>
    <row r="13282" spans="1:1" x14ac:dyDescent="0.45">
      <c r="A13282" s="63"/>
    </row>
    <row r="13283" spans="1:1" x14ac:dyDescent="0.45">
      <c r="A13283" s="63"/>
    </row>
    <row r="13284" spans="1:1" x14ac:dyDescent="0.45">
      <c r="A13284" s="63"/>
    </row>
    <row r="13285" spans="1:1" x14ac:dyDescent="0.45">
      <c r="A13285" s="63"/>
    </row>
    <row r="13286" spans="1:1" x14ac:dyDescent="0.45">
      <c r="A13286" s="63"/>
    </row>
    <row r="13287" spans="1:1" x14ac:dyDescent="0.45">
      <c r="A13287" s="63"/>
    </row>
    <row r="13288" spans="1:1" x14ac:dyDescent="0.45">
      <c r="A13288" s="63"/>
    </row>
    <row r="13289" spans="1:1" x14ac:dyDescent="0.45">
      <c r="A13289" s="63"/>
    </row>
    <row r="13290" spans="1:1" x14ac:dyDescent="0.45">
      <c r="A13290" s="63"/>
    </row>
    <row r="13291" spans="1:1" x14ac:dyDescent="0.45">
      <c r="A13291" s="63"/>
    </row>
    <row r="13292" spans="1:1" x14ac:dyDescent="0.45">
      <c r="A13292" s="63"/>
    </row>
    <row r="13293" spans="1:1" x14ac:dyDescent="0.45">
      <c r="A13293" s="63"/>
    </row>
    <row r="13294" spans="1:1" x14ac:dyDescent="0.45">
      <c r="A13294" s="63"/>
    </row>
    <row r="13295" spans="1:1" x14ac:dyDescent="0.45">
      <c r="A13295" s="63"/>
    </row>
    <row r="13296" spans="1:1" x14ac:dyDescent="0.45">
      <c r="A13296" s="63"/>
    </row>
    <row r="13297" spans="1:1" x14ac:dyDescent="0.45">
      <c r="A13297" s="63"/>
    </row>
    <row r="13298" spans="1:1" x14ac:dyDescent="0.45">
      <c r="A13298" s="63"/>
    </row>
    <row r="13299" spans="1:1" x14ac:dyDescent="0.45">
      <c r="A13299" s="63"/>
    </row>
    <row r="13300" spans="1:1" x14ac:dyDescent="0.45">
      <c r="A13300" s="63"/>
    </row>
    <row r="13301" spans="1:1" x14ac:dyDescent="0.45">
      <c r="A13301" s="63"/>
    </row>
    <row r="13302" spans="1:1" x14ac:dyDescent="0.45">
      <c r="A13302" s="63"/>
    </row>
    <row r="13303" spans="1:1" x14ac:dyDescent="0.45">
      <c r="A13303" s="63"/>
    </row>
    <row r="13304" spans="1:1" x14ac:dyDescent="0.45">
      <c r="A13304" s="63"/>
    </row>
    <row r="13305" spans="1:1" x14ac:dyDescent="0.45">
      <c r="A13305" s="63"/>
    </row>
    <row r="13306" spans="1:1" x14ac:dyDescent="0.45">
      <c r="A13306" s="63"/>
    </row>
    <row r="13307" spans="1:1" x14ac:dyDescent="0.45">
      <c r="A13307" s="63"/>
    </row>
    <row r="13308" spans="1:1" x14ac:dyDescent="0.45">
      <c r="A13308" s="63"/>
    </row>
    <row r="13309" spans="1:1" x14ac:dyDescent="0.45">
      <c r="A13309" s="63"/>
    </row>
    <row r="13310" spans="1:1" x14ac:dyDescent="0.45">
      <c r="A13310" s="63"/>
    </row>
    <row r="13311" spans="1:1" x14ac:dyDescent="0.45">
      <c r="A13311" s="63"/>
    </row>
    <row r="13312" spans="1:1" x14ac:dyDescent="0.45">
      <c r="A13312" s="63"/>
    </row>
    <row r="13313" spans="1:1" x14ac:dyDescent="0.45">
      <c r="A13313" s="63"/>
    </row>
    <row r="13314" spans="1:1" x14ac:dyDescent="0.45">
      <c r="A13314" s="63"/>
    </row>
    <row r="13315" spans="1:1" x14ac:dyDescent="0.45">
      <c r="A13315" s="63"/>
    </row>
    <row r="13316" spans="1:1" x14ac:dyDescent="0.45">
      <c r="A13316" s="63"/>
    </row>
    <row r="13317" spans="1:1" x14ac:dyDescent="0.45">
      <c r="A13317" s="63"/>
    </row>
    <row r="13318" spans="1:1" x14ac:dyDescent="0.45">
      <c r="A13318" s="63"/>
    </row>
    <row r="13319" spans="1:1" x14ac:dyDescent="0.45">
      <c r="A13319" s="63"/>
    </row>
    <row r="13320" spans="1:1" x14ac:dyDescent="0.45">
      <c r="A13320" s="63"/>
    </row>
    <row r="13321" spans="1:1" x14ac:dyDescent="0.45">
      <c r="A13321" s="63"/>
    </row>
    <row r="13322" spans="1:1" x14ac:dyDescent="0.45">
      <c r="A13322" s="63"/>
    </row>
    <row r="13323" spans="1:1" x14ac:dyDescent="0.45">
      <c r="A13323" s="63"/>
    </row>
    <row r="13324" spans="1:1" x14ac:dyDescent="0.45">
      <c r="A13324" s="63"/>
    </row>
    <row r="13325" spans="1:1" x14ac:dyDescent="0.45">
      <c r="A13325" s="63"/>
    </row>
    <row r="13326" spans="1:1" x14ac:dyDescent="0.45">
      <c r="A13326" s="63"/>
    </row>
    <row r="13327" spans="1:1" x14ac:dyDescent="0.45">
      <c r="A13327" s="63"/>
    </row>
    <row r="13328" spans="1:1" x14ac:dyDescent="0.45">
      <c r="A13328" s="63"/>
    </row>
    <row r="13329" spans="1:1" x14ac:dyDescent="0.45">
      <c r="A13329" s="63"/>
    </row>
    <row r="13330" spans="1:1" x14ac:dyDescent="0.45">
      <c r="A13330" s="63"/>
    </row>
    <row r="13331" spans="1:1" x14ac:dyDescent="0.45">
      <c r="A13331" s="63"/>
    </row>
    <row r="13332" spans="1:1" x14ac:dyDescent="0.45">
      <c r="A13332" s="63"/>
    </row>
    <row r="13333" spans="1:1" x14ac:dyDescent="0.45">
      <c r="A13333" s="63"/>
    </row>
    <row r="13334" spans="1:1" x14ac:dyDescent="0.45">
      <c r="A13334" s="63"/>
    </row>
    <row r="13335" spans="1:1" x14ac:dyDescent="0.45">
      <c r="A13335" s="63"/>
    </row>
    <row r="13336" spans="1:1" x14ac:dyDescent="0.45">
      <c r="A13336" s="63"/>
    </row>
    <row r="13337" spans="1:1" x14ac:dyDescent="0.45">
      <c r="A13337" s="63"/>
    </row>
    <row r="13338" spans="1:1" x14ac:dyDescent="0.45">
      <c r="A13338" s="63"/>
    </row>
    <row r="13339" spans="1:1" x14ac:dyDescent="0.45">
      <c r="A13339" s="63"/>
    </row>
    <row r="13340" spans="1:1" x14ac:dyDescent="0.45">
      <c r="A13340" s="63"/>
    </row>
    <row r="13341" spans="1:1" x14ac:dyDescent="0.45">
      <c r="A13341" s="63"/>
    </row>
    <row r="13342" spans="1:1" x14ac:dyDescent="0.45">
      <c r="A13342" s="63"/>
    </row>
    <row r="13343" spans="1:1" x14ac:dyDescent="0.45">
      <c r="A13343" s="63"/>
    </row>
    <row r="13344" spans="1:1" x14ac:dyDescent="0.45">
      <c r="A13344" s="63"/>
    </row>
    <row r="13345" spans="1:1" x14ac:dyDescent="0.45">
      <c r="A13345" s="63"/>
    </row>
    <row r="13346" spans="1:1" x14ac:dyDescent="0.45">
      <c r="A13346" s="63"/>
    </row>
    <row r="13347" spans="1:1" x14ac:dyDescent="0.45">
      <c r="A13347" s="63"/>
    </row>
    <row r="13348" spans="1:1" x14ac:dyDescent="0.45">
      <c r="A13348" s="63"/>
    </row>
    <row r="13349" spans="1:1" x14ac:dyDescent="0.45">
      <c r="A13349" s="63"/>
    </row>
    <row r="13350" spans="1:1" x14ac:dyDescent="0.45">
      <c r="A13350" s="63"/>
    </row>
    <row r="13351" spans="1:1" x14ac:dyDescent="0.45">
      <c r="A13351" s="63"/>
    </row>
    <row r="13352" spans="1:1" x14ac:dyDescent="0.45">
      <c r="A13352" s="63"/>
    </row>
    <row r="13353" spans="1:1" x14ac:dyDescent="0.45">
      <c r="A13353" s="63"/>
    </row>
    <row r="13354" spans="1:1" x14ac:dyDescent="0.45">
      <c r="A13354" s="63"/>
    </row>
    <row r="13355" spans="1:1" x14ac:dyDescent="0.45">
      <c r="A13355" s="63"/>
    </row>
    <row r="13356" spans="1:1" x14ac:dyDescent="0.45">
      <c r="A13356" s="63"/>
    </row>
    <row r="13357" spans="1:1" x14ac:dyDescent="0.45">
      <c r="A13357" s="63"/>
    </row>
    <row r="13358" spans="1:1" x14ac:dyDescent="0.45">
      <c r="A13358" s="63"/>
    </row>
    <row r="13359" spans="1:1" x14ac:dyDescent="0.45">
      <c r="A13359" s="63"/>
    </row>
    <row r="13360" spans="1:1" x14ac:dyDescent="0.45">
      <c r="A13360" s="63"/>
    </row>
    <row r="13361" spans="1:1" x14ac:dyDescent="0.45">
      <c r="A13361" s="63"/>
    </row>
    <row r="13362" spans="1:1" x14ac:dyDescent="0.45">
      <c r="A13362" s="63"/>
    </row>
    <row r="13363" spans="1:1" x14ac:dyDescent="0.45">
      <c r="A13363" s="63"/>
    </row>
    <row r="13364" spans="1:1" x14ac:dyDescent="0.45">
      <c r="A13364" s="63"/>
    </row>
    <row r="13365" spans="1:1" x14ac:dyDescent="0.45">
      <c r="A13365" s="63"/>
    </row>
    <row r="13366" spans="1:1" x14ac:dyDescent="0.45">
      <c r="A13366" s="63"/>
    </row>
    <row r="13367" spans="1:1" x14ac:dyDescent="0.45">
      <c r="A13367" s="63"/>
    </row>
    <row r="13368" spans="1:1" x14ac:dyDescent="0.45">
      <c r="A13368" s="63"/>
    </row>
    <row r="13369" spans="1:1" x14ac:dyDescent="0.45">
      <c r="A13369" s="63"/>
    </row>
    <row r="13370" spans="1:1" x14ac:dyDescent="0.45">
      <c r="A13370" s="63"/>
    </row>
    <row r="13371" spans="1:1" x14ac:dyDescent="0.45">
      <c r="A13371" s="63"/>
    </row>
    <row r="13372" spans="1:1" x14ac:dyDescent="0.45">
      <c r="A13372" s="63"/>
    </row>
    <row r="13373" spans="1:1" x14ac:dyDescent="0.45">
      <c r="A13373" s="63"/>
    </row>
    <row r="13374" spans="1:1" x14ac:dyDescent="0.45">
      <c r="A13374" s="63"/>
    </row>
    <row r="13375" spans="1:1" x14ac:dyDescent="0.45">
      <c r="A13375" s="63"/>
    </row>
    <row r="13376" spans="1:1" x14ac:dyDescent="0.45">
      <c r="A13376" s="63"/>
    </row>
    <row r="13377" spans="1:1" x14ac:dyDescent="0.45">
      <c r="A13377" s="63"/>
    </row>
    <row r="13378" spans="1:1" x14ac:dyDescent="0.45">
      <c r="A13378" s="63"/>
    </row>
    <row r="13379" spans="1:1" x14ac:dyDescent="0.45">
      <c r="A13379" s="63"/>
    </row>
    <row r="13380" spans="1:1" x14ac:dyDescent="0.45">
      <c r="A13380" s="63"/>
    </row>
    <row r="13381" spans="1:1" x14ac:dyDescent="0.45">
      <c r="A13381" s="63"/>
    </row>
    <row r="13382" spans="1:1" x14ac:dyDescent="0.45">
      <c r="A13382" s="63"/>
    </row>
    <row r="13383" spans="1:1" x14ac:dyDescent="0.45">
      <c r="A13383" s="63"/>
    </row>
    <row r="13384" spans="1:1" x14ac:dyDescent="0.45">
      <c r="A13384" s="63"/>
    </row>
    <row r="13385" spans="1:1" x14ac:dyDescent="0.45">
      <c r="A13385" s="63"/>
    </row>
    <row r="13386" spans="1:1" x14ac:dyDescent="0.45">
      <c r="A13386" s="63"/>
    </row>
    <row r="13387" spans="1:1" x14ac:dyDescent="0.45">
      <c r="A13387" s="63"/>
    </row>
    <row r="13388" spans="1:1" x14ac:dyDescent="0.45">
      <c r="A13388" s="63"/>
    </row>
    <row r="13389" spans="1:1" x14ac:dyDescent="0.45">
      <c r="A13389" s="63"/>
    </row>
    <row r="13390" spans="1:1" x14ac:dyDescent="0.45">
      <c r="A13390" s="63"/>
    </row>
    <row r="13391" spans="1:1" x14ac:dyDescent="0.45">
      <c r="A13391" s="63"/>
    </row>
    <row r="13392" spans="1:1" x14ac:dyDescent="0.45">
      <c r="A13392" s="63"/>
    </row>
    <row r="13393" spans="1:1" x14ac:dyDescent="0.45">
      <c r="A13393" s="63"/>
    </row>
    <row r="13394" spans="1:1" x14ac:dyDescent="0.45">
      <c r="A13394" s="63"/>
    </row>
    <row r="13395" spans="1:1" x14ac:dyDescent="0.45">
      <c r="A13395" s="63"/>
    </row>
    <row r="13396" spans="1:1" x14ac:dyDescent="0.45">
      <c r="A13396" s="63"/>
    </row>
    <row r="13397" spans="1:1" x14ac:dyDescent="0.45">
      <c r="A13397" s="63"/>
    </row>
    <row r="13398" spans="1:1" x14ac:dyDescent="0.45">
      <c r="A13398" s="63"/>
    </row>
    <row r="13399" spans="1:1" x14ac:dyDescent="0.45">
      <c r="A13399" s="63"/>
    </row>
    <row r="13400" spans="1:1" x14ac:dyDescent="0.45">
      <c r="A13400" s="63"/>
    </row>
    <row r="13401" spans="1:1" x14ac:dyDescent="0.45">
      <c r="A13401" s="63"/>
    </row>
    <row r="13402" spans="1:1" x14ac:dyDescent="0.45">
      <c r="A13402" s="63"/>
    </row>
    <row r="13403" spans="1:1" x14ac:dyDescent="0.45">
      <c r="A13403" s="63"/>
    </row>
    <row r="13404" spans="1:1" x14ac:dyDescent="0.45">
      <c r="A13404" s="63"/>
    </row>
    <row r="13405" spans="1:1" x14ac:dyDescent="0.45">
      <c r="A13405" s="63"/>
    </row>
    <row r="13406" spans="1:1" x14ac:dyDescent="0.45">
      <c r="A13406" s="63"/>
    </row>
    <row r="13407" spans="1:1" x14ac:dyDescent="0.45">
      <c r="A13407" s="63"/>
    </row>
    <row r="13408" spans="1:1" x14ac:dyDescent="0.45">
      <c r="A13408" s="63"/>
    </row>
    <row r="13409" spans="1:1" x14ac:dyDescent="0.45">
      <c r="A13409" s="63"/>
    </row>
    <row r="13410" spans="1:1" x14ac:dyDescent="0.45">
      <c r="A13410" s="63"/>
    </row>
    <row r="13411" spans="1:1" x14ac:dyDescent="0.45">
      <c r="A13411" s="63"/>
    </row>
    <row r="13412" spans="1:1" x14ac:dyDescent="0.45">
      <c r="A13412" s="63"/>
    </row>
    <row r="13413" spans="1:1" x14ac:dyDescent="0.45">
      <c r="A13413" s="63"/>
    </row>
    <row r="13414" spans="1:1" x14ac:dyDescent="0.45">
      <c r="A13414" s="63"/>
    </row>
    <row r="13415" spans="1:1" x14ac:dyDescent="0.45">
      <c r="A13415" s="63"/>
    </row>
    <row r="13416" spans="1:1" x14ac:dyDescent="0.45">
      <c r="A13416" s="63"/>
    </row>
    <row r="13417" spans="1:1" x14ac:dyDescent="0.45">
      <c r="A13417" s="63"/>
    </row>
    <row r="13418" spans="1:1" x14ac:dyDescent="0.45">
      <c r="A13418" s="63"/>
    </row>
    <row r="13419" spans="1:1" x14ac:dyDescent="0.45">
      <c r="A13419" s="63"/>
    </row>
    <row r="13420" spans="1:1" x14ac:dyDescent="0.45">
      <c r="A13420" s="63"/>
    </row>
    <row r="13421" spans="1:1" x14ac:dyDescent="0.45">
      <c r="A13421" s="63"/>
    </row>
    <row r="13422" spans="1:1" x14ac:dyDescent="0.45">
      <c r="A13422" s="63"/>
    </row>
    <row r="13423" spans="1:1" x14ac:dyDescent="0.45">
      <c r="A13423" s="63"/>
    </row>
    <row r="13424" spans="1:1" x14ac:dyDescent="0.45">
      <c r="A13424" s="63"/>
    </row>
    <row r="13425" spans="1:1" x14ac:dyDescent="0.45">
      <c r="A13425" s="63"/>
    </row>
    <row r="13426" spans="1:1" x14ac:dyDescent="0.45">
      <c r="A13426" s="63"/>
    </row>
    <row r="13427" spans="1:1" x14ac:dyDescent="0.45">
      <c r="A13427" s="63"/>
    </row>
    <row r="13428" spans="1:1" x14ac:dyDescent="0.45">
      <c r="A13428" s="63"/>
    </row>
    <row r="13429" spans="1:1" x14ac:dyDescent="0.45">
      <c r="A13429" s="63"/>
    </row>
    <row r="13430" spans="1:1" x14ac:dyDescent="0.45">
      <c r="A13430" s="63"/>
    </row>
    <row r="13431" spans="1:1" x14ac:dyDescent="0.45">
      <c r="A13431" s="63"/>
    </row>
    <row r="13432" spans="1:1" x14ac:dyDescent="0.45">
      <c r="A13432" s="63"/>
    </row>
    <row r="13433" spans="1:1" x14ac:dyDescent="0.45">
      <c r="A13433" s="63"/>
    </row>
    <row r="13434" spans="1:1" x14ac:dyDescent="0.45">
      <c r="A13434" s="63"/>
    </row>
    <row r="13435" spans="1:1" x14ac:dyDescent="0.45">
      <c r="A13435" s="63"/>
    </row>
    <row r="13436" spans="1:1" x14ac:dyDescent="0.45">
      <c r="A13436" s="63"/>
    </row>
    <row r="13437" spans="1:1" x14ac:dyDescent="0.45">
      <c r="A13437" s="63"/>
    </row>
    <row r="13438" spans="1:1" x14ac:dyDescent="0.45">
      <c r="A13438" s="63"/>
    </row>
    <row r="13439" spans="1:1" x14ac:dyDescent="0.45">
      <c r="A13439" s="63"/>
    </row>
    <row r="13440" spans="1:1" x14ac:dyDescent="0.45">
      <c r="A13440" s="63"/>
    </row>
    <row r="13441" spans="1:1" x14ac:dyDescent="0.45">
      <c r="A13441" s="63"/>
    </row>
    <row r="13442" spans="1:1" x14ac:dyDescent="0.45">
      <c r="A13442" s="63"/>
    </row>
    <row r="13443" spans="1:1" x14ac:dyDescent="0.45">
      <c r="A13443" s="63"/>
    </row>
    <row r="13444" spans="1:1" x14ac:dyDescent="0.45">
      <c r="A13444" s="63"/>
    </row>
    <row r="13445" spans="1:1" x14ac:dyDescent="0.45">
      <c r="A13445" s="63"/>
    </row>
    <row r="13446" spans="1:1" x14ac:dyDescent="0.45">
      <c r="A13446" s="63"/>
    </row>
    <row r="13447" spans="1:1" x14ac:dyDescent="0.45">
      <c r="A13447" s="63"/>
    </row>
    <row r="13448" spans="1:1" x14ac:dyDescent="0.45">
      <c r="A13448" s="63"/>
    </row>
    <row r="13449" spans="1:1" x14ac:dyDescent="0.45">
      <c r="A13449" s="63"/>
    </row>
    <row r="13450" spans="1:1" x14ac:dyDescent="0.45">
      <c r="A13450" s="63"/>
    </row>
    <row r="13451" spans="1:1" x14ac:dyDescent="0.45">
      <c r="A13451" s="63"/>
    </row>
    <row r="13452" spans="1:1" x14ac:dyDescent="0.45">
      <c r="A13452" s="63"/>
    </row>
    <row r="13453" spans="1:1" x14ac:dyDescent="0.45">
      <c r="A13453" s="63"/>
    </row>
    <row r="13454" spans="1:1" x14ac:dyDescent="0.45">
      <c r="A13454" s="63"/>
    </row>
    <row r="13455" spans="1:1" x14ac:dyDescent="0.45">
      <c r="A13455" s="63"/>
    </row>
    <row r="13456" spans="1:1" x14ac:dyDescent="0.45">
      <c r="A13456" s="63"/>
    </row>
    <row r="13457" spans="1:1" x14ac:dyDescent="0.45">
      <c r="A13457" s="63"/>
    </row>
    <row r="13458" spans="1:1" x14ac:dyDescent="0.45">
      <c r="A13458" s="63"/>
    </row>
    <row r="13459" spans="1:1" x14ac:dyDescent="0.45">
      <c r="A13459" s="63"/>
    </row>
    <row r="13460" spans="1:1" x14ac:dyDescent="0.45">
      <c r="A13460" s="63"/>
    </row>
    <row r="13461" spans="1:1" x14ac:dyDescent="0.45">
      <c r="A13461" s="63"/>
    </row>
    <row r="13462" spans="1:1" x14ac:dyDescent="0.45">
      <c r="A13462" s="63"/>
    </row>
    <row r="13463" spans="1:1" x14ac:dyDescent="0.45">
      <c r="A13463" s="63"/>
    </row>
    <row r="13464" spans="1:1" x14ac:dyDescent="0.45">
      <c r="A13464" s="63"/>
    </row>
    <row r="13465" spans="1:1" x14ac:dyDescent="0.45">
      <c r="A13465" s="63"/>
    </row>
    <row r="13466" spans="1:1" x14ac:dyDescent="0.45">
      <c r="A13466" s="63"/>
    </row>
    <row r="13467" spans="1:1" x14ac:dyDescent="0.45">
      <c r="A13467" s="63"/>
    </row>
    <row r="13468" spans="1:1" x14ac:dyDescent="0.45">
      <c r="A13468" s="63"/>
    </row>
    <row r="13469" spans="1:1" x14ac:dyDescent="0.45">
      <c r="A13469" s="63"/>
    </row>
    <row r="13470" spans="1:1" x14ac:dyDescent="0.45">
      <c r="A13470" s="63"/>
    </row>
    <row r="13471" spans="1:1" x14ac:dyDescent="0.45">
      <c r="A13471" s="63"/>
    </row>
    <row r="13472" spans="1:1" x14ac:dyDescent="0.45">
      <c r="A13472" s="63"/>
    </row>
    <row r="13473" spans="1:1" x14ac:dyDescent="0.45">
      <c r="A13473" s="63"/>
    </row>
    <row r="13474" spans="1:1" x14ac:dyDescent="0.45">
      <c r="A13474" s="63"/>
    </row>
    <row r="13475" spans="1:1" x14ac:dyDescent="0.45">
      <c r="A13475" s="63"/>
    </row>
    <row r="13476" spans="1:1" x14ac:dyDescent="0.45">
      <c r="A13476" s="63"/>
    </row>
    <row r="13477" spans="1:1" x14ac:dyDescent="0.45">
      <c r="A13477" s="63"/>
    </row>
    <row r="13478" spans="1:1" x14ac:dyDescent="0.45">
      <c r="A13478" s="63"/>
    </row>
    <row r="13479" spans="1:1" x14ac:dyDescent="0.45">
      <c r="A13479" s="63"/>
    </row>
    <row r="13480" spans="1:1" x14ac:dyDescent="0.45">
      <c r="A13480" s="63"/>
    </row>
    <row r="13481" spans="1:1" x14ac:dyDescent="0.45">
      <c r="A13481" s="63"/>
    </row>
    <row r="13482" spans="1:1" x14ac:dyDescent="0.45">
      <c r="A13482" s="63"/>
    </row>
    <row r="13483" spans="1:1" x14ac:dyDescent="0.45">
      <c r="A13483" s="63"/>
    </row>
    <row r="13484" spans="1:1" x14ac:dyDescent="0.45">
      <c r="A13484" s="63"/>
    </row>
    <row r="13485" spans="1:1" x14ac:dyDescent="0.45">
      <c r="A13485" s="63"/>
    </row>
    <row r="13486" spans="1:1" x14ac:dyDescent="0.45">
      <c r="A13486" s="63"/>
    </row>
    <row r="13487" spans="1:1" x14ac:dyDescent="0.45">
      <c r="A13487" s="63"/>
    </row>
    <row r="13488" spans="1:1" x14ac:dyDescent="0.45">
      <c r="A13488" s="63"/>
    </row>
    <row r="13489" spans="1:1" x14ac:dyDescent="0.45">
      <c r="A13489" s="63"/>
    </row>
    <row r="13490" spans="1:1" x14ac:dyDescent="0.45">
      <c r="A13490" s="63"/>
    </row>
    <row r="13491" spans="1:1" x14ac:dyDescent="0.45">
      <c r="A13491" s="63"/>
    </row>
    <row r="13492" spans="1:1" x14ac:dyDescent="0.45">
      <c r="A13492" s="63"/>
    </row>
    <row r="13493" spans="1:1" x14ac:dyDescent="0.45">
      <c r="A13493" s="63"/>
    </row>
    <row r="13494" spans="1:1" x14ac:dyDescent="0.45">
      <c r="A13494" s="63"/>
    </row>
    <row r="13495" spans="1:1" x14ac:dyDescent="0.45">
      <c r="A13495" s="63"/>
    </row>
    <row r="13496" spans="1:1" x14ac:dyDescent="0.45">
      <c r="A13496" s="63"/>
    </row>
    <row r="13497" spans="1:1" x14ac:dyDescent="0.45">
      <c r="A13497" s="63"/>
    </row>
    <row r="13498" spans="1:1" x14ac:dyDescent="0.45">
      <c r="A13498" s="63"/>
    </row>
    <row r="13499" spans="1:1" x14ac:dyDescent="0.45">
      <c r="A13499" s="63"/>
    </row>
    <row r="13500" spans="1:1" x14ac:dyDescent="0.45">
      <c r="A13500" s="63"/>
    </row>
    <row r="13501" spans="1:1" x14ac:dyDescent="0.45">
      <c r="A13501" s="63"/>
    </row>
    <row r="13502" spans="1:1" x14ac:dyDescent="0.45">
      <c r="A13502" s="63"/>
    </row>
    <row r="13503" spans="1:1" x14ac:dyDescent="0.45">
      <c r="A13503" s="63"/>
    </row>
    <row r="13504" spans="1:1" x14ac:dyDescent="0.45">
      <c r="A13504" s="63"/>
    </row>
    <row r="13505" spans="1:1" x14ac:dyDescent="0.45">
      <c r="A13505" s="63"/>
    </row>
    <row r="13506" spans="1:1" x14ac:dyDescent="0.45">
      <c r="A13506" s="63"/>
    </row>
    <row r="13507" spans="1:1" x14ac:dyDescent="0.45">
      <c r="A13507" s="63"/>
    </row>
    <row r="13508" spans="1:1" x14ac:dyDescent="0.45">
      <c r="A13508" s="63"/>
    </row>
    <row r="13509" spans="1:1" x14ac:dyDescent="0.45">
      <c r="A13509" s="63"/>
    </row>
    <row r="13510" spans="1:1" x14ac:dyDescent="0.45">
      <c r="A13510" s="63"/>
    </row>
    <row r="13511" spans="1:1" x14ac:dyDescent="0.45">
      <c r="A13511" s="63"/>
    </row>
    <row r="13512" spans="1:1" x14ac:dyDescent="0.45">
      <c r="A13512" s="63"/>
    </row>
    <row r="13513" spans="1:1" x14ac:dyDescent="0.45">
      <c r="A13513" s="63"/>
    </row>
    <row r="13514" spans="1:1" x14ac:dyDescent="0.45">
      <c r="A13514" s="63"/>
    </row>
    <row r="13515" spans="1:1" x14ac:dyDescent="0.45">
      <c r="A13515" s="63"/>
    </row>
    <row r="13516" spans="1:1" x14ac:dyDescent="0.45">
      <c r="A13516" s="63"/>
    </row>
    <row r="13517" spans="1:1" x14ac:dyDescent="0.45">
      <c r="A13517" s="63"/>
    </row>
    <row r="13518" spans="1:1" x14ac:dyDescent="0.45">
      <c r="A13518" s="63"/>
    </row>
    <row r="13519" spans="1:1" x14ac:dyDescent="0.45">
      <c r="A13519" s="63"/>
    </row>
    <row r="13520" spans="1:1" x14ac:dyDescent="0.45">
      <c r="A13520" s="63"/>
    </row>
    <row r="13521" spans="1:1" x14ac:dyDescent="0.45">
      <c r="A13521" s="63"/>
    </row>
    <row r="13522" spans="1:1" x14ac:dyDescent="0.45">
      <c r="A13522" s="63"/>
    </row>
    <row r="13523" spans="1:1" x14ac:dyDescent="0.45">
      <c r="A13523" s="63"/>
    </row>
    <row r="13524" spans="1:1" x14ac:dyDescent="0.45">
      <c r="A13524" s="63"/>
    </row>
    <row r="13525" spans="1:1" x14ac:dyDescent="0.45">
      <c r="A13525" s="63"/>
    </row>
    <row r="13526" spans="1:1" x14ac:dyDescent="0.45">
      <c r="A13526" s="63"/>
    </row>
    <row r="13527" spans="1:1" x14ac:dyDescent="0.45">
      <c r="A13527" s="63"/>
    </row>
    <row r="13528" spans="1:1" x14ac:dyDescent="0.45">
      <c r="A13528" s="63"/>
    </row>
    <row r="13529" spans="1:1" x14ac:dyDescent="0.45">
      <c r="A13529" s="63"/>
    </row>
    <row r="13530" spans="1:1" x14ac:dyDescent="0.45">
      <c r="A13530" s="63"/>
    </row>
    <row r="13531" spans="1:1" x14ac:dyDescent="0.45">
      <c r="A13531" s="63"/>
    </row>
    <row r="13532" spans="1:1" x14ac:dyDescent="0.45">
      <c r="A13532" s="63"/>
    </row>
    <row r="13533" spans="1:1" x14ac:dyDescent="0.45">
      <c r="A13533" s="63"/>
    </row>
    <row r="13534" spans="1:1" x14ac:dyDescent="0.45">
      <c r="A13534" s="63"/>
    </row>
    <row r="13535" spans="1:1" x14ac:dyDescent="0.45">
      <c r="A13535" s="63"/>
    </row>
    <row r="13536" spans="1:1" x14ac:dyDescent="0.45">
      <c r="A13536" s="63"/>
    </row>
    <row r="13537" spans="1:1" x14ac:dyDescent="0.45">
      <c r="A13537" s="63"/>
    </row>
    <row r="13538" spans="1:1" x14ac:dyDescent="0.45">
      <c r="A13538" s="63"/>
    </row>
    <row r="13539" spans="1:1" x14ac:dyDescent="0.45">
      <c r="A13539" s="63"/>
    </row>
    <row r="13540" spans="1:1" x14ac:dyDescent="0.45">
      <c r="A13540" s="63"/>
    </row>
    <row r="13541" spans="1:1" x14ac:dyDescent="0.45">
      <c r="A13541" s="63"/>
    </row>
    <row r="13542" spans="1:1" x14ac:dyDescent="0.45">
      <c r="A13542" s="63"/>
    </row>
    <row r="13543" spans="1:1" x14ac:dyDescent="0.45">
      <c r="A13543" s="63"/>
    </row>
    <row r="13544" spans="1:1" x14ac:dyDescent="0.45">
      <c r="A13544" s="63"/>
    </row>
    <row r="13545" spans="1:1" x14ac:dyDescent="0.45">
      <c r="A13545" s="63"/>
    </row>
    <row r="13546" spans="1:1" x14ac:dyDescent="0.45">
      <c r="A13546" s="63"/>
    </row>
    <row r="13547" spans="1:1" x14ac:dyDescent="0.45">
      <c r="A13547" s="63"/>
    </row>
    <row r="13548" spans="1:1" x14ac:dyDescent="0.45">
      <c r="A13548" s="63"/>
    </row>
    <row r="13549" spans="1:1" x14ac:dyDescent="0.45">
      <c r="A13549" s="63"/>
    </row>
    <row r="13550" spans="1:1" x14ac:dyDescent="0.45">
      <c r="A13550" s="63"/>
    </row>
    <row r="13551" spans="1:1" x14ac:dyDescent="0.45">
      <c r="A13551" s="63"/>
    </row>
    <row r="13552" spans="1:1" x14ac:dyDescent="0.45">
      <c r="A13552" s="63"/>
    </row>
    <row r="13553" spans="1:1" x14ac:dyDescent="0.45">
      <c r="A13553" s="63"/>
    </row>
    <row r="13554" spans="1:1" x14ac:dyDescent="0.45">
      <c r="A13554" s="63"/>
    </row>
    <row r="13555" spans="1:1" x14ac:dyDescent="0.45">
      <c r="A13555" s="63"/>
    </row>
    <row r="13556" spans="1:1" x14ac:dyDescent="0.45">
      <c r="A13556" s="63"/>
    </row>
    <row r="13557" spans="1:1" x14ac:dyDescent="0.45">
      <c r="A13557" s="63"/>
    </row>
    <row r="13558" spans="1:1" x14ac:dyDescent="0.45">
      <c r="A13558" s="63"/>
    </row>
    <row r="13559" spans="1:1" x14ac:dyDescent="0.45">
      <c r="A13559" s="63"/>
    </row>
    <row r="13560" spans="1:1" x14ac:dyDescent="0.45">
      <c r="A13560" s="63"/>
    </row>
    <row r="13561" spans="1:1" x14ac:dyDescent="0.45">
      <c r="A13561" s="63"/>
    </row>
    <row r="13562" spans="1:1" x14ac:dyDescent="0.45">
      <c r="A13562" s="63"/>
    </row>
    <row r="13563" spans="1:1" x14ac:dyDescent="0.45">
      <c r="A13563" s="63"/>
    </row>
    <row r="13564" spans="1:1" x14ac:dyDescent="0.45">
      <c r="A13564" s="63"/>
    </row>
    <row r="13565" spans="1:1" x14ac:dyDescent="0.45">
      <c r="A13565" s="63"/>
    </row>
    <row r="13566" spans="1:1" x14ac:dyDescent="0.45">
      <c r="A13566" s="63"/>
    </row>
    <row r="13567" spans="1:1" x14ac:dyDescent="0.45">
      <c r="A13567" s="63"/>
    </row>
    <row r="13568" spans="1:1" x14ac:dyDescent="0.45">
      <c r="A13568" s="63"/>
    </row>
    <row r="13569" spans="1:1" x14ac:dyDescent="0.45">
      <c r="A13569" s="63"/>
    </row>
    <row r="13570" spans="1:1" x14ac:dyDescent="0.45">
      <c r="A13570" s="63"/>
    </row>
    <row r="13571" spans="1:1" x14ac:dyDescent="0.45">
      <c r="A13571" s="63"/>
    </row>
    <row r="13572" spans="1:1" x14ac:dyDescent="0.45">
      <c r="A13572" s="63"/>
    </row>
    <row r="13573" spans="1:1" x14ac:dyDescent="0.45">
      <c r="A13573" s="63"/>
    </row>
    <row r="13574" spans="1:1" x14ac:dyDescent="0.45">
      <c r="A13574" s="63"/>
    </row>
    <row r="13575" spans="1:1" x14ac:dyDescent="0.45">
      <c r="A13575" s="63"/>
    </row>
    <row r="13576" spans="1:1" x14ac:dyDescent="0.45">
      <c r="A13576" s="63"/>
    </row>
    <row r="13577" spans="1:1" x14ac:dyDescent="0.45">
      <c r="A13577" s="63"/>
    </row>
    <row r="13578" spans="1:1" x14ac:dyDescent="0.45">
      <c r="A13578" s="63"/>
    </row>
    <row r="13579" spans="1:1" x14ac:dyDescent="0.45">
      <c r="A13579" s="63"/>
    </row>
    <row r="13580" spans="1:1" x14ac:dyDescent="0.45">
      <c r="A13580" s="63"/>
    </row>
    <row r="13581" spans="1:1" x14ac:dyDescent="0.45">
      <c r="A13581" s="63"/>
    </row>
    <row r="13582" spans="1:1" x14ac:dyDescent="0.45">
      <c r="A13582" s="63"/>
    </row>
    <row r="13583" spans="1:1" x14ac:dyDescent="0.45">
      <c r="A13583" s="63"/>
    </row>
    <row r="13584" spans="1:1" x14ac:dyDescent="0.45">
      <c r="A13584" s="63"/>
    </row>
    <row r="13585" spans="1:1" x14ac:dyDescent="0.45">
      <c r="A13585" s="63"/>
    </row>
    <row r="13586" spans="1:1" x14ac:dyDescent="0.45">
      <c r="A13586" s="63"/>
    </row>
    <row r="13587" spans="1:1" x14ac:dyDescent="0.45">
      <c r="A13587" s="63"/>
    </row>
    <row r="13588" spans="1:1" x14ac:dyDescent="0.45">
      <c r="A13588" s="63"/>
    </row>
    <row r="13589" spans="1:1" x14ac:dyDescent="0.45">
      <c r="A13589" s="63"/>
    </row>
    <row r="13590" spans="1:1" x14ac:dyDescent="0.45">
      <c r="A13590" s="63"/>
    </row>
    <row r="13591" spans="1:1" x14ac:dyDescent="0.45">
      <c r="A13591" s="63"/>
    </row>
    <row r="13592" spans="1:1" x14ac:dyDescent="0.45">
      <c r="A13592" s="63"/>
    </row>
    <row r="13593" spans="1:1" x14ac:dyDescent="0.45">
      <c r="A13593" s="63"/>
    </row>
    <row r="13594" spans="1:1" x14ac:dyDescent="0.45">
      <c r="A13594" s="63"/>
    </row>
    <row r="13595" spans="1:1" x14ac:dyDescent="0.45">
      <c r="A13595" s="63"/>
    </row>
    <row r="13596" spans="1:1" x14ac:dyDescent="0.45">
      <c r="A13596" s="63"/>
    </row>
    <row r="13597" spans="1:1" x14ac:dyDescent="0.45">
      <c r="A13597" s="63"/>
    </row>
    <row r="13598" spans="1:1" x14ac:dyDescent="0.45">
      <c r="A13598" s="63"/>
    </row>
    <row r="13599" spans="1:1" x14ac:dyDescent="0.45">
      <c r="A13599" s="63"/>
    </row>
    <row r="13600" spans="1:1" x14ac:dyDescent="0.45">
      <c r="A13600" s="63"/>
    </row>
    <row r="13601" spans="1:1" x14ac:dyDescent="0.45">
      <c r="A13601" s="63"/>
    </row>
    <row r="13602" spans="1:1" x14ac:dyDescent="0.45">
      <c r="A13602" s="63"/>
    </row>
    <row r="13603" spans="1:1" x14ac:dyDescent="0.45">
      <c r="A13603" s="63"/>
    </row>
    <row r="13604" spans="1:1" x14ac:dyDescent="0.45">
      <c r="A13604" s="63"/>
    </row>
    <row r="13605" spans="1:1" x14ac:dyDescent="0.45">
      <c r="A13605" s="63"/>
    </row>
    <row r="13606" spans="1:1" x14ac:dyDescent="0.45">
      <c r="A13606" s="63"/>
    </row>
    <row r="13607" spans="1:1" x14ac:dyDescent="0.45">
      <c r="A13607" s="63"/>
    </row>
    <row r="13608" spans="1:1" x14ac:dyDescent="0.45">
      <c r="A13608" s="63"/>
    </row>
    <row r="13609" spans="1:1" x14ac:dyDescent="0.45">
      <c r="A13609" s="63"/>
    </row>
    <row r="13610" spans="1:1" x14ac:dyDescent="0.45">
      <c r="A13610" s="63"/>
    </row>
    <row r="13611" spans="1:1" x14ac:dyDescent="0.45">
      <c r="A13611" s="63"/>
    </row>
    <row r="13612" spans="1:1" x14ac:dyDescent="0.45">
      <c r="A13612" s="63"/>
    </row>
    <row r="13613" spans="1:1" x14ac:dyDescent="0.45">
      <c r="A13613" s="63"/>
    </row>
    <row r="13614" spans="1:1" x14ac:dyDescent="0.45">
      <c r="A13614" s="63"/>
    </row>
    <row r="13615" spans="1:1" x14ac:dyDescent="0.45">
      <c r="A13615" s="63"/>
    </row>
    <row r="13616" spans="1:1" x14ac:dyDescent="0.45">
      <c r="A13616" s="63"/>
    </row>
    <row r="13617" spans="1:1" x14ac:dyDescent="0.45">
      <c r="A13617" s="63"/>
    </row>
    <row r="13618" spans="1:1" x14ac:dyDescent="0.45">
      <c r="A13618" s="63"/>
    </row>
    <row r="13619" spans="1:1" x14ac:dyDescent="0.45">
      <c r="A13619" s="63"/>
    </row>
    <row r="13620" spans="1:1" x14ac:dyDescent="0.45">
      <c r="A13620" s="63"/>
    </row>
    <row r="13621" spans="1:1" x14ac:dyDescent="0.45">
      <c r="A13621" s="63"/>
    </row>
    <row r="13622" spans="1:1" x14ac:dyDescent="0.45">
      <c r="A13622" s="63"/>
    </row>
    <row r="13623" spans="1:1" x14ac:dyDescent="0.45">
      <c r="A13623" s="63"/>
    </row>
    <row r="13624" spans="1:1" x14ac:dyDescent="0.45">
      <c r="A13624" s="63"/>
    </row>
    <row r="13625" spans="1:1" x14ac:dyDescent="0.45">
      <c r="A13625" s="63"/>
    </row>
    <row r="13626" spans="1:1" x14ac:dyDescent="0.45">
      <c r="A13626" s="63"/>
    </row>
    <row r="13627" spans="1:1" x14ac:dyDescent="0.45">
      <c r="A13627" s="63"/>
    </row>
    <row r="13628" spans="1:1" x14ac:dyDescent="0.45">
      <c r="A13628" s="63"/>
    </row>
    <row r="13629" spans="1:1" x14ac:dyDescent="0.45">
      <c r="A13629" s="63"/>
    </row>
    <row r="13630" spans="1:1" x14ac:dyDescent="0.45">
      <c r="A13630" s="63"/>
    </row>
    <row r="13631" spans="1:1" x14ac:dyDescent="0.45">
      <c r="A13631" s="63"/>
    </row>
    <row r="13632" spans="1:1" x14ac:dyDescent="0.45">
      <c r="A13632" s="63"/>
    </row>
    <row r="13633" spans="1:1" x14ac:dyDescent="0.45">
      <c r="A13633" s="63"/>
    </row>
    <row r="13634" spans="1:1" x14ac:dyDescent="0.45">
      <c r="A13634" s="63"/>
    </row>
    <row r="13635" spans="1:1" x14ac:dyDescent="0.45">
      <c r="A13635" s="63"/>
    </row>
    <row r="13636" spans="1:1" x14ac:dyDescent="0.45">
      <c r="A13636" s="63"/>
    </row>
    <row r="13637" spans="1:1" x14ac:dyDescent="0.45">
      <c r="A13637" s="63"/>
    </row>
    <row r="13638" spans="1:1" x14ac:dyDescent="0.45">
      <c r="A13638" s="63"/>
    </row>
    <row r="13639" spans="1:1" x14ac:dyDescent="0.45">
      <c r="A13639" s="63"/>
    </row>
    <row r="13640" spans="1:1" x14ac:dyDescent="0.45">
      <c r="A13640" s="63"/>
    </row>
    <row r="13641" spans="1:1" x14ac:dyDescent="0.45">
      <c r="A13641" s="63"/>
    </row>
    <row r="13642" spans="1:1" x14ac:dyDescent="0.45">
      <c r="A13642" s="63"/>
    </row>
    <row r="13643" spans="1:1" x14ac:dyDescent="0.45">
      <c r="A13643" s="63"/>
    </row>
    <row r="13644" spans="1:1" x14ac:dyDescent="0.45">
      <c r="A13644" s="63"/>
    </row>
    <row r="13645" spans="1:1" x14ac:dyDescent="0.45">
      <c r="A13645" s="63"/>
    </row>
    <row r="13646" spans="1:1" x14ac:dyDescent="0.45">
      <c r="A13646" s="63"/>
    </row>
    <row r="13647" spans="1:1" x14ac:dyDescent="0.45">
      <c r="A13647" s="63"/>
    </row>
    <row r="13648" spans="1:1" x14ac:dyDescent="0.45">
      <c r="A13648" s="63"/>
    </row>
    <row r="13649" spans="1:1" x14ac:dyDescent="0.45">
      <c r="A13649" s="63"/>
    </row>
    <row r="13650" spans="1:1" x14ac:dyDescent="0.45">
      <c r="A13650" s="63"/>
    </row>
    <row r="13651" spans="1:1" x14ac:dyDescent="0.45">
      <c r="A13651" s="63"/>
    </row>
    <row r="13652" spans="1:1" x14ac:dyDescent="0.45">
      <c r="A13652" s="63"/>
    </row>
    <row r="13653" spans="1:1" x14ac:dyDescent="0.45">
      <c r="A13653" s="63"/>
    </row>
    <row r="13654" spans="1:1" x14ac:dyDescent="0.45">
      <c r="A13654" s="63"/>
    </row>
    <row r="13655" spans="1:1" x14ac:dyDescent="0.45">
      <c r="A13655" s="63"/>
    </row>
    <row r="13656" spans="1:1" x14ac:dyDescent="0.45">
      <c r="A13656" s="63"/>
    </row>
    <row r="13657" spans="1:1" x14ac:dyDescent="0.45">
      <c r="A13657" s="63"/>
    </row>
    <row r="13658" spans="1:1" x14ac:dyDescent="0.45">
      <c r="A13658" s="63"/>
    </row>
    <row r="13659" spans="1:1" x14ac:dyDescent="0.45">
      <c r="A13659" s="63"/>
    </row>
    <row r="13660" spans="1:1" x14ac:dyDescent="0.45">
      <c r="A13660" s="63"/>
    </row>
    <row r="13661" spans="1:1" x14ac:dyDescent="0.45">
      <c r="A13661" s="63"/>
    </row>
    <row r="13662" spans="1:1" x14ac:dyDescent="0.45">
      <c r="A13662" s="63"/>
    </row>
    <row r="13663" spans="1:1" x14ac:dyDescent="0.45">
      <c r="A13663" s="63"/>
    </row>
    <row r="13664" spans="1:1" x14ac:dyDescent="0.45">
      <c r="A13664" s="63"/>
    </row>
    <row r="13665" spans="1:1" x14ac:dyDescent="0.45">
      <c r="A13665" s="63"/>
    </row>
    <row r="13666" spans="1:1" x14ac:dyDescent="0.45">
      <c r="A13666" s="63"/>
    </row>
    <row r="13667" spans="1:1" x14ac:dyDescent="0.45">
      <c r="A13667" s="63"/>
    </row>
    <row r="13668" spans="1:1" x14ac:dyDescent="0.45">
      <c r="A13668" s="63"/>
    </row>
    <row r="13669" spans="1:1" x14ac:dyDescent="0.45">
      <c r="A13669" s="63"/>
    </row>
    <row r="13670" spans="1:1" x14ac:dyDescent="0.45">
      <c r="A13670" s="63"/>
    </row>
    <row r="13671" spans="1:1" x14ac:dyDescent="0.45">
      <c r="A13671" s="63"/>
    </row>
    <row r="13672" spans="1:1" x14ac:dyDescent="0.45">
      <c r="A13672" s="63"/>
    </row>
    <row r="13673" spans="1:1" x14ac:dyDescent="0.45">
      <c r="A13673" s="63"/>
    </row>
    <row r="13674" spans="1:1" x14ac:dyDescent="0.45">
      <c r="A13674" s="63"/>
    </row>
    <row r="13675" spans="1:1" x14ac:dyDescent="0.45">
      <c r="A13675" s="63"/>
    </row>
    <row r="13676" spans="1:1" x14ac:dyDescent="0.45">
      <c r="A13676" s="63"/>
    </row>
    <row r="13677" spans="1:1" x14ac:dyDescent="0.45">
      <c r="A13677" s="63"/>
    </row>
    <row r="13678" spans="1:1" x14ac:dyDescent="0.45">
      <c r="A13678" s="63"/>
    </row>
    <row r="13679" spans="1:1" x14ac:dyDescent="0.45">
      <c r="A13679" s="63"/>
    </row>
    <row r="13680" spans="1:1" x14ac:dyDescent="0.45">
      <c r="A13680" s="63"/>
    </row>
    <row r="13681" spans="1:1" x14ac:dyDescent="0.45">
      <c r="A13681" s="63"/>
    </row>
    <row r="13682" spans="1:1" x14ac:dyDescent="0.45">
      <c r="A13682" s="63"/>
    </row>
    <row r="13683" spans="1:1" x14ac:dyDescent="0.45">
      <c r="A13683" s="63"/>
    </row>
    <row r="13684" spans="1:1" x14ac:dyDescent="0.45">
      <c r="A13684" s="63"/>
    </row>
    <row r="13685" spans="1:1" x14ac:dyDescent="0.45">
      <c r="A13685" s="63"/>
    </row>
    <row r="13686" spans="1:1" x14ac:dyDescent="0.45">
      <c r="A13686" s="63"/>
    </row>
    <row r="13687" spans="1:1" x14ac:dyDescent="0.45">
      <c r="A13687" s="63"/>
    </row>
    <row r="13688" spans="1:1" x14ac:dyDescent="0.45">
      <c r="A13688" s="63"/>
    </row>
    <row r="13689" spans="1:1" x14ac:dyDescent="0.45">
      <c r="A13689" s="63"/>
    </row>
    <row r="13690" spans="1:1" x14ac:dyDescent="0.45">
      <c r="A13690" s="63"/>
    </row>
    <row r="13691" spans="1:1" x14ac:dyDescent="0.45">
      <c r="A13691" s="63"/>
    </row>
    <row r="13692" spans="1:1" x14ac:dyDescent="0.45">
      <c r="A13692" s="63"/>
    </row>
    <row r="13693" spans="1:1" x14ac:dyDescent="0.45">
      <c r="A13693" s="63"/>
    </row>
    <row r="13694" spans="1:1" x14ac:dyDescent="0.45">
      <c r="A13694" s="63"/>
    </row>
    <row r="13695" spans="1:1" x14ac:dyDescent="0.45">
      <c r="A13695" s="63"/>
    </row>
    <row r="13696" spans="1:1" x14ac:dyDescent="0.45">
      <c r="A13696" s="63"/>
    </row>
    <row r="13697" spans="1:1" x14ac:dyDescent="0.45">
      <c r="A13697" s="63"/>
    </row>
    <row r="13698" spans="1:1" x14ac:dyDescent="0.45">
      <c r="A13698" s="63"/>
    </row>
    <row r="13699" spans="1:1" x14ac:dyDescent="0.45">
      <c r="A13699" s="63"/>
    </row>
    <row r="13700" spans="1:1" x14ac:dyDescent="0.45">
      <c r="A13700" s="63"/>
    </row>
    <row r="13701" spans="1:1" x14ac:dyDescent="0.45">
      <c r="A13701" s="63"/>
    </row>
    <row r="13702" spans="1:1" x14ac:dyDescent="0.45">
      <c r="A13702" s="63"/>
    </row>
    <row r="13703" spans="1:1" x14ac:dyDescent="0.45">
      <c r="A13703" s="63"/>
    </row>
    <row r="13704" spans="1:1" x14ac:dyDescent="0.45">
      <c r="A13704" s="63"/>
    </row>
    <row r="13705" spans="1:1" x14ac:dyDescent="0.45">
      <c r="A13705" s="63"/>
    </row>
    <row r="13706" spans="1:1" x14ac:dyDescent="0.45">
      <c r="A13706" s="63"/>
    </row>
    <row r="13707" spans="1:1" x14ac:dyDescent="0.45">
      <c r="A13707" s="63"/>
    </row>
    <row r="13708" spans="1:1" x14ac:dyDescent="0.45">
      <c r="A13708" s="63"/>
    </row>
    <row r="13709" spans="1:1" x14ac:dyDescent="0.45">
      <c r="A13709" s="63"/>
    </row>
    <row r="13710" spans="1:1" x14ac:dyDescent="0.45">
      <c r="A13710" s="63"/>
    </row>
    <row r="13711" spans="1:1" x14ac:dyDescent="0.45">
      <c r="A13711" s="63"/>
    </row>
    <row r="13712" spans="1:1" x14ac:dyDescent="0.45">
      <c r="A13712" s="63"/>
    </row>
    <row r="13713" spans="1:1" x14ac:dyDescent="0.45">
      <c r="A13713" s="63"/>
    </row>
    <row r="13714" spans="1:1" x14ac:dyDescent="0.45">
      <c r="A13714" s="63"/>
    </row>
    <row r="13715" spans="1:1" x14ac:dyDescent="0.45">
      <c r="A13715" s="63"/>
    </row>
    <row r="13716" spans="1:1" x14ac:dyDescent="0.45">
      <c r="A13716" s="63"/>
    </row>
    <row r="13717" spans="1:1" x14ac:dyDescent="0.45">
      <c r="A13717" s="63"/>
    </row>
    <row r="13718" spans="1:1" x14ac:dyDescent="0.45">
      <c r="A13718" s="63"/>
    </row>
    <row r="13719" spans="1:1" x14ac:dyDescent="0.45">
      <c r="A13719" s="63"/>
    </row>
    <row r="13720" spans="1:1" x14ac:dyDescent="0.45">
      <c r="A13720" s="63"/>
    </row>
    <row r="13721" spans="1:1" x14ac:dyDescent="0.45">
      <c r="A13721" s="63"/>
    </row>
    <row r="13722" spans="1:1" x14ac:dyDescent="0.45">
      <c r="A13722" s="63"/>
    </row>
    <row r="13723" spans="1:1" x14ac:dyDescent="0.45">
      <c r="A13723" s="63"/>
    </row>
    <row r="13724" spans="1:1" x14ac:dyDescent="0.45">
      <c r="A13724" s="63"/>
    </row>
    <row r="13725" spans="1:1" x14ac:dyDescent="0.45">
      <c r="A13725" s="63"/>
    </row>
    <row r="13726" spans="1:1" x14ac:dyDescent="0.45">
      <c r="A13726" s="63"/>
    </row>
    <row r="13727" spans="1:1" x14ac:dyDescent="0.45">
      <c r="A13727" s="63"/>
    </row>
    <row r="13728" spans="1:1" x14ac:dyDescent="0.45">
      <c r="A13728" s="63"/>
    </row>
    <row r="13729" spans="1:1" x14ac:dyDescent="0.45">
      <c r="A13729" s="63"/>
    </row>
    <row r="13730" spans="1:1" x14ac:dyDescent="0.45">
      <c r="A13730" s="63"/>
    </row>
    <row r="13731" spans="1:1" x14ac:dyDescent="0.45">
      <c r="A13731" s="63"/>
    </row>
    <row r="13732" spans="1:1" x14ac:dyDescent="0.45">
      <c r="A13732" s="63"/>
    </row>
    <row r="13733" spans="1:1" x14ac:dyDescent="0.45">
      <c r="A13733" s="63"/>
    </row>
    <row r="13734" spans="1:1" x14ac:dyDescent="0.45">
      <c r="A13734" s="63"/>
    </row>
    <row r="13735" spans="1:1" x14ac:dyDescent="0.45">
      <c r="A13735" s="63"/>
    </row>
    <row r="13736" spans="1:1" x14ac:dyDescent="0.45">
      <c r="A13736" s="63"/>
    </row>
    <row r="13737" spans="1:1" x14ac:dyDescent="0.45">
      <c r="A13737" s="63"/>
    </row>
    <row r="13738" spans="1:1" x14ac:dyDescent="0.45">
      <c r="A13738" s="63"/>
    </row>
    <row r="13739" spans="1:1" x14ac:dyDescent="0.45">
      <c r="A13739" s="63"/>
    </row>
    <row r="13740" spans="1:1" x14ac:dyDescent="0.45">
      <c r="A13740" s="63"/>
    </row>
    <row r="13741" spans="1:1" x14ac:dyDescent="0.45">
      <c r="A13741" s="63"/>
    </row>
    <row r="13742" spans="1:1" x14ac:dyDescent="0.45">
      <c r="A13742" s="63"/>
    </row>
    <row r="13743" spans="1:1" x14ac:dyDescent="0.45">
      <c r="A13743" s="63"/>
    </row>
    <row r="13744" spans="1:1" x14ac:dyDescent="0.45">
      <c r="A13744" s="63"/>
    </row>
    <row r="13745" spans="1:1" x14ac:dyDescent="0.45">
      <c r="A13745" s="63"/>
    </row>
    <row r="13746" spans="1:1" x14ac:dyDescent="0.45">
      <c r="A13746" s="63"/>
    </row>
    <row r="13747" spans="1:1" x14ac:dyDescent="0.45">
      <c r="A13747" s="63"/>
    </row>
    <row r="13748" spans="1:1" x14ac:dyDescent="0.45">
      <c r="A13748" s="63"/>
    </row>
    <row r="13749" spans="1:1" x14ac:dyDescent="0.45">
      <c r="A13749" s="63"/>
    </row>
    <row r="13750" spans="1:1" x14ac:dyDescent="0.45">
      <c r="A13750" s="63"/>
    </row>
    <row r="13751" spans="1:1" x14ac:dyDescent="0.45">
      <c r="A13751" s="63"/>
    </row>
    <row r="13752" spans="1:1" x14ac:dyDescent="0.45">
      <c r="A13752" s="63"/>
    </row>
    <row r="13753" spans="1:1" x14ac:dyDescent="0.45">
      <c r="A13753" s="63"/>
    </row>
    <row r="13754" spans="1:1" x14ac:dyDescent="0.45">
      <c r="A13754" s="63"/>
    </row>
    <row r="13755" spans="1:1" x14ac:dyDescent="0.45">
      <c r="A13755" s="63"/>
    </row>
    <row r="13756" spans="1:1" x14ac:dyDescent="0.45">
      <c r="A13756" s="63"/>
    </row>
    <row r="13757" spans="1:1" x14ac:dyDescent="0.45">
      <c r="A13757" s="63"/>
    </row>
    <row r="13758" spans="1:1" x14ac:dyDescent="0.45">
      <c r="A13758" s="63"/>
    </row>
    <row r="13759" spans="1:1" x14ac:dyDescent="0.45">
      <c r="A13759" s="63"/>
    </row>
    <row r="13760" spans="1:1" x14ac:dyDescent="0.45">
      <c r="A13760" s="63"/>
    </row>
    <row r="13761" spans="1:1" x14ac:dyDescent="0.45">
      <c r="A13761" s="63"/>
    </row>
    <row r="13762" spans="1:1" x14ac:dyDescent="0.45">
      <c r="A13762" s="63"/>
    </row>
    <row r="13763" spans="1:1" x14ac:dyDescent="0.45">
      <c r="A13763" s="63"/>
    </row>
    <row r="13764" spans="1:1" x14ac:dyDescent="0.45">
      <c r="A13764" s="63"/>
    </row>
    <row r="13765" spans="1:1" x14ac:dyDescent="0.45">
      <c r="A13765" s="63"/>
    </row>
    <row r="13766" spans="1:1" x14ac:dyDescent="0.45">
      <c r="A13766" s="63"/>
    </row>
    <row r="13767" spans="1:1" x14ac:dyDescent="0.45">
      <c r="A13767" s="63"/>
    </row>
    <row r="13768" spans="1:1" x14ac:dyDescent="0.45">
      <c r="A13768" s="63"/>
    </row>
    <row r="13769" spans="1:1" x14ac:dyDescent="0.45">
      <c r="A13769" s="63"/>
    </row>
    <row r="13770" spans="1:1" x14ac:dyDescent="0.45">
      <c r="A13770" s="63"/>
    </row>
    <row r="13771" spans="1:1" x14ac:dyDescent="0.45">
      <c r="A13771" s="63"/>
    </row>
    <row r="13772" spans="1:1" x14ac:dyDescent="0.45">
      <c r="A13772" s="63"/>
    </row>
    <row r="13773" spans="1:1" x14ac:dyDescent="0.45">
      <c r="A13773" s="63"/>
    </row>
    <row r="13774" spans="1:1" x14ac:dyDescent="0.45">
      <c r="A13774" s="63"/>
    </row>
    <row r="13775" spans="1:1" x14ac:dyDescent="0.45">
      <c r="A13775" s="63"/>
    </row>
    <row r="13776" spans="1:1" x14ac:dyDescent="0.45">
      <c r="A13776" s="63"/>
    </row>
    <row r="13777" spans="1:1" x14ac:dyDescent="0.45">
      <c r="A13777" s="63"/>
    </row>
    <row r="13778" spans="1:1" x14ac:dyDescent="0.45">
      <c r="A13778" s="63"/>
    </row>
    <row r="13779" spans="1:1" x14ac:dyDescent="0.45">
      <c r="A13779" s="63"/>
    </row>
    <row r="13780" spans="1:1" x14ac:dyDescent="0.45">
      <c r="A13780" s="63"/>
    </row>
    <row r="13781" spans="1:1" x14ac:dyDescent="0.45">
      <c r="A13781" s="63"/>
    </row>
    <row r="13782" spans="1:1" x14ac:dyDescent="0.45">
      <c r="A13782" s="63"/>
    </row>
    <row r="13783" spans="1:1" x14ac:dyDescent="0.45">
      <c r="A13783" s="63"/>
    </row>
    <row r="13784" spans="1:1" x14ac:dyDescent="0.45">
      <c r="A13784" s="63"/>
    </row>
    <row r="13785" spans="1:1" x14ac:dyDescent="0.45">
      <c r="A13785" s="63"/>
    </row>
    <row r="13786" spans="1:1" x14ac:dyDescent="0.45">
      <c r="A13786" s="63"/>
    </row>
    <row r="13787" spans="1:1" x14ac:dyDescent="0.45">
      <c r="A13787" s="63"/>
    </row>
    <row r="13788" spans="1:1" x14ac:dyDescent="0.45">
      <c r="A13788" s="63"/>
    </row>
    <row r="13789" spans="1:1" x14ac:dyDescent="0.45">
      <c r="A13789" s="63"/>
    </row>
    <row r="13790" spans="1:1" x14ac:dyDescent="0.45">
      <c r="A13790" s="63"/>
    </row>
    <row r="13791" spans="1:1" x14ac:dyDescent="0.45">
      <c r="A13791" s="63"/>
    </row>
    <row r="13792" spans="1:1" x14ac:dyDescent="0.45">
      <c r="A13792" s="63"/>
    </row>
    <row r="13793" spans="1:1" x14ac:dyDescent="0.45">
      <c r="A13793" s="63"/>
    </row>
    <row r="13794" spans="1:1" x14ac:dyDescent="0.45">
      <c r="A13794" s="63"/>
    </row>
    <row r="13795" spans="1:1" x14ac:dyDescent="0.45">
      <c r="A13795" s="63"/>
    </row>
    <row r="13796" spans="1:1" x14ac:dyDescent="0.45">
      <c r="A13796" s="63"/>
    </row>
    <row r="13797" spans="1:1" x14ac:dyDescent="0.45">
      <c r="A13797" s="63"/>
    </row>
    <row r="13798" spans="1:1" x14ac:dyDescent="0.45">
      <c r="A13798" s="63"/>
    </row>
    <row r="13799" spans="1:1" x14ac:dyDescent="0.45">
      <c r="A13799" s="63"/>
    </row>
    <row r="13800" spans="1:1" x14ac:dyDescent="0.45">
      <c r="A13800" s="63"/>
    </row>
    <row r="13801" spans="1:1" x14ac:dyDescent="0.45">
      <c r="A13801" s="63"/>
    </row>
    <row r="13802" spans="1:1" x14ac:dyDescent="0.45">
      <c r="A13802" s="63"/>
    </row>
    <row r="13803" spans="1:1" x14ac:dyDescent="0.45">
      <c r="A13803" s="63"/>
    </row>
    <row r="13804" spans="1:1" x14ac:dyDescent="0.45">
      <c r="A13804" s="63"/>
    </row>
    <row r="13805" spans="1:1" x14ac:dyDescent="0.45">
      <c r="A13805" s="63"/>
    </row>
    <row r="13806" spans="1:1" x14ac:dyDescent="0.45">
      <c r="A13806" s="63"/>
    </row>
    <row r="13807" spans="1:1" x14ac:dyDescent="0.45">
      <c r="A13807" s="63"/>
    </row>
    <row r="13808" spans="1:1" x14ac:dyDescent="0.45">
      <c r="A13808" s="63"/>
    </row>
    <row r="13809" spans="1:1" x14ac:dyDescent="0.45">
      <c r="A13809" s="63"/>
    </row>
    <row r="13810" spans="1:1" x14ac:dyDescent="0.45">
      <c r="A13810" s="63"/>
    </row>
    <row r="13811" spans="1:1" x14ac:dyDescent="0.45">
      <c r="A13811" s="63"/>
    </row>
    <row r="13812" spans="1:1" x14ac:dyDescent="0.45">
      <c r="A13812" s="63"/>
    </row>
    <row r="13813" spans="1:1" x14ac:dyDescent="0.45">
      <c r="A13813" s="63"/>
    </row>
    <row r="13814" spans="1:1" x14ac:dyDescent="0.45">
      <c r="A13814" s="63"/>
    </row>
    <row r="13815" spans="1:1" x14ac:dyDescent="0.45">
      <c r="A13815" s="63"/>
    </row>
    <row r="13816" spans="1:1" x14ac:dyDescent="0.45">
      <c r="A13816" s="63"/>
    </row>
    <row r="13817" spans="1:1" x14ac:dyDescent="0.45">
      <c r="A13817" s="63"/>
    </row>
    <row r="13818" spans="1:1" x14ac:dyDescent="0.45">
      <c r="A13818" s="63"/>
    </row>
    <row r="13819" spans="1:1" x14ac:dyDescent="0.45">
      <c r="A13819" s="63"/>
    </row>
    <row r="13820" spans="1:1" x14ac:dyDescent="0.45">
      <c r="A13820" s="63"/>
    </row>
    <row r="13821" spans="1:1" x14ac:dyDescent="0.45">
      <c r="A13821" s="63"/>
    </row>
    <row r="13822" spans="1:1" x14ac:dyDescent="0.45">
      <c r="A13822" s="63"/>
    </row>
    <row r="13823" spans="1:1" x14ac:dyDescent="0.45">
      <c r="A13823" s="63"/>
    </row>
    <row r="13824" spans="1:1" x14ac:dyDescent="0.45">
      <c r="A13824" s="63"/>
    </row>
    <row r="13825" spans="1:1" x14ac:dyDescent="0.45">
      <c r="A13825" s="63"/>
    </row>
    <row r="13826" spans="1:1" x14ac:dyDescent="0.45">
      <c r="A13826" s="63"/>
    </row>
    <row r="13827" spans="1:1" x14ac:dyDescent="0.45">
      <c r="A13827" s="63"/>
    </row>
    <row r="13828" spans="1:1" x14ac:dyDescent="0.45">
      <c r="A13828" s="63"/>
    </row>
    <row r="13829" spans="1:1" x14ac:dyDescent="0.45">
      <c r="A13829" s="63"/>
    </row>
    <row r="13830" spans="1:1" x14ac:dyDescent="0.45">
      <c r="A13830" s="63"/>
    </row>
    <row r="13831" spans="1:1" x14ac:dyDescent="0.45">
      <c r="A13831" s="63"/>
    </row>
    <row r="13832" spans="1:1" x14ac:dyDescent="0.45">
      <c r="A13832" s="63"/>
    </row>
    <row r="13833" spans="1:1" x14ac:dyDescent="0.45">
      <c r="A13833" s="63"/>
    </row>
    <row r="13834" spans="1:1" x14ac:dyDescent="0.45">
      <c r="A13834" s="63"/>
    </row>
    <row r="13835" spans="1:1" x14ac:dyDescent="0.45">
      <c r="A13835" s="63"/>
    </row>
    <row r="13836" spans="1:1" x14ac:dyDescent="0.45">
      <c r="A13836" s="63"/>
    </row>
    <row r="13837" spans="1:1" x14ac:dyDescent="0.45">
      <c r="A13837" s="63"/>
    </row>
    <row r="13838" spans="1:1" x14ac:dyDescent="0.45">
      <c r="A13838" s="63"/>
    </row>
    <row r="13839" spans="1:1" x14ac:dyDescent="0.45">
      <c r="A13839" s="63"/>
    </row>
    <row r="13840" spans="1:1" x14ac:dyDescent="0.45">
      <c r="A13840" s="63"/>
    </row>
    <row r="13841" spans="1:1" x14ac:dyDescent="0.45">
      <c r="A13841" s="63"/>
    </row>
    <row r="13842" spans="1:1" x14ac:dyDescent="0.45">
      <c r="A13842" s="63"/>
    </row>
    <row r="13843" spans="1:1" x14ac:dyDescent="0.45">
      <c r="A13843" s="63"/>
    </row>
    <row r="13844" spans="1:1" x14ac:dyDescent="0.45">
      <c r="A13844" s="63"/>
    </row>
    <row r="13845" spans="1:1" x14ac:dyDescent="0.45">
      <c r="A13845" s="63"/>
    </row>
    <row r="13846" spans="1:1" x14ac:dyDescent="0.45">
      <c r="A13846" s="63"/>
    </row>
    <row r="13847" spans="1:1" x14ac:dyDescent="0.45">
      <c r="A13847" s="63"/>
    </row>
    <row r="13848" spans="1:1" x14ac:dyDescent="0.45">
      <c r="A13848" s="63"/>
    </row>
    <row r="13849" spans="1:1" x14ac:dyDescent="0.45">
      <c r="A13849" s="63"/>
    </row>
    <row r="13850" spans="1:1" x14ac:dyDescent="0.45">
      <c r="A13850" s="63"/>
    </row>
    <row r="13851" spans="1:1" x14ac:dyDescent="0.45">
      <c r="A13851" s="63"/>
    </row>
    <row r="13852" spans="1:1" x14ac:dyDescent="0.45">
      <c r="A13852" s="63"/>
    </row>
    <row r="13853" spans="1:1" x14ac:dyDescent="0.45">
      <c r="A13853" s="63"/>
    </row>
    <row r="13854" spans="1:1" x14ac:dyDescent="0.45">
      <c r="A13854" s="63"/>
    </row>
    <row r="13855" spans="1:1" x14ac:dyDescent="0.45">
      <c r="A13855" s="63"/>
    </row>
    <row r="13856" spans="1:1" x14ac:dyDescent="0.45">
      <c r="A13856" s="63"/>
    </row>
    <row r="13857" spans="1:1" x14ac:dyDescent="0.45">
      <c r="A13857" s="63"/>
    </row>
    <row r="13858" spans="1:1" x14ac:dyDescent="0.45">
      <c r="A13858" s="63"/>
    </row>
    <row r="13859" spans="1:1" x14ac:dyDescent="0.45">
      <c r="A13859" s="63"/>
    </row>
    <row r="13860" spans="1:1" x14ac:dyDescent="0.45">
      <c r="A13860" s="63"/>
    </row>
    <row r="13861" spans="1:1" x14ac:dyDescent="0.45">
      <c r="A13861" s="63"/>
    </row>
    <row r="13862" spans="1:1" x14ac:dyDescent="0.45">
      <c r="A13862" s="63"/>
    </row>
    <row r="13863" spans="1:1" x14ac:dyDescent="0.45">
      <c r="A13863" s="63"/>
    </row>
    <row r="13864" spans="1:1" x14ac:dyDescent="0.45">
      <c r="A13864" s="63"/>
    </row>
    <row r="13865" spans="1:1" x14ac:dyDescent="0.45">
      <c r="A13865" s="63"/>
    </row>
    <row r="13866" spans="1:1" x14ac:dyDescent="0.45">
      <c r="A13866" s="63"/>
    </row>
    <row r="13867" spans="1:1" x14ac:dyDescent="0.45">
      <c r="A13867" s="63"/>
    </row>
    <row r="13868" spans="1:1" x14ac:dyDescent="0.45">
      <c r="A13868" s="63"/>
    </row>
    <row r="13869" spans="1:1" x14ac:dyDescent="0.45">
      <c r="A13869" s="63"/>
    </row>
    <row r="13870" spans="1:1" x14ac:dyDescent="0.45">
      <c r="A13870" s="63"/>
    </row>
    <row r="13871" spans="1:1" x14ac:dyDescent="0.45">
      <c r="A13871" s="63"/>
    </row>
    <row r="13872" spans="1:1" x14ac:dyDescent="0.45">
      <c r="A13872" s="63"/>
    </row>
    <row r="13873" spans="1:1" x14ac:dyDescent="0.45">
      <c r="A13873" s="63"/>
    </row>
    <row r="13874" spans="1:1" x14ac:dyDescent="0.45">
      <c r="A13874" s="63"/>
    </row>
    <row r="13875" spans="1:1" x14ac:dyDescent="0.45">
      <c r="A13875" s="63"/>
    </row>
    <row r="13876" spans="1:1" x14ac:dyDescent="0.45">
      <c r="A13876" s="63"/>
    </row>
    <row r="13877" spans="1:1" x14ac:dyDescent="0.45">
      <c r="A13877" s="63"/>
    </row>
    <row r="13878" spans="1:1" x14ac:dyDescent="0.45">
      <c r="A13878" s="63"/>
    </row>
    <row r="13879" spans="1:1" x14ac:dyDescent="0.45">
      <c r="A13879" s="63"/>
    </row>
    <row r="13880" spans="1:1" x14ac:dyDescent="0.45">
      <c r="A13880" s="63"/>
    </row>
    <row r="13881" spans="1:1" x14ac:dyDescent="0.45">
      <c r="A13881" s="63"/>
    </row>
    <row r="13882" spans="1:1" x14ac:dyDescent="0.45">
      <c r="A13882" s="63"/>
    </row>
    <row r="13883" spans="1:1" x14ac:dyDescent="0.45">
      <c r="A13883" s="63"/>
    </row>
    <row r="13884" spans="1:1" x14ac:dyDescent="0.45">
      <c r="A13884" s="63"/>
    </row>
    <row r="13885" spans="1:1" x14ac:dyDescent="0.45">
      <c r="A13885" s="63"/>
    </row>
    <row r="13886" spans="1:1" x14ac:dyDescent="0.45">
      <c r="A13886" s="63"/>
    </row>
    <row r="13887" spans="1:1" x14ac:dyDescent="0.45">
      <c r="A13887" s="63"/>
    </row>
    <row r="13888" spans="1:1" x14ac:dyDescent="0.45">
      <c r="A13888" s="63"/>
    </row>
    <row r="13889" spans="1:1" x14ac:dyDescent="0.45">
      <c r="A13889" s="63"/>
    </row>
    <row r="13890" spans="1:1" x14ac:dyDescent="0.45">
      <c r="A13890" s="63"/>
    </row>
    <row r="13891" spans="1:1" x14ac:dyDescent="0.45">
      <c r="A13891" s="63"/>
    </row>
    <row r="13892" spans="1:1" x14ac:dyDescent="0.45">
      <c r="A13892" s="63"/>
    </row>
    <row r="13893" spans="1:1" x14ac:dyDescent="0.45">
      <c r="A13893" s="63"/>
    </row>
    <row r="13894" spans="1:1" x14ac:dyDescent="0.45">
      <c r="A13894" s="63"/>
    </row>
    <row r="13895" spans="1:1" x14ac:dyDescent="0.45">
      <c r="A13895" s="63"/>
    </row>
    <row r="13896" spans="1:1" x14ac:dyDescent="0.45">
      <c r="A13896" s="63"/>
    </row>
    <row r="13897" spans="1:1" x14ac:dyDescent="0.45">
      <c r="A13897" s="63"/>
    </row>
    <row r="13898" spans="1:1" x14ac:dyDescent="0.45">
      <c r="A13898" s="63"/>
    </row>
    <row r="13899" spans="1:1" x14ac:dyDescent="0.45">
      <c r="A13899" s="63"/>
    </row>
    <row r="13900" spans="1:1" x14ac:dyDescent="0.45">
      <c r="A13900" s="63"/>
    </row>
    <row r="13901" spans="1:1" x14ac:dyDescent="0.45">
      <c r="A13901" s="63"/>
    </row>
    <row r="13902" spans="1:1" x14ac:dyDescent="0.45">
      <c r="A13902" s="63"/>
    </row>
    <row r="13903" spans="1:1" x14ac:dyDescent="0.45">
      <c r="A13903" s="63"/>
    </row>
    <row r="13904" spans="1:1" x14ac:dyDescent="0.45">
      <c r="A13904" s="63"/>
    </row>
    <row r="13905" spans="1:1" x14ac:dyDescent="0.45">
      <c r="A13905" s="63"/>
    </row>
    <row r="13906" spans="1:1" x14ac:dyDescent="0.45">
      <c r="A13906" s="63"/>
    </row>
    <row r="13907" spans="1:1" x14ac:dyDescent="0.45">
      <c r="A13907" s="63"/>
    </row>
    <row r="13908" spans="1:1" x14ac:dyDescent="0.45">
      <c r="A13908" s="63"/>
    </row>
    <row r="13909" spans="1:1" x14ac:dyDescent="0.45">
      <c r="A13909" s="63"/>
    </row>
    <row r="13910" spans="1:1" x14ac:dyDescent="0.45">
      <c r="A13910" s="63"/>
    </row>
    <row r="13911" spans="1:1" x14ac:dyDescent="0.45">
      <c r="A13911" s="63"/>
    </row>
    <row r="13912" spans="1:1" x14ac:dyDescent="0.45">
      <c r="A13912" s="63"/>
    </row>
    <row r="13913" spans="1:1" x14ac:dyDescent="0.45">
      <c r="A13913" s="63"/>
    </row>
    <row r="13914" spans="1:1" x14ac:dyDescent="0.45">
      <c r="A13914" s="63"/>
    </row>
    <row r="13915" spans="1:1" x14ac:dyDescent="0.45">
      <c r="A13915" s="63"/>
    </row>
    <row r="13916" spans="1:1" x14ac:dyDescent="0.45">
      <c r="A13916" s="63"/>
    </row>
    <row r="13917" spans="1:1" x14ac:dyDescent="0.45">
      <c r="A13917" s="63"/>
    </row>
    <row r="13918" spans="1:1" x14ac:dyDescent="0.45">
      <c r="A13918" s="63"/>
    </row>
    <row r="13919" spans="1:1" x14ac:dyDescent="0.45">
      <c r="A13919" s="63"/>
    </row>
    <row r="13920" spans="1:1" x14ac:dyDescent="0.45">
      <c r="A13920" s="63"/>
    </row>
    <row r="13921" spans="1:1" x14ac:dyDescent="0.45">
      <c r="A13921" s="63"/>
    </row>
    <row r="13922" spans="1:1" x14ac:dyDescent="0.45">
      <c r="A13922" s="63"/>
    </row>
    <row r="13923" spans="1:1" x14ac:dyDescent="0.45">
      <c r="A13923" s="63"/>
    </row>
    <row r="13924" spans="1:1" x14ac:dyDescent="0.45">
      <c r="A13924" s="63"/>
    </row>
    <row r="13925" spans="1:1" x14ac:dyDescent="0.45">
      <c r="A13925" s="63"/>
    </row>
    <row r="13926" spans="1:1" x14ac:dyDescent="0.45">
      <c r="A13926" s="63"/>
    </row>
    <row r="13927" spans="1:1" x14ac:dyDescent="0.45">
      <c r="A13927" s="63"/>
    </row>
    <row r="13928" spans="1:1" x14ac:dyDescent="0.45">
      <c r="A13928" s="63"/>
    </row>
    <row r="13929" spans="1:1" x14ac:dyDescent="0.45">
      <c r="A13929" s="63"/>
    </row>
    <row r="13930" spans="1:1" x14ac:dyDescent="0.45">
      <c r="A13930" s="63"/>
    </row>
    <row r="13931" spans="1:1" x14ac:dyDescent="0.45">
      <c r="A13931" s="63"/>
    </row>
    <row r="13932" spans="1:1" x14ac:dyDescent="0.45">
      <c r="A13932" s="63"/>
    </row>
    <row r="13933" spans="1:1" x14ac:dyDescent="0.45">
      <c r="A13933" s="63"/>
    </row>
    <row r="13934" spans="1:1" x14ac:dyDescent="0.45">
      <c r="A13934" s="63"/>
    </row>
    <row r="13935" spans="1:1" x14ac:dyDescent="0.45">
      <c r="A13935" s="63"/>
    </row>
    <row r="13936" spans="1:1" x14ac:dyDescent="0.45">
      <c r="A13936" s="63"/>
    </row>
    <row r="13937" spans="1:1" x14ac:dyDescent="0.45">
      <c r="A13937" s="63"/>
    </row>
    <row r="13938" spans="1:1" x14ac:dyDescent="0.45">
      <c r="A13938" s="63"/>
    </row>
    <row r="13939" spans="1:1" x14ac:dyDescent="0.45">
      <c r="A13939" s="63"/>
    </row>
    <row r="13940" spans="1:1" x14ac:dyDescent="0.45">
      <c r="A13940" s="63"/>
    </row>
    <row r="13941" spans="1:1" x14ac:dyDescent="0.45">
      <c r="A13941" s="63"/>
    </row>
    <row r="13942" spans="1:1" x14ac:dyDescent="0.45">
      <c r="A13942" s="63"/>
    </row>
    <row r="13943" spans="1:1" x14ac:dyDescent="0.45">
      <c r="A13943" s="63"/>
    </row>
    <row r="13944" spans="1:1" x14ac:dyDescent="0.45">
      <c r="A13944" s="63"/>
    </row>
    <row r="13945" spans="1:1" x14ac:dyDescent="0.45">
      <c r="A13945" s="63"/>
    </row>
    <row r="13946" spans="1:1" x14ac:dyDescent="0.45">
      <c r="A13946" s="63"/>
    </row>
    <row r="13947" spans="1:1" x14ac:dyDescent="0.45">
      <c r="A13947" s="63"/>
    </row>
    <row r="13948" spans="1:1" x14ac:dyDescent="0.45">
      <c r="A13948" s="63"/>
    </row>
    <row r="13949" spans="1:1" x14ac:dyDescent="0.45">
      <c r="A13949" s="63"/>
    </row>
    <row r="13950" spans="1:1" x14ac:dyDescent="0.45">
      <c r="A13950" s="63"/>
    </row>
    <row r="13951" spans="1:1" x14ac:dyDescent="0.45">
      <c r="A13951" s="63"/>
    </row>
    <row r="13952" spans="1:1" x14ac:dyDescent="0.45">
      <c r="A13952" s="63"/>
    </row>
    <row r="13953" spans="1:1" x14ac:dyDescent="0.45">
      <c r="A13953" s="63"/>
    </row>
    <row r="13954" spans="1:1" x14ac:dyDescent="0.45">
      <c r="A13954" s="63"/>
    </row>
    <row r="13955" spans="1:1" x14ac:dyDescent="0.45">
      <c r="A13955" s="63"/>
    </row>
    <row r="13956" spans="1:1" x14ac:dyDescent="0.45">
      <c r="A13956" s="63"/>
    </row>
    <row r="13957" spans="1:1" x14ac:dyDescent="0.45">
      <c r="A13957" s="63"/>
    </row>
    <row r="13958" spans="1:1" x14ac:dyDescent="0.45">
      <c r="A13958" s="63"/>
    </row>
    <row r="13959" spans="1:1" x14ac:dyDescent="0.45">
      <c r="A13959" s="63"/>
    </row>
    <row r="13960" spans="1:1" x14ac:dyDescent="0.45">
      <c r="A13960" s="63"/>
    </row>
    <row r="13961" spans="1:1" x14ac:dyDescent="0.45">
      <c r="A13961" s="63"/>
    </row>
    <row r="13962" spans="1:1" x14ac:dyDescent="0.45">
      <c r="A13962" s="63"/>
    </row>
    <row r="13963" spans="1:1" x14ac:dyDescent="0.45">
      <c r="A13963" s="63"/>
    </row>
    <row r="13964" spans="1:1" x14ac:dyDescent="0.45">
      <c r="A13964" s="63"/>
    </row>
    <row r="13965" spans="1:1" x14ac:dyDescent="0.45">
      <c r="A13965" s="63"/>
    </row>
    <row r="13966" spans="1:1" x14ac:dyDescent="0.45">
      <c r="A13966" s="63"/>
    </row>
    <row r="13967" spans="1:1" x14ac:dyDescent="0.45">
      <c r="A13967" s="63"/>
    </row>
    <row r="13968" spans="1:1" x14ac:dyDescent="0.45">
      <c r="A13968" s="63"/>
    </row>
    <row r="13969" spans="1:1" x14ac:dyDescent="0.45">
      <c r="A13969" s="63"/>
    </row>
    <row r="13970" spans="1:1" x14ac:dyDescent="0.45">
      <c r="A13970" s="63"/>
    </row>
    <row r="13971" spans="1:1" x14ac:dyDescent="0.45">
      <c r="A13971" s="63"/>
    </row>
    <row r="13972" spans="1:1" x14ac:dyDescent="0.45">
      <c r="A13972" s="63"/>
    </row>
    <row r="13973" spans="1:1" x14ac:dyDescent="0.45">
      <c r="A13973" s="63"/>
    </row>
    <row r="13974" spans="1:1" x14ac:dyDescent="0.45">
      <c r="A13974" s="63"/>
    </row>
    <row r="13975" spans="1:1" x14ac:dyDescent="0.45">
      <c r="A13975" s="63"/>
    </row>
    <row r="13976" spans="1:1" x14ac:dyDescent="0.45">
      <c r="A13976" s="63"/>
    </row>
    <row r="13977" spans="1:1" x14ac:dyDescent="0.45">
      <c r="A13977" s="63"/>
    </row>
    <row r="13978" spans="1:1" x14ac:dyDescent="0.45">
      <c r="A13978" s="63"/>
    </row>
    <row r="13979" spans="1:1" x14ac:dyDescent="0.45">
      <c r="A13979" s="63"/>
    </row>
    <row r="13980" spans="1:1" x14ac:dyDescent="0.45">
      <c r="A13980" s="63"/>
    </row>
    <row r="13981" spans="1:1" x14ac:dyDescent="0.45">
      <c r="A13981" s="63"/>
    </row>
    <row r="13982" spans="1:1" x14ac:dyDescent="0.45">
      <c r="A13982" s="63"/>
    </row>
    <row r="13983" spans="1:1" x14ac:dyDescent="0.45">
      <c r="A13983" s="63"/>
    </row>
    <row r="13984" spans="1:1" x14ac:dyDescent="0.45">
      <c r="A13984" s="63"/>
    </row>
    <row r="13985" spans="1:1" x14ac:dyDescent="0.45">
      <c r="A13985" s="63"/>
    </row>
    <row r="13986" spans="1:1" x14ac:dyDescent="0.45">
      <c r="A13986" s="63"/>
    </row>
    <row r="13987" spans="1:1" x14ac:dyDescent="0.45">
      <c r="A13987" s="63"/>
    </row>
    <row r="13988" spans="1:1" x14ac:dyDescent="0.45">
      <c r="A13988" s="63"/>
    </row>
    <row r="13989" spans="1:1" x14ac:dyDescent="0.45">
      <c r="A13989" s="63"/>
    </row>
    <row r="13990" spans="1:1" x14ac:dyDescent="0.45">
      <c r="A13990" s="63"/>
    </row>
    <row r="13991" spans="1:1" x14ac:dyDescent="0.45">
      <c r="A13991" s="63"/>
    </row>
    <row r="13992" spans="1:1" x14ac:dyDescent="0.45">
      <c r="A13992" s="63"/>
    </row>
    <row r="13993" spans="1:1" x14ac:dyDescent="0.45">
      <c r="A13993" s="63"/>
    </row>
    <row r="13994" spans="1:1" x14ac:dyDescent="0.45">
      <c r="A13994" s="63"/>
    </row>
    <row r="13995" spans="1:1" x14ac:dyDescent="0.45">
      <c r="A13995" s="63"/>
    </row>
    <row r="13996" spans="1:1" x14ac:dyDescent="0.45">
      <c r="A13996" s="63"/>
    </row>
    <row r="13997" spans="1:1" x14ac:dyDescent="0.45">
      <c r="A13997" s="63"/>
    </row>
    <row r="13998" spans="1:1" x14ac:dyDescent="0.45">
      <c r="A13998" s="63"/>
    </row>
    <row r="13999" spans="1:1" x14ac:dyDescent="0.45">
      <c r="A13999" s="63"/>
    </row>
    <row r="14000" spans="1:1" x14ac:dyDescent="0.45">
      <c r="A14000" s="63"/>
    </row>
    <row r="14001" spans="1:1" x14ac:dyDescent="0.45">
      <c r="A14001" s="63"/>
    </row>
    <row r="14002" spans="1:1" x14ac:dyDescent="0.45">
      <c r="A14002" s="63"/>
    </row>
    <row r="14003" spans="1:1" x14ac:dyDescent="0.45">
      <c r="A14003" s="63"/>
    </row>
    <row r="14004" spans="1:1" x14ac:dyDescent="0.45">
      <c r="A14004" s="63"/>
    </row>
    <row r="14005" spans="1:1" x14ac:dyDescent="0.45">
      <c r="A14005" s="63"/>
    </row>
    <row r="14006" spans="1:1" x14ac:dyDescent="0.45">
      <c r="A14006" s="63"/>
    </row>
    <row r="14007" spans="1:1" x14ac:dyDescent="0.45">
      <c r="A14007" s="63"/>
    </row>
    <row r="14008" spans="1:1" x14ac:dyDescent="0.45">
      <c r="A14008" s="63"/>
    </row>
    <row r="14009" spans="1:1" x14ac:dyDescent="0.45">
      <c r="A14009" s="63"/>
    </row>
    <row r="14010" spans="1:1" x14ac:dyDescent="0.45">
      <c r="A14010" s="63"/>
    </row>
    <row r="14011" spans="1:1" x14ac:dyDescent="0.45">
      <c r="A14011" s="63"/>
    </row>
    <row r="14012" spans="1:1" x14ac:dyDescent="0.45">
      <c r="A14012" s="63"/>
    </row>
    <row r="14013" spans="1:1" x14ac:dyDescent="0.45">
      <c r="A14013" s="63"/>
    </row>
    <row r="14014" spans="1:1" x14ac:dyDescent="0.45">
      <c r="A14014" s="63"/>
    </row>
    <row r="14015" spans="1:1" x14ac:dyDescent="0.45">
      <c r="A14015" s="63"/>
    </row>
    <row r="14016" spans="1:1" x14ac:dyDescent="0.45">
      <c r="A14016" s="63"/>
    </row>
    <row r="14017" spans="1:1" x14ac:dyDescent="0.45">
      <c r="A14017" s="63"/>
    </row>
    <row r="14018" spans="1:1" x14ac:dyDescent="0.45">
      <c r="A14018" s="63"/>
    </row>
    <row r="14019" spans="1:1" x14ac:dyDescent="0.45">
      <c r="A14019" s="63"/>
    </row>
    <row r="14020" spans="1:1" x14ac:dyDescent="0.45">
      <c r="A14020" s="63"/>
    </row>
    <row r="14021" spans="1:1" x14ac:dyDescent="0.45">
      <c r="A14021" s="63"/>
    </row>
    <row r="14022" spans="1:1" x14ac:dyDescent="0.45">
      <c r="A14022" s="63"/>
    </row>
    <row r="14023" spans="1:1" x14ac:dyDescent="0.45">
      <c r="A14023" s="63"/>
    </row>
    <row r="14024" spans="1:1" x14ac:dyDescent="0.45">
      <c r="A14024" s="63"/>
    </row>
    <row r="14025" spans="1:1" x14ac:dyDescent="0.45">
      <c r="A14025" s="63"/>
    </row>
    <row r="14026" spans="1:1" x14ac:dyDescent="0.45">
      <c r="A14026" s="63"/>
    </row>
    <row r="14027" spans="1:1" x14ac:dyDescent="0.45">
      <c r="A14027" s="63"/>
    </row>
    <row r="14028" spans="1:1" x14ac:dyDescent="0.45">
      <c r="A14028" s="63"/>
    </row>
    <row r="14029" spans="1:1" x14ac:dyDescent="0.45">
      <c r="A14029" s="63"/>
    </row>
    <row r="14030" spans="1:1" x14ac:dyDescent="0.45">
      <c r="A14030" s="63"/>
    </row>
    <row r="14031" spans="1:1" x14ac:dyDescent="0.45">
      <c r="A14031" s="63"/>
    </row>
    <row r="14032" spans="1:1" x14ac:dyDescent="0.45">
      <c r="A14032" s="63"/>
    </row>
    <row r="14033" spans="1:1" x14ac:dyDescent="0.45">
      <c r="A14033" s="63"/>
    </row>
    <row r="14034" spans="1:1" x14ac:dyDescent="0.45">
      <c r="A14034" s="63"/>
    </row>
    <row r="14035" spans="1:1" x14ac:dyDescent="0.45">
      <c r="A14035" s="63"/>
    </row>
    <row r="14036" spans="1:1" x14ac:dyDescent="0.45">
      <c r="A14036" s="63"/>
    </row>
    <row r="14037" spans="1:1" x14ac:dyDescent="0.45">
      <c r="A14037" s="63"/>
    </row>
    <row r="14038" spans="1:1" x14ac:dyDescent="0.45">
      <c r="A14038" s="63"/>
    </row>
    <row r="14039" spans="1:1" x14ac:dyDescent="0.45">
      <c r="A14039" s="63"/>
    </row>
    <row r="14040" spans="1:1" x14ac:dyDescent="0.45">
      <c r="A14040" s="63"/>
    </row>
    <row r="14041" spans="1:1" x14ac:dyDescent="0.45">
      <c r="A14041" s="63"/>
    </row>
    <row r="14042" spans="1:1" x14ac:dyDescent="0.45">
      <c r="A14042" s="63"/>
    </row>
    <row r="14043" spans="1:1" x14ac:dyDescent="0.45">
      <c r="A14043" s="63"/>
    </row>
    <row r="14044" spans="1:1" x14ac:dyDescent="0.45">
      <c r="A14044" s="63"/>
    </row>
    <row r="14045" spans="1:1" x14ac:dyDescent="0.45">
      <c r="A14045" s="63"/>
    </row>
    <row r="14046" spans="1:1" x14ac:dyDescent="0.45">
      <c r="A14046" s="63"/>
    </row>
    <row r="14047" spans="1:1" x14ac:dyDescent="0.45">
      <c r="A14047" s="63"/>
    </row>
    <row r="14048" spans="1:1" x14ac:dyDescent="0.45">
      <c r="A14048" s="63"/>
    </row>
    <row r="14049" spans="1:1" x14ac:dyDescent="0.45">
      <c r="A14049" s="63"/>
    </row>
    <row r="14050" spans="1:1" x14ac:dyDescent="0.45">
      <c r="A14050" s="63"/>
    </row>
    <row r="14051" spans="1:1" x14ac:dyDescent="0.45">
      <c r="A14051" s="63"/>
    </row>
    <row r="14052" spans="1:1" x14ac:dyDescent="0.45">
      <c r="A14052" s="63"/>
    </row>
    <row r="14053" spans="1:1" x14ac:dyDescent="0.45">
      <c r="A14053" s="63"/>
    </row>
    <row r="14054" spans="1:1" x14ac:dyDescent="0.45">
      <c r="A14054" s="63"/>
    </row>
    <row r="14055" spans="1:1" x14ac:dyDescent="0.45">
      <c r="A14055" s="63"/>
    </row>
    <row r="14056" spans="1:1" x14ac:dyDescent="0.45">
      <c r="A14056" s="63"/>
    </row>
    <row r="14057" spans="1:1" x14ac:dyDescent="0.45">
      <c r="A14057" s="63"/>
    </row>
    <row r="14058" spans="1:1" x14ac:dyDescent="0.45">
      <c r="A14058" s="63"/>
    </row>
    <row r="14059" spans="1:1" x14ac:dyDescent="0.45">
      <c r="A14059" s="63"/>
    </row>
    <row r="14060" spans="1:1" x14ac:dyDescent="0.45">
      <c r="A14060" s="63"/>
    </row>
    <row r="14061" spans="1:1" x14ac:dyDescent="0.45">
      <c r="A14061" s="63"/>
    </row>
    <row r="14062" spans="1:1" x14ac:dyDescent="0.45">
      <c r="A14062" s="63"/>
    </row>
    <row r="14063" spans="1:1" x14ac:dyDescent="0.45">
      <c r="A14063" s="63"/>
    </row>
    <row r="14064" spans="1:1" x14ac:dyDescent="0.45">
      <c r="A14064" s="63"/>
    </row>
    <row r="14065" spans="1:1" x14ac:dyDescent="0.45">
      <c r="A14065" s="63"/>
    </row>
    <row r="14066" spans="1:1" x14ac:dyDescent="0.45">
      <c r="A14066" s="63"/>
    </row>
    <row r="14067" spans="1:1" x14ac:dyDescent="0.45">
      <c r="A14067" s="63"/>
    </row>
    <row r="14068" spans="1:1" x14ac:dyDescent="0.45">
      <c r="A14068" s="63"/>
    </row>
    <row r="14069" spans="1:1" x14ac:dyDescent="0.45">
      <c r="A14069" s="63"/>
    </row>
    <row r="14070" spans="1:1" x14ac:dyDescent="0.45">
      <c r="A14070" s="63"/>
    </row>
    <row r="14071" spans="1:1" x14ac:dyDescent="0.45">
      <c r="A14071" s="63"/>
    </row>
    <row r="14072" spans="1:1" x14ac:dyDescent="0.45">
      <c r="A14072" s="63"/>
    </row>
    <row r="14073" spans="1:1" x14ac:dyDescent="0.45">
      <c r="A14073" s="63"/>
    </row>
    <row r="14074" spans="1:1" x14ac:dyDescent="0.45">
      <c r="A14074" s="63"/>
    </row>
    <row r="14075" spans="1:1" x14ac:dyDescent="0.45">
      <c r="A14075" s="63"/>
    </row>
    <row r="14076" spans="1:1" x14ac:dyDescent="0.45">
      <c r="A14076" s="63"/>
    </row>
    <row r="14077" spans="1:1" x14ac:dyDescent="0.45">
      <c r="A14077" s="63"/>
    </row>
    <row r="14078" spans="1:1" x14ac:dyDescent="0.45">
      <c r="A14078" s="63"/>
    </row>
    <row r="14079" spans="1:1" x14ac:dyDescent="0.45">
      <c r="A14079" s="63"/>
    </row>
    <row r="14080" spans="1:1" x14ac:dyDescent="0.45">
      <c r="A14080" s="63"/>
    </row>
    <row r="14081" spans="1:1" x14ac:dyDescent="0.45">
      <c r="A14081" s="63"/>
    </row>
    <row r="14082" spans="1:1" x14ac:dyDescent="0.45">
      <c r="A14082" s="63"/>
    </row>
    <row r="14083" spans="1:1" x14ac:dyDescent="0.45">
      <c r="A14083" s="63"/>
    </row>
    <row r="14084" spans="1:1" x14ac:dyDescent="0.45">
      <c r="A14084" s="63"/>
    </row>
    <row r="14085" spans="1:1" x14ac:dyDescent="0.45">
      <c r="A14085" s="63"/>
    </row>
    <row r="14086" spans="1:1" x14ac:dyDescent="0.45">
      <c r="A14086" s="63"/>
    </row>
    <row r="14087" spans="1:1" x14ac:dyDescent="0.45">
      <c r="A14087" s="63"/>
    </row>
    <row r="14088" spans="1:1" x14ac:dyDescent="0.45">
      <c r="A14088" s="63"/>
    </row>
    <row r="14089" spans="1:1" x14ac:dyDescent="0.45">
      <c r="A14089" s="63"/>
    </row>
    <row r="14090" spans="1:1" x14ac:dyDescent="0.45">
      <c r="A14090" s="63"/>
    </row>
    <row r="14091" spans="1:1" x14ac:dyDescent="0.45">
      <c r="A14091" s="63"/>
    </row>
    <row r="14092" spans="1:1" x14ac:dyDescent="0.45">
      <c r="A14092" s="63"/>
    </row>
    <row r="14093" spans="1:1" x14ac:dyDescent="0.45">
      <c r="A14093" s="63"/>
    </row>
    <row r="14094" spans="1:1" x14ac:dyDescent="0.45">
      <c r="A14094" s="63"/>
    </row>
    <row r="14095" spans="1:1" x14ac:dyDescent="0.45">
      <c r="A14095" s="63"/>
    </row>
    <row r="14096" spans="1:1" x14ac:dyDescent="0.45">
      <c r="A14096" s="63"/>
    </row>
    <row r="14097" spans="1:1" x14ac:dyDescent="0.45">
      <c r="A14097" s="63"/>
    </row>
    <row r="14098" spans="1:1" x14ac:dyDescent="0.45">
      <c r="A14098" s="63"/>
    </row>
    <row r="14099" spans="1:1" x14ac:dyDescent="0.45">
      <c r="A14099" s="63"/>
    </row>
    <row r="14100" spans="1:1" x14ac:dyDescent="0.45">
      <c r="A14100" s="63"/>
    </row>
    <row r="14101" spans="1:1" x14ac:dyDescent="0.45">
      <c r="A14101" s="63"/>
    </row>
    <row r="14102" spans="1:1" x14ac:dyDescent="0.45">
      <c r="A14102" s="63"/>
    </row>
    <row r="14103" spans="1:1" x14ac:dyDescent="0.45">
      <c r="A14103" s="63"/>
    </row>
    <row r="14104" spans="1:1" x14ac:dyDescent="0.45">
      <c r="A14104" s="63"/>
    </row>
    <row r="14105" spans="1:1" x14ac:dyDescent="0.45">
      <c r="A14105" s="63"/>
    </row>
    <row r="14106" spans="1:1" x14ac:dyDescent="0.45">
      <c r="A14106" s="63"/>
    </row>
    <row r="14107" spans="1:1" x14ac:dyDescent="0.45">
      <c r="A14107" s="63"/>
    </row>
    <row r="14108" spans="1:1" x14ac:dyDescent="0.45">
      <c r="A14108" s="63"/>
    </row>
    <row r="14109" spans="1:1" x14ac:dyDescent="0.45">
      <c r="A14109" s="63"/>
    </row>
    <row r="14110" spans="1:1" x14ac:dyDescent="0.45">
      <c r="A14110" s="63"/>
    </row>
    <row r="14111" spans="1:1" x14ac:dyDescent="0.45">
      <c r="A14111" s="63"/>
    </row>
    <row r="14112" spans="1:1" x14ac:dyDescent="0.45">
      <c r="A14112" s="63"/>
    </row>
    <row r="14113" spans="1:1" x14ac:dyDescent="0.45">
      <c r="A14113" s="63"/>
    </row>
    <row r="14114" spans="1:1" x14ac:dyDescent="0.45">
      <c r="A14114" s="63"/>
    </row>
    <row r="14115" spans="1:1" x14ac:dyDescent="0.45">
      <c r="A14115" s="63"/>
    </row>
    <row r="14116" spans="1:1" x14ac:dyDescent="0.45">
      <c r="A14116" s="63"/>
    </row>
    <row r="14117" spans="1:1" x14ac:dyDescent="0.45">
      <c r="A14117" s="63"/>
    </row>
    <row r="14118" spans="1:1" x14ac:dyDescent="0.45">
      <c r="A14118" s="63"/>
    </row>
    <row r="14119" spans="1:1" x14ac:dyDescent="0.45">
      <c r="A14119" s="63"/>
    </row>
    <row r="14120" spans="1:1" x14ac:dyDescent="0.45">
      <c r="A14120" s="63"/>
    </row>
    <row r="14121" spans="1:1" x14ac:dyDescent="0.45">
      <c r="A14121" s="63"/>
    </row>
    <row r="14122" spans="1:1" x14ac:dyDescent="0.45">
      <c r="A14122" s="63"/>
    </row>
    <row r="14123" spans="1:1" x14ac:dyDescent="0.45">
      <c r="A14123" s="63"/>
    </row>
    <row r="14124" spans="1:1" x14ac:dyDescent="0.45">
      <c r="A14124" s="63"/>
    </row>
    <row r="14125" spans="1:1" x14ac:dyDescent="0.45">
      <c r="A14125" s="63"/>
    </row>
    <row r="14126" spans="1:1" x14ac:dyDescent="0.45">
      <c r="A14126" s="63"/>
    </row>
    <row r="14127" spans="1:1" x14ac:dyDescent="0.45">
      <c r="A14127" s="63"/>
    </row>
    <row r="14128" spans="1:1" x14ac:dyDescent="0.45">
      <c r="A14128" s="63"/>
    </row>
    <row r="14129" spans="1:1" x14ac:dyDescent="0.45">
      <c r="A14129" s="63"/>
    </row>
    <row r="14130" spans="1:1" x14ac:dyDescent="0.45">
      <c r="A14130" s="63"/>
    </row>
    <row r="14131" spans="1:1" x14ac:dyDescent="0.45">
      <c r="A14131" s="63"/>
    </row>
    <row r="14132" spans="1:1" x14ac:dyDescent="0.45">
      <c r="A14132" s="63"/>
    </row>
    <row r="14133" spans="1:1" x14ac:dyDescent="0.45">
      <c r="A14133" s="63"/>
    </row>
    <row r="14134" spans="1:1" x14ac:dyDescent="0.45">
      <c r="A14134" s="63"/>
    </row>
    <row r="14135" spans="1:1" x14ac:dyDescent="0.45">
      <c r="A14135" s="63"/>
    </row>
    <row r="14136" spans="1:1" x14ac:dyDescent="0.45">
      <c r="A14136" s="63"/>
    </row>
    <row r="14137" spans="1:1" x14ac:dyDescent="0.45">
      <c r="A14137" s="63"/>
    </row>
    <row r="14138" spans="1:1" x14ac:dyDescent="0.45">
      <c r="A14138" s="63"/>
    </row>
    <row r="14139" spans="1:1" x14ac:dyDescent="0.45">
      <c r="A14139" s="63"/>
    </row>
    <row r="14140" spans="1:1" x14ac:dyDescent="0.45">
      <c r="A14140" s="63"/>
    </row>
    <row r="14141" spans="1:1" x14ac:dyDescent="0.45">
      <c r="A14141" s="63"/>
    </row>
    <row r="14142" spans="1:1" x14ac:dyDescent="0.45">
      <c r="A14142" s="63"/>
    </row>
    <row r="14143" spans="1:1" x14ac:dyDescent="0.45">
      <c r="A14143" s="63"/>
    </row>
    <row r="14144" spans="1:1" x14ac:dyDescent="0.45">
      <c r="A14144" s="63"/>
    </row>
    <row r="14145" spans="1:1" x14ac:dyDescent="0.45">
      <c r="A14145" s="63"/>
    </row>
    <row r="14146" spans="1:1" x14ac:dyDescent="0.45">
      <c r="A14146" s="63"/>
    </row>
    <row r="14147" spans="1:1" x14ac:dyDescent="0.45">
      <c r="A14147" s="63"/>
    </row>
    <row r="14148" spans="1:1" x14ac:dyDescent="0.45">
      <c r="A14148" s="63"/>
    </row>
    <row r="14149" spans="1:1" x14ac:dyDescent="0.45">
      <c r="A14149" s="63"/>
    </row>
    <row r="14150" spans="1:1" x14ac:dyDescent="0.45">
      <c r="A14150" s="63"/>
    </row>
    <row r="14151" spans="1:1" x14ac:dyDescent="0.45">
      <c r="A14151" s="63"/>
    </row>
    <row r="14152" spans="1:1" x14ac:dyDescent="0.45">
      <c r="A14152" s="63"/>
    </row>
    <row r="14153" spans="1:1" x14ac:dyDescent="0.45">
      <c r="A14153" s="63"/>
    </row>
    <row r="14154" spans="1:1" x14ac:dyDescent="0.45">
      <c r="A14154" s="63"/>
    </row>
    <row r="14155" spans="1:1" x14ac:dyDescent="0.45">
      <c r="A14155" s="63"/>
    </row>
    <row r="14156" spans="1:1" x14ac:dyDescent="0.45">
      <c r="A14156" s="63"/>
    </row>
    <row r="14157" spans="1:1" x14ac:dyDescent="0.45">
      <c r="A14157" s="63"/>
    </row>
    <row r="14158" spans="1:1" x14ac:dyDescent="0.45">
      <c r="A14158" s="63"/>
    </row>
    <row r="14159" spans="1:1" x14ac:dyDescent="0.45">
      <c r="A14159" s="63"/>
    </row>
    <row r="14160" spans="1:1" x14ac:dyDescent="0.45">
      <c r="A14160" s="63"/>
    </row>
    <row r="14161" spans="1:1" x14ac:dyDescent="0.45">
      <c r="A14161" s="63"/>
    </row>
    <row r="14162" spans="1:1" x14ac:dyDescent="0.45">
      <c r="A14162" s="63"/>
    </row>
    <row r="14163" spans="1:1" x14ac:dyDescent="0.45">
      <c r="A14163" s="63"/>
    </row>
    <row r="14164" spans="1:1" x14ac:dyDescent="0.45">
      <c r="A14164" s="63"/>
    </row>
    <row r="14165" spans="1:1" x14ac:dyDescent="0.45">
      <c r="A14165" s="63"/>
    </row>
    <row r="14166" spans="1:1" x14ac:dyDescent="0.45">
      <c r="A14166" s="63"/>
    </row>
    <row r="14167" spans="1:1" x14ac:dyDescent="0.45">
      <c r="A14167" s="63"/>
    </row>
    <row r="14168" spans="1:1" x14ac:dyDescent="0.45">
      <c r="A14168" s="63"/>
    </row>
    <row r="14169" spans="1:1" x14ac:dyDescent="0.45">
      <c r="A14169" s="63"/>
    </row>
    <row r="14170" spans="1:1" x14ac:dyDescent="0.45">
      <c r="A14170" s="63"/>
    </row>
    <row r="14171" spans="1:1" x14ac:dyDescent="0.45">
      <c r="A14171" s="63"/>
    </row>
    <row r="14172" spans="1:1" x14ac:dyDescent="0.45">
      <c r="A14172" s="63"/>
    </row>
    <row r="14173" spans="1:1" x14ac:dyDescent="0.45">
      <c r="A14173" s="63"/>
    </row>
    <row r="14174" spans="1:1" x14ac:dyDescent="0.45">
      <c r="A14174" s="63"/>
    </row>
    <row r="14175" spans="1:1" x14ac:dyDescent="0.45">
      <c r="A14175" s="63"/>
    </row>
    <row r="14176" spans="1:1" x14ac:dyDescent="0.45">
      <c r="A14176" s="63"/>
    </row>
    <row r="14177" spans="1:1" x14ac:dyDescent="0.45">
      <c r="A14177" s="63"/>
    </row>
    <row r="14178" spans="1:1" x14ac:dyDescent="0.45">
      <c r="A14178" s="63"/>
    </row>
    <row r="14179" spans="1:1" x14ac:dyDescent="0.45">
      <c r="A14179" s="63"/>
    </row>
    <row r="14180" spans="1:1" x14ac:dyDescent="0.45">
      <c r="A14180" s="63"/>
    </row>
    <row r="14181" spans="1:1" x14ac:dyDescent="0.45">
      <c r="A14181" s="63"/>
    </row>
    <row r="14182" spans="1:1" x14ac:dyDescent="0.45">
      <c r="A14182" s="63"/>
    </row>
    <row r="14183" spans="1:1" x14ac:dyDescent="0.45">
      <c r="A14183" s="63"/>
    </row>
    <row r="14184" spans="1:1" x14ac:dyDescent="0.45">
      <c r="A14184" s="63"/>
    </row>
    <row r="14185" spans="1:1" x14ac:dyDescent="0.45">
      <c r="A14185" s="63"/>
    </row>
    <row r="14186" spans="1:1" x14ac:dyDescent="0.45">
      <c r="A14186" s="63"/>
    </row>
    <row r="14187" spans="1:1" x14ac:dyDescent="0.45">
      <c r="A14187" s="63"/>
    </row>
    <row r="14188" spans="1:1" x14ac:dyDescent="0.45">
      <c r="A14188" s="63"/>
    </row>
    <row r="14189" spans="1:1" x14ac:dyDescent="0.45">
      <c r="A14189" s="63"/>
    </row>
    <row r="14190" spans="1:1" x14ac:dyDescent="0.45">
      <c r="A14190" s="63"/>
    </row>
    <row r="14191" spans="1:1" x14ac:dyDescent="0.45">
      <c r="A14191" s="63"/>
    </row>
    <row r="14192" spans="1:1" x14ac:dyDescent="0.45">
      <c r="A14192" s="63"/>
    </row>
    <row r="14193" spans="1:1" x14ac:dyDescent="0.45">
      <c r="A14193" s="63"/>
    </row>
    <row r="14194" spans="1:1" x14ac:dyDescent="0.45">
      <c r="A14194" s="63"/>
    </row>
    <row r="14195" spans="1:1" x14ac:dyDescent="0.45">
      <c r="A14195" s="63"/>
    </row>
    <row r="14196" spans="1:1" x14ac:dyDescent="0.45">
      <c r="A14196" s="63"/>
    </row>
    <row r="14197" spans="1:1" x14ac:dyDescent="0.45">
      <c r="A14197" s="63"/>
    </row>
    <row r="14198" spans="1:1" x14ac:dyDescent="0.45">
      <c r="A14198" s="63"/>
    </row>
    <row r="14199" spans="1:1" x14ac:dyDescent="0.45">
      <c r="A14199" s="63"/>
    </row>
    <row r="14200" spans="1:1" x14ac:dyDescent="0.45">
      <c r="A14200" s="63"/>
    </row>
    <row r="14201" spans="1:1" x14ac:dyDescent="0.45">
      <c r="A14201" s="63"/>
    </row>
    <row r="14202" spans="1:1" x14ac:dyDescent="0.45">
      <c r="A14202" s="63"/>
    </row>
    <row r="14203" spans="1:1" x14ac:dyDescent="0.45">
      <c r="A14203" s="63"/>
    </row>
    <row r="14204" spans="1:1" x14ac:dyDescent="0.45">
      <c r="A14204" s="63"/>
    </row>
    <row r="14205" spans="1:1" x14ac:dyDescent="0.45">
      <c r="A14205" s="63"/>
    </row>
    <row r="14206" spans="1:1" x14ac:dyDescent="0.45">
      <c r="A14206" s="63"/>
    </row>
    <row r="14207" spans="1:1" x14ac:dyDescent="0.45">
      <c r="A14207" s="63"/>
    </row>
    <row r="14208" spans="1:1" x14ac:dyDescent="0.45">
      <c r="A14208" s="63"/>
    </row>
    <row r="14209" spans="1:1" x14ac:dyDescent="0.45">
      <c r="A14209" s="63"/>
    </row>
    <row r="14210" spans="1:1" x14ac:dyDescent="0.45">
      <c r="A14210" s="63"/>
    </row>
    <row r="14211" spans="1:1" x14ac:dyDescent="0.45">
      <c r="A14211" s="63"/>
    </row>
    <row r="14212" spans="1:1" x14ac:dyDescent="0.45">
      <c r="A14212" s="63"/>
    </row>
    <row r="14213" spans="1:1" x14ac:dyDescent="0.45">
      <c r="A14213" s="63"/>
    </row>
    <row r="14214" spans="1:1" x14ac:dyDescent="0.45">
      <c r="A14214" s="63"/>
    </row>
    <row r="14215" spans="1:1" x14ac:dyDescent="0.45">
      <c r="A14215" s="63"/>
    </row>
    <row r="14216" spans="1:1" x14ac:dyDescent="0.45">
      <c r="A14216" s="63"/>
    </row>
    <row r="14217" spans="1:1" x14ac:dyDescent="0.45">
      <c r="A14217" s="63"/>
    </row>
    <row r="14218" spans="1:1" x14ac:dyDescent="0.45">
      <c r="A14218" s="63"/>
    </row>
    <row r="14219" spans="1:1" x14ac:dyDescent="0.45">
      <c r="A14219" s="63"/>
    </row>
    <row r="14220" spans="1:1" x14ac:dyDescent="0.45">
      <c r="A14220" s="63"/>
    </row>
    <row r="14221" spans="1:1" x14ac:dyDescent="0.45">
      <c r="A14221" s="63"/>
    </row>
    <row r="14222" spans="1:1" x14ac:dyDescent="0.45">
      <c r="A14222" s="63"/>
    </row>
    <row r="14223" spans="1:1" x14ac:dyDescent="0.45">
      <c r="A14223" s="63"/>
    </row>
    <row r="14224" spans="1:1" x14ac:dyDescent="0.45">
      <c r="A14224" s="63"/>
    </row>
    <row r="14225" spans="1:1" x14ac:dyDescent="0.45">
      <c r="A14225" s="63"/>
    </row>
    <row r="14226" spans="1:1" x14ac:dyDescent="0.45">
      <c r="A14226" s="63"/>
    </row>
    <row r="14227" spans="1:1" x14ac:dyDescent="0.45">
      <c r="A14227" s="63"/>
    </row>
    <row r="14228" spans="1:1" x14ac:dyDescent="0.45">
      <c r="A14228" s="63"/>
    </row>
    <row r="14229" spans="1:1" x14ac:dyDescent="0.45">
      <c r="A14229" s="63"/>
    </row>
    <row r="14230" spans="1:1" x14ac:dyDescent="0.45">
      <c r="A14230" s="63"/>
    </row>
    <row r="14231" spans="1:1" x14ac:dyDescent="0.45">
      <c r="A14231" s="63"/>
    </row>
    <row r="14232" spans="1:1" x14ac:dyDescent="0.45">
      <c r="A14232" s="63"/>
    </row>
    <row r="14233" spans="1:1" x14ac:dyDescent="0.45">
      <c r="A14233" s="63"/>
    </row>
    <row r="14234" spans="1:1" x14ac:dyDescent="0.45">
      <c r="A14234" s="63"/>
    </row>
    <row r="14235" spans="1:1" x14ac:dyDescent="0.45">
      <c r="A14235" s="63"/>
    </row>
    <row r="14236" spans="1:1" x14ac:dyDescent="0.45">
      <c r="A14236" s="63"/>
    </row>
    <row r="14237" spans="1:1" x14ac:dyDescent="0.45">
      <c r="A14237" s="63"/>
    </row>
    <row r="14238" spans="1:1" x14ac:dyDescent="0.45">
      <c r="A14238" s="63"/>
    </row>
    <row r="14239" spans="1:1" x14ac:dyDescent="0.45">
      <c r="A14239" s="63"/>
    </row>
    <row r="14240" spans="1:1" x14ac:dyDescent="0.45">
      <c r="A14240" s="63"/>
    </row>
    <row r="14241" spans="1:1" x14ac:dyDescent="0.45">
      <c r="A14241" s="63"/>
    </row>
    <row r="14242" spans="1:1" x14ac:dyDescent="0.45">
      <c r="A14242" s="63"/>
    </row>
    <row r="14243" spans="1:1" x14ac:dyDescent="0.45">
      <c r="A14243" s="63"/>
    </row>
    <row r="14244" spans="1:1" x14ac:dyDescent="0.45">
      <c r="A14244" s="63"/>
    </row>
    <row r="14245" spans="1:1" x14ac:dyDescent="0.45">
      <c r="A14245" s="63"/>
    </row>
    <row r="14246" spans="1:1" x14ac:dyDescent="0.45">
      <c r="A14246" s="63"/>
    </row>
    <row r="14247" spans="1:1" x14ac:dyDescent="0.45">
      <c r="A14247" s="63"/>
    </row>
    <row r="14248" spans="1:1" x14ac:dyDescent="0.45">
      <c r="A14248" s="63"/>
    </row>
    <row r="14249" spans="1:1" x14ac:dyDescent="0.45">
      <c r="A14249" s="63"/>
    </row>
    <row r="14250" spans="1:1" x14ac:dyDescent="0.45">
      <c r="A14250" s="63"/>
    </row>
    <row r="14251" spans="1:1" x14ac:dyDescent="0.45">
      <c r="A14251" s="63"/>
    </row>
    <row r="14252" spans="1:1" x14ac:dyDescent="0.45">
      <c r="A14252" s="63"/>
    </row>
    <row r="14253" spans="1:1" x14ac:dyDescent="0.45">
      <c r="A14253" s="63"/>
    </row>
    <row r="14254" spans="1:1" x14ac:dyDescent="0.45">
      <c r="A14254" s="63"/>
    </row>
    <row r="14255" spans="1:1" x14ac:dyDescent="0.45">
      <c r="A14255" s="63"/>
    </row>
    <row r="14256" spans="1:1" x14ac:dyDescent="0.45">
      <c r="A14256" s="63"/>
    </row>
    <row r="14257" spans="1:1" x14ac:dyDescent="0.45">
      <c r="A14257" s="63"/>
    </row>
    <row r="14258" spans="1:1" x14ac:dyDescent="0.45">
      <c r="A14258" s="63"/>
    </row>
    <row r="14259" spans="1:1" x14ac:dyDescent="0.45">
      <c r="A14259" s="63"/>
    </row>
    <row r="14260" spans="1:1" x14ac:dyDescent="0.45">
      <c r="A14260" s="63"/>
    </row>
    <row r="14261" spans="1:1" x14ac:dyDescent="0.45">
      <c r="A14261" s="63"/>
    </row>
    <row r="14262" spans="1:1" x14ac:dyDescent="0.45">
      <c r="A14262" s="63"/>
    </row>
    <row r="14263" spans="1:1" x14ac:dyDescent="0.45">
      <c r="A14263" s="63"/>
    </row>
    <row r="14264" spans="1:1" x14ac:dyDescent="0.45">
      <c r="A14264" s="63"/>
    </row>
    <row r="14265" spans="1:1" x14ac:dyDescent="0.45">
      <c r="A14265" s="63"/>
    </row>
    <row r="14266" spans="1:1" x14ac:dyDescent="0.45">
      <c r="A14266" s="63"/>
    </row>
    <row r="14267" spans="1:1" x14ac:dyDescent="0.45">
      <c r="A14267" s="63"/>
    </row>
    <row r="14268" spans="1:1" x14ac:dyDescent="0.45">
      <c r="A14268" s="63"/>
    </row>
    <row r="14269" spans="1:1" x14ac:dyDescent="0.45">
      <c r="A14269" s="63"/>
    </row>
    <row r="14270" spans="1:1" x14ac:dyDescent="0.45">
      <c r="A14270" s="63"/>
    </row>
    <row r="14271" spans="1:1" x14ac:dyDescent="0.45">
      <c r="A14271" s="63"/>
    </row>
    <row r="14272" spans="1:1" x14ac:dyDescent="0.45">
      <c r="A14272" s="63"/>
    </row>
    <row r="14273" spans="1:1" x14ac:dyDescent="0.45">
      <c r="A14273" s="63"/>
    </row>
    <row r="14274" spans="1:1" x14ac:dyDescent="0.45">
      <c r="A14274" s="63"/>
    </row>
    <row r="14275" spans="1:1" x14ac:dyDescent="0.45">
      <c r="A14275" s="63"/>
    </row>
    <row r="14276" spans="1:1" x14ac:dyDescent="0.45">
      <c r="A14276" s="63"/>
    </row>
    <row r="14277" spans="1:1" x14ac:dyDescent="0.45">
      <c r="A14277" s="63"/>
    </row>
    <row r="14278" spans="1:1" x14ac:dyDescent="0.45">
      <c r="A14278" s="63"/>
    </row>
    <row r="14279" spans="1:1" x14ac:dyDescent="0.45">
      <c r="A14279" s="63"/>
    </row>
    <row r="14280" spans="1:1" x14ac:dyDescent="0.45">
      <c r="A14280" s="63"/>
    </row>
    <row r="14281" spans="1:1" x14ac:dyDescent="0.45">
      <c r="A14281" s="63"/>
    </row>
    <row r="14282" spans="1:1" x14ac:dyDescent="0.45">
      <c r="A14282" s="63"/>
    </row>
    <row r="14283" spans="1:1" x14ac:dyDescent="0.45">
      <c r="A14283" s="63"/>
    </row>
    <row r="14284" spans="1:1" x14ac:dyDescent="0.45">
      <c r="A14284" s="63"/>
    </row>
    <row r="14285" spans="1:1" x14ac:dyDescent="0.45">
      <c r="A14285" s="63"/>
    </row>
    <row r="14286" spans="1:1" x14ac:dyDescent="0.45">
      <c r="A14286" s="63"/>
    </row>
    <row r="14287" spans="1:1" x14ac:dyDescent="0.45">
      <c r="A14287" s="63"/>
    </row>
    <row r="14288" spans="1:1" x14ac:dyDescent="0.45">
      <c r="A14288" s="63"/>
    </row>
    <row r="14289" spans="1:1" x14ac:dyDescent="0.45">
      <c r="A14289" s="63"/>
    </row>
    <row r="14290" spans="1:1" x14ac:dyDescent="0.45">
      <c r="A14290" s="63"/>
    </row>
    <row r="14291" spans="1:1" x14ac:dyDescent="0.45">
      <c r="A14291" s="63"/>
    </row>
    <row r="14292" spans="1:1" x14ac:dyDescent="0.45">
      <c r="A14292" s="63"/>
    </row>
    <row r="14293" spans="1:1" x14ac:dyDescent="0.45">
      <c r="A14293" s="63"/>
    </row>
    <row r="14294" spans="1:1" x14ac:dyDescent="0.45">
      <c r="A14294" s="63"/>
    </row>
    <row r="14295" spans="1:1" x14ac:dyDescent="0.45">
      <c r="A14295" s="63"/>
    </row>
    <row r="14296" spans="1:1" x14ac:dyDescent="0.45">
      <c r="A14296" s="63"/>
    </row>
    <row r="14297" spans="1:1" x14ac:dyDescent="0.45">
      <c r="A14297" s="63"/>
    </row>
    <row r="14298" spans="1:1" x14ac:dyDescent="0.45">
      <c r="A14298" s="63"/>
    </row>
    <row r="14299" spans="1:1" x14ac:dyDescent="0.45">
      <c r="A14299" s="63"/>
    </row>
    <row r="14300" spans="1:1" x14ac:dyDescent="0.45">
      <c r="A14300" s="63"/>
    </row>
    <row r="14301" spans="1:1" x14ac:dyDescent="0.45">
      <c r="A14301" s="63"/>
    </row>
    <row r="14302" spans="1:1" x14ac:dyDescent="0.45">
      <c r="A14302" s="63"/>
    </row>
    <row r="14303" spans="1:1" x14ac:dyDescent="0.45">
      <c r="A14303" s="63"/>
    </row>
    <row r="14304" spans="1:1" x14ac:dyDescent="0.45">
      <c r="A14304" s="63"/>
    </row>
    <row r="14305" spans="1:1" x14ac:dyDescent="0.45">
      <c r="A14305" s="63"/>
    </row>
    <row r="14306" spans="1:1" x14ac:dyDescent="0.45">
      <c r="A14306" s="63"/>
    </row>
    <row r="14307" spans="1:1" x14ac:dyDescent="0.45">
      <c r="A14307" s="63"/>
    </row>
    <row r="14308" spans="1:1" x14ac:dyDescent="0.45">
      <c r="A14308" s="63"/>
    </row>
    <row r="14309" spans="1:1" x14ac:dyDescent="0.45">
      <c r="A14309" s="63"/>
    </row>
    <row r="14310" spans="1:1" x14ac:dyDescent="0.45">
      <c r="A14310" s="63"/>
    </row>
    <row r="14311" spans="1:1" x14ac:dyDescent="0.45">
      <c r="A14311" s="63"/>
    </row>
    <row r="14312" spans="1:1" x14ac:dyDescent="0.45">
      <c r="A14312" s="63"/>
    </row>
    <row r="14313" spans="1:1" x14ac:dyDescent="0.45">
      <c r="A14313" s="63"/>
    </row>
    <row r="14314" spans="1:1" x14ac:dyDescent="0.45">
      <c r="A14314" s="63"/>
    </row>
    <row r="14315" spans="1:1" x14ac:dyDescent="0.45">
      <c r="A14315" s="63"/>
    </row>
    <row r="14316" spans="1:1" x14ac:dyDescent="0.45">
      <c r="A14316" s="63"/>
    </row>
    <row r="14317" spans="1:1" x14ac:dyDescent="0.45">
      <c r="A14317" s="63"/>
    </row>
    <row r="14318" spans="1:1" x14ac:dyDescent="0.45">
      <c r="A14318" s="63"/>
    </row>
    <row r="14319" spans="1:1" x14ac:dyDescent="0.45">
      <c r="A14319" s="63"/>
    </row>
    <row r="14320" spans="1:1" x14ac:dyDescent="0.45">
      <c r="A14320" s="63"/>
    </row>
    <row r="14321" spans="1:1" x14ac:dyDescent="0.45">
      <c r="A14321" s="63"/>
    </row>
    <row r="14322" spans="1:1" x14ac:dyDescent="0.45">
      <c r="A14322" s="63"/>
    </row>
    <row r="14323" spans="1:1" x14ac:dyDescent="0.45">
      <c r="A14323" s="63"/>
    </row>
    <row r="14324" spans="1:1" x14ac:dyDescent="0.45">
      <c r="A14324" s="63"/>
    </row>
    <row r="14325" spans="1:1" x14ac:dyDescent="0.45">
      <c r="A14325" s="63"/>
    </row>
    <row r="14326" spans="1:1" x14ac:dyDescent="0.45">
      <c r="A14326" s="63"/>
    </row>
    <row r="14327" spans="1:1" x14ac:dyDescent="0.45">
      <c r="A14327" s="63"/>
    </row>
    <row r="14328" spans="1:1" x14ac:dyDescent="0.45">
      <c r="A14328" s="63"/>
    </row>
    <row r="14329" spans="1:1" x14ac:dyDescent="0.45">
      <c r="A14329" s="63"/>
    </row>
    <row r="14330" spans="1:1" x14ac:dyDescent="0.45">
      <c r="A14330" s="63"/>
    </row>
    <row r="14331" spans="1:1" x14ac:dyDescent="0.45">
      <c r="A14331" s="63"/>
    </row>
    <row r="14332" spans="1:1" x14ac:dyDescent="0.45">
      <c r="A14332" s="63"/>
    </row>
    <row r="14333" spans="1:1" x14ac:dyDescent="0.45">
      <c r="A14333" s="63"/>
    </row>
    <row r="14334" spans="1:1" x14ac:dyDescent="0.45">
      <c r="A14334" s="63"/>
    </row>
    <row r="14335" spans="1:1" x14ac:dyDescent="0.45">
      <c r="A14335" s="63"/>
    </row>
    <row r="14336" spans="1:1" x14ac:dyDescent="0.45">
      <c r="A14336" s="63"/>
    </row>
    <row r="14337" spans="1:1" x14ac:dyDescent="0.45">
      <c r="A14337" s="63"/>
    </row>
    <row r="14338" spans="1:1" x14ac:dyDescent="0.45">
      <c r="A14338" s="63"/>
    </row>
    <row r="14339" spans="1:1" x14ac:dyDescent="0.45">
      <c r="A14339" s="63"/>
    </row>
    <row r="14340" spans="1:1" x14ac:dyDescent="0.45">
      <c r="A14340" s="63"/>
    </row>
    <row r="14341" spans="1:1" x14ac:dyDescent="0.45">
      <c r="A14341" s="63"/>
    </row>
    <row r="14342" spans="1:1" x14ac:dyDescent="0.45">
      <c r="A14342" s="63"/>
    </row>
    <row r="14343" spans="1:1" x14ac:dyDescent="0.45">
      <c r="A14343" s="63"/>
    </row>
    <row r="14344" spans="1:1" x14ac:dyDescent="0.45">
      <c r="A14344" s="63"/>
    </row>
    <row r="14345" spans="1:1" x14ac:dyDescent="0.45">
      <c r="A14345" s="63"/>
    </row>
    <row r="14346" spans="1:1" x14ac:dyDescent="0.45">
      <c r="A14346" s="63"/>
    </row>
    <row r="14347" spans="1:1" x14ac:dyDescent="0.45">
      <c r="A14347" s="63"/>
    </row>
    <row r="14348" spans="1:1" x14ac:dyDescent="0.45">
      <c r="A14348" s="63"/>
    </row>
    <row r="14349" spans="1:1" x14ac:dyDescent="0.45">
      <c r="A14349" s="63"/>
    </row>
    <row r="14350" spans="1:1" x14ac:dyDescent="0.45">
      <c r="A14350" s="63"/>
    </row>
    <row r="14351" spans="1:1" x14ac:dyDescent="0.45">
      <c r="A14351" s="63"/>
    </row>
    <row r="14352" spans="1:1" x14ac:dyDescent="0.45">
      <c r="A14352" s="63"/>
    </row>
    <row r="14353" spans="1:1" x14ac:dyDescent="0.45">
      <c r="A14353" s="63"/>
    </row>
    <row r="14354" spans="1:1" x14ac:dyDescent="0.45">
      <c r="A14354" s="63"/>
    </row>
    <row r="14355" spans="1:1" x14ac:dyDescent="0.45">
      <c r="A14355" s="63"/>
    </row>
    <row r="14356" spans="1:1" x14ac:dyDescent="0.45">
      <c r="A14356" s="63"/>
    </row>
    <row r="14357" spans="1:1" x14ac:dyDescent="0.45">
      <c r="A14357" s="63"/>
    </row>
    <row r="14358" spans="1:1" x14ac:dyDescent="0.45">
      <c r="A14358" s="63"/>
    </row>
    <row r="14359" spans="1:1" x14ac:dyDescent="0.45">
      <c r="A14359" s="63"/>
    </row>
    <row r="14360" spans="1:1" x14ac:dyDescent="0.45">
      <c r="A14360" s="63"/>
    </row>
    <row r="14361" spans="1:1" x14ac:dyDescent="0.45">
      <c r="A14361" s="63"/>
    </row>
    <row r="14362" spans="1:1" x14ac:dyDescent="0.45">
      <c r="A14362" s="63"/>
    </row>
    <row r="14363" spans="1:1" x14ac:dyDescent="0.45">
      <c r="A14363" s="63"/>
    </row>
    <row r="14364" spans="1:1" x14ac:dyDescent="0.45">
      <c r="A14364" s="63"/>
    </row>
    <row r="14365" spans="1:1" x14ac:dyDescent="0.45">
      <c r="A14365" s="63"/>
    </row>
    <row r="14366" spans="1:1" x14ac:dyDescent="0.45">
      <c r="A14366" s="63"/>
    </row>
    <row r="14367" spans="1:1" x14ac:dyDescent="0.45">
      <c r="A14367" s="63"/>
    </row>
    <row r="14368" spans="1:1" x14ac:dyDescent="0.45">
      <c r="A14368" s="63"/>
    </row>
    <row r="14369" spans="1:1" x14ac:dyDescent="0.45">
      <c r="A14369" s="63"/>
    </row>
    <row r="14370" spans="1:1" x14ac:dyDescent="0.45">
      <c r="A14370" s="63"/>
    </row>
    <row r="14371" spans="1:1" x14ac:dyDescent="0.45">
      <c r="A14371" s="63"/>
    </row>
    <row r="14372" spans="1:1" x14ac:dyDescent="0.45">
      <c r="A14372" s="63"/>
    </row>
    <row r="14373" spans="1:1" x14ac:dyDescent="0.45">
      <c r="A14373" s="63"/>
    </row>
    <row r="14374" spans="1:1" x14ac:dyDescent="0.45">
      <c r="A14374" s="63"/>
    </row>
    <row r="14375" spans="1:1" x14ac:dyDescent="0.45">
      <c r="A14375" s="63"/>
    </row>
    <row r="14376" spans="1:1" x14ac:dyDescent="0.45">
      <c r="A14376" s="63"/>
    </row>
    <row r="14377" spans="1:1" x14ac:dyDescent="0.45">
      <c r="A14377" s="63"/>
    </row>
    <row r="14378" spans="1:1" x14ac:dyDescent="0.45">
      <c r="A14378" s="63"/>
    </row>
    <row r="14379" spans="1:1" x14ac:dyDescent="0.45">
      <c r="A14379" s="63"/>
    </row>
    <row r="14380" spans="1:1" x14ac:dyDescent="0.45">
      <c r="A14380" s="63"/>
    </row>
    <row r="14381" spans="1:1" x14ac:dyDescent="0.45">
      <c r="A14381" s="63"/>
    </row>
    <row r="14382" spans="1:1" x14ac:dyDescent="0.45">
      <c r="A14382" s="63"/>
    </row>
    <row r="14383" spans="1:1" x14ac:dyDescent="0.45">
      <c r="A14383" s="63"/>
    </row>
    <row r="14384" spans="1:1" x14ac:dyDescent="0.45">
      <c r="A14384" s="63"/>
    </row>
    <row r="14385" spans="1:1" x14ac:dyDescent="0.45">
      <c r="A14385" s="63"/>
    </row>
    <row r="14386" spans="1:1" x14ac:dyDescent="0.45">
      <c r="A14386" s="63"/>
    </row>
    <row r="14387" spans="1:1" x14ac:dyDescent="0.45">
      <c r="A14387" s="63"/>
    </row>
    <row r="14388" spans="1:1" x14ac:dyDescent="0.45">
      <c r="A14388" s="63"/>
    </row>
    <row r="14389" spans="1:1" x14ac:dyDescent="0.45">
      <c r="A14389" s="63"/>
    </row>
    <row r="14390" spans="1:1" x14ac:dyDescent="0.45">
      <c r="A14390" s="63"/>
    </row>
    <row r="14391" spans="1:1" x14ac:dyDescent="0.45">
      <c r="A14391" s="63"/>
    </row>
    <row r="14392" spans="1:1" x14ac:dyDescent="0.45">
      <c r="A14392" s="63"/>
    </row>
    <row r="14393" spans="1:1" x14ac:dyDescent="0.45">
      <c r="A14393" s="63"/>
    </row>
    <row r="14394" spans="1:1" x14ac:dyDescent="0.45">
      <c r="A14394" s="63"/>
    </row>
    <row r="14395" spans="1:1" x14ac:dyDescent="0.45">
      <c r="A14395" s="63"/>
    </row>
    <row r="14396" spans="1:1" x14ac:dyDescent="0.45">
      <c r="A14396" s="63"/>
    </row>
    <row r="14397" spans="1:1" x14ac:dyDescent="0.45">
      <c r="A14397" s="63"/>
    </row>
    <row r="14398" spans="1:1" x14ac:dyDescent="0.45">
      <c r="A14398" s="63"/>
    </row>
    <row r="14399" spans="1:1" x14ac:dyDescent="0.45">
      <c r="A14399" s="63"/>
    </row>
    <row r="14400" spans="1:1" x14ac:dyDescent="0.45">
      <c r="A14400" s="63"/>
    </row>
    <row r="14401" spans="1:1" x14ac:dyDescent="0.45">
      <c r="A14401" s="63"/>
    </row>
    <row r="14402" spans="1:1" x14ac:dyDescent="0.45">
      <c r="A14402" s="63"/>
    </row>
    <row r="14403" spans="1:1" x14ac:dyDescent="0.45">
      <c r="A14403" s="63"/>
    </row>
    <row r="14404" spans="1:1" x14ac:dyDescent="0.45">
      <c r="A14404" s="63"/>
    </row>
    <row r="14405" spans="1:1" x14ac:dyDescent="0.45">
      <c r="A14405" s="63"/>
    </row>
    <row r="14406" spans="1:1" x14ac:dyDescent="0.45">
      <c r="A14406" s="63"/>
    </row>
    <row r="14407" spans="1:1" x14ac:dyDescent="0.45">
      <c r="A14407" s="63"/>
    </row>
    <row r="14408" spans="1:1" x14ac:dyDescent="0.45">
      <c r="A14408" s="63"/>
    </row>
    <row r="14409" spans="1:1" x14ac:dyDescent="0.45">
      <c r="A14409" s="63"/>
    </row>
    <row r="14410" spans="1:1" x14ac:dyDescent="0.45">
      <c r="A14410" s="63"/>
    </row>
    <row r="14411" spans="1:1" x14ac:dyDescent="0.45">
      <c r="A14411" s="63"/>
    </row>
    <row r="14412" spans="1:1" x14ac:dyDescent="0.45">
      <c r="A14412" s="63"/>
    </row>
    <row r="14413" spans="1:1" x14ac:dyDescent="0.45">
      <c r="A14413" s="63"/>
    </row>
    <row r="14414" spans="1:1" x14ac:dyDescent="0.45">
      <c r="A14414" s="63"/>
    </row>
    <row r="14415" spans="1:1" x14ac:dyDescent="0.45">
      <c r="A14415" s="63"/>
    </row>
    <row r="14416" spans="1:1" x14ac:dyDescent="0.45">
      <c r="A14416" s="63"/>
    </row>
    <row r="14417" spans="1:1" x14ac:dyDescent="0.45">
      <c r="A14417" s="63"/>
    </row>
    <row r="14418" spans="1:1" x14ac:dyDescent="0.45">
      <c r="A14418" s="63"/>
    </row>
    <row r="14419" spans="1:1" x14ac:dyDescent="0.45">
      <c r="A14419" s="63"/>
    </row>
    <row r="14420" spans="1:1" x14ac:dyDescent="0.45">
      <c r="A14420" s="63"/>
    </row>
    <row r="14421" spans="1:1" x14ac:dyDescent="0.45">
      <c r="A14421" s="63"/>
    </row>
    <row r="14422" spans="1:1" x14ac:dyDescent="0.45">
      <c r="A14422" s="63"/>
    </row>
    <row r="14423" spans="1:1" x14ac:dyDescent="0.45">
      <c r="A14423" s="63"/>
    </row>
    <row r="14424" spans="1:1" x14ac:dyDescent="0.45">
      <c r="A14424" s="63"/>
    </row>
    <row r="14425" spans="1:1" x14ac:dyDescent="0.45">
      <c r="A14425" s="63"/>
    </row>
    <row r="14426" spans="1:1" x14ac:dyDescent="0.45">
      <c r="A14426" s="63"/>
    </row>
    <row r="14427" spans="1:1" x14ac:dyDescent="0.45">
      <c r="A14427" s="63"/>
    </row>
    <row r="14428" spans="1:1" x14ac:dyDescent="0.45">
      <c r="A14428" s="63"/>
    </row>
    <row r="14429" spans="1:1" x14ac:dyDescent="0.45">
      <c r="A14429" s="63"/>
    </row>
    <row r="14430" spans="1:1" x14ac:dyDescent="0.45">
      <c r="A14430" s="63"/>
    </row>
    <row r="14431" spans="1:1" x14ac:dyDescent="0.45">
      <c r="A14431" s="63"/>
    </row>
    <row r="14432" spans="1:1" x14ac:dyDescent="0.45">
      <c r="A14432" s="63"/>
    </row>
    <row r="14433" spans="1:1" x14ac:dyDescent="0.45">
      <c r="A14433" s="63"/>
    </row>
    <row r="14434" spans="1:1" x14ac:dyDescent="0.45">
      <c r="A14434" s="63"/>
    </row>
    <row r="14435" spans="1:1" x14ac:dyDescent="0.45">
      <c r="A14435" s="63"/>
    </row>
    <row r="14436" spans="1:1" x14ac:dyDescent="0.45">
      <c r="A14436" s="63"/>
    </row>
    <row r="14437" spans="1:1" x14ac:dyDescent="0.45">
      <c r="A14437" s="63"/>
    </row>
    <row r="14438" spans="1:1" x14ac:dyDescent="0.45">
      <c r="A14438" s="63"/>
    </row>
    <row r="14439" spans="1:1" x14ac:dyDescent="0.45">
      <c r="A14439" s="63"/>
    </row>
    <row r="14440" spans="1:1" x14ac:dyDescent="0.45">
      <c r="A14440" s="63"/>
    </row>
    <row r="14441" spans="1:1" x14ac:dyDescent="0.45">
      <c r="A14441" s="63"/>
    </row>
    <row r="14442" spans="1:1" x14ac:dyDescent="0.45">
      <c r="A14442" s="63"/>
    </row>
    <row r="14443" spans="1:1" x14ac:dyDescent="0.45">
      <c r="A14443" s="63"/>
    </row>
    <row r="14444" spans="1:1" x14ac:dyDescent="0.45">
      <c r="A14444" s="63"/>
    </row>
    <row r="14445" spans="1:1" x14ac:dyDescent="0.45">
      <c r="A14445" s="63"/>
    </row>
    <row r="14446" spans="1:1" x14ac:dyDescent="0.45">
      <c r="A14446" s="63"/>
    </row>
    <row r="14447" spans="1:1" x14ac:dyDescent="0.45">
      <c r="A14447" s="63"/>
    </row>
    <row r="14448" spans="1:1" x14ac:dyDescent="0.45">
      <c r="A14448" s="63"/>
    </row>
    <row r="14449" spans="1:1" x14ac:dyDescent="0.45">
      <c r="A14449" s="63"/>
    </row>
    <row r="14450" spans="1:1" x14ac:dyDescent="0.45">
      <c r="A14450" s="63"/>
    </row>
    <row r="14451" spans="1:1" x14ac:dyDescent="0.45">
      <c r="A14451" s="63"/>
    </row>
    <row r="14452" spans="1:1" x14ac:dyDescent="0.45">
      <c r="A14452" s="63"/>
    </row>
    <row r="14453" spans="1:1" x14ac:dyDescent="0.45">
      <c r="A14453" s="63"/>
    </row>
    <row r="14454" spans="1:1" x14ac:dyDescent="0.45">
      <c r="A14454" s="63"/>
    </row>
    <row r="14455" spans="1:1" x14ac:dyDescent="0.45">
      <c r="A14455" s="63"/>
    </row>
    <row r="14456" spans="1:1" x14ac:dyDescent="0.45">
      <c r="A14456" s="63"/>
    </row>
    <row r="14457" spans="1:1" x14ac:dyDescent="0.45">
      <c r="A14457" s="63"/>
    </row>
    <row r="14458" spans="1:1" x14ac:dyDescent="0.45">
      <c r="A14458" s="63"/>
    </row>
    <row r="14459" spans="1:1" x14ac:dyDescent="0.45">
      <c r="A14459" s="63"/>
    </row>
    <row r="14460" spans="1:1" x14ac:dyDescent="0.45">
      <c r="A14460" s="63"/>
    </row>
    <row r="14461" spans="1:1" x14ac:dyDescent="0.45">
      <c r="A14461" s="63"/>
    </row>
    <row r="14462" spans="1:1" x14ac:dyDescent="0.45">
      <c r="A14462" s="63"/>
    </row>
    <row r="14463" spans="1:1" x14ac:dyDescent="0.45">
      <c r="A14463" s="63"/>
    </row>
    <row r="14464" spans="1:1" x14ac:dyDescent="0.45">
      <c r="A14464" s="63"/>
    </row>
    <row r="14465" spans="1:1" x14ac:dyDescent="0.45">
      <c r="A14465" s="63"/>
    </row>
    <row r="14466" spans="1:1" x14ac:dyDescent="0.45">
      <c r="A14466" s="63"/>
    </row>
    <row r="14467" spans="1:1" x14ac:dyDescent="0.45">
      <c r="A14467" s="63"/>
    </row>
    <row r="14468" spans="1:1" x14ac:dyDescent="0.45">
      <c r="A14468" s="63"/>
    </row>
    <row r="14469" spans="1:1" x14ac:dyDescent="0.45">
      <c r="A14469" s="63"/>
    </row>
    <row r="14470" spans="1:1" x14ac:dyDescent="0.45">
      <c r="A14470" s="63"/>
    </row>
    <row r="14471" spans="1:1" x14ac:dyDescent="0.45">
      <c r="A14471" s="63"/>
    </row>
    <row r="14472" spans="1:1" x14ac:dyDescent="0.45">
      <c r="A14472" s="63"/>
    </row>
    <row r="14473" spans="1:1" x14ac:dyDescent="0.45">
      <c r="A14473" s="63"/>
    </row>
    <row r="14474" spans="1:1" x14ac:dyDescent="0.45">
      <c r="A14474" s="63"/>
    </row>
    <row r="14475" spans="1:1" x14ac:dyDescent="0.45">
      <c r="A14475" s="63"/>
    </row>
    <row r="14476" spans="1:1" x14ac:dyDescent="0.45">
      <c r="A14476" s="63"/>
    </row>
    <row r="14477" spans="1:1" x14ac:dyDescent="0.45">
      <c r="A14477" s="63"/>
    </row>
    <row r="14478" spans="1:1" x14ac:dyDescent="0.45">
      <c r="A14478" s="63"/>
    </row>
    <row r="14479" spans="1:1" x14ac:dyDescent="0.45">
      <c r="A14479" s="63"/>
    </row>
    <row r="14480" spans="1:1" x14ac:dyDescent="0.45">
      <c r="A14480" s="63"/>
    </row>
    <row r="14481" spans="1:1" x14ac:dyDescent="0.45">
      <c r="A14481" s="63"/>
    </row>
    <row r="14482" spans="1:1" x14ac:dyDescent="0.45">
      <c r="A14482" s="63"/>
    </row>
    <row r="14483" spans="1:1" x14ac:dyDescent="0.45">
      <c r="A14483" s="63"/>
    </row>
    <row r="14484" spans="1:1" x14ac:dyDescent="0.45">
      <c r="A14484" s="63"/>
    </row>
    <row r="14485" spans="1:1" x14ac:dyDescent="0.45">
      <c r="A14485" s="63"/>
    </row>
    <row r="14486" spans="1:1" x14ac:dyDescent="0.45">
      <c r="A14486" s="63"/>
    </row>
    <row r="14487" spans="1:1" x14ac:dyDescent="0.45">
      <c r="A14487" s="63"/>
    </row>
    <row r="14488" spans="1:1" x14ac:dyDescent="0.45">
      <c r="A14488" s="63"/>
    </row>
    <row r="14489" spans="1:1" x14ac:dyDescent="0.45">
      <c r="A14489" s="63"/>
    </row>
    <row r="14490" spans="1:1" x14ac:dyDescent="0.45">
      <c r="A14490" s="63"/>
    </row>
    <row r="14491" spans="1:1" x14ac:dyDescent="0.45">
      <c r="A14491" s="63"/>
    </row>
    <row r="14492" spans="1:1" x14ac:dyDescent="0.45">
      <c r="A14492" s="63"/>
    </row>
    <row r="14493" spans="1:1" x14ac:dyDescent="0.45">
      <c r="A14493" s="63"/>
    </row>
    <row r="14494" spans="1:1" x14ac:dyDescent="0.45">
      <c r="A14494" s="63"/>
    </row>
    <row r="14495" spans="1:1" x14ac:dyDescent="0.45">
      <c r="A14495" s="63"/>
    </row>
    <row r="14496" spans="1:1" x14ac:dyDescent="0.45">
      <c r="A14496" s="63"/>
    </row>
    <row r="14497" spans="1:1" x14ac:dyDescent="0.45">
      <c r="A14497" s="63"/>
    </row>
    <row r="14498" spans="1:1" x14ac:dyDescent="0.45">
      <c r="A14498" s="63"/>
    </row>
    <row r="14499" spans="1:1" x14ac:dyDescent="0.45">
      <c r="A14499" s="63"/>
    </row>
    <row r="14500" spans="1:1" x14ac:dyDescent="0.45">
      <c r="A14500" s="63"/>
    </row>
    <row r="14501" spans="1:1" x14ac:dyDescent="0.45">
      <c r="A14501" s="63"/>
    </row>
    <row r="14502" spans="1:1" x14ac:dyDescent="0.45">
      <c r="A14502" s="63"/>
    </row>
    <row r="14503" spans="1:1" x14ac:dyDescent="0.45">
      <c r="A14503" s="63"/>
    </row>
    <row r="14504" spans="1:1" x14ac:dyDescent="0.45">
      <c r="A14504" s="63"/>
    </row>
    <row r="14505" spans="1:1" x14ac:dyDescent="0.45">
      <c r="A14505" s="63"/>
    </row>
    <row r="14506" spans="1:1" x14ac:dyDescent="0.45">
      <c r="A14506" s="63"/>
    </row>
    <row r="14507" spans="1:1" x14ac:dyDescent="0.45">
      <c r="A14507" s="63"/>
    </row>
    <row r="14508" spans="1:1" x14ac:dyDescent="0.45">
      <c r="A14508" s="63"/>
    </row>
    <row r="14509" spans="1:1" x14ac:dyDescent="0.45">
      <c r="A14509" s="63"/>
    </row>
    <row r="14510" spans="1:1" x14ac:dyDescent="0.45">
      <c r="A14510" s="63"/>
    </row>
    <row r="14511" spans="1:1" x14ac:dyDescent="0.45">
      <c r="A14511" s="63"/>
    </row>
    <row r="14512" spans="1:1" x14ac:dyDescent="0.45">
      <c r="A14512" s="63"/>
    </row>
    <row r="14513" spans="1:1" x14ac:dyDescent="0.45">
      <c r="A14513" s="63"/>
    </row>
    <row r="14514" spans="1:1" x14ac:dyDescent="0.45">
      <c r="A14514" s="63"/>
    </row>
    <row r="14515" spans="1:1" x14ac:dyDescent="0.45">
      <c r="A14515" s="63"/>
    </row>
    <row r="14516" spans="1:1" x14ac:dyDescent="0.45">
      <c r="A14516" s="63"/>
    </row>
    <row r="14517" spans="1:1" x14ac:dyDescent="0.45">
      <c r="A14517" s="63"/>
    </row>
    <row r="14518" spans="1:1" x14ac:dyDescent="0.45">
      <c r="A14518" s="63"/>
    </row>
    <row r="14519" spans="1:1" x14ac:dyDescent="0.45">
      <c r="A14519" s="63"/>
    </row>
    <row r="14520" spans="1:1" x14ac:dyDescent="0.45">
      <c r="A14520" s="63"/>
    </row>
    <row r="14521" spans="1:1" x14ac:dyDescent="0.45">
      <c r="A14521" s="63"/>
    </row>
    <row r="14522" spans="1:1" x14ac:dyDescent="0.45">
      <c r="A14522" s="63"/>
    </row>
    <row r="14523" spans="1:1" x14ac:dyDescent="0.45">
      <c r="A14523" s="63"/>
    </row>
    <row r="14524" spans="1:1" x14ac:dyDescent="0.45">
      <c r="A14524" s="63"/>
    </row>
    <row r="14525" spans="1:1" x14ac:dyDescent="0.45">
      <c r="A14525" s="63"/>
    </row>
    <row r="14526" spans="1:1" x14ac:dyDescent="0.45">
      <c r="A14526" s="63"/>
    </row>
    <row r="14527" spans="1:1" x14ac:dyDescent="0.45">
      <c r="A14527" s="63"/>
    </row>
    <row r="14528" spans="1:1" x14ac:dyDescent="0.45">
      <c r="A14528" s="63"/>
    </row>
    <row r="14529" spans="1:1" x14ac:dyDescent="0.45">
      <c r="A14529" s="63"/>
    </row>
    <row r="14530" spans="1:1" x14ac:dyDescent="0.45">
      <c r="A14530" s="63"/>
    </row>
    <row r="14531" spans="1:1" x14ac:dyDescent="0.45">
      <c r="A14531" s="63"/>
    </row>
    <row r="14532" spans="1:1" x14ac:dyDescent="0.45">
      <c r="A14532" s="63"/>
    </row>
    <row r="14533" spans="1:1" x14ac:dyDescent="0.45">
      <c r="A14533" s="63"/>
    </row>
    <row r="14534" spans="1:1" x14ac:dyDescent="0.45">
      <c r="A14534" s="63"/>
    </row>
    <row r="14535" spans="1:1" x14ac:dyDescent="0.45">
      <c r="A14535" s="63"/>
    </row>
    <row r="14536" spans="1:1" x14ac:dyDescent="0.45">
      <c r="A14536" s="63"/>
    </row>
    <row r="14537" spans="1:1" x14ac:dyDescent="0.45">
      <c r="A14537" s="63"/>
    </row>
    <row r="14538" spans="1:1" x14ac:dyDescent="0.45">
      <c r="A14538" s="63"/>
    </row>
    <row r="14539" spans="1:1" x14ac:dyDescent="0.45">
      <c r="A14539" s="63"/>
    </row>
    <row r="14540" spans="1:1" x14ac:dyDescent="0.45">
      <c r="A14540" s="63"/>
    </row>
    <row r="14541" spans="1:1" x14ac:dyDescent="0.45">
      <c r="A14541" s="63"/>
    </row>
    <row r="14542" spans="1:1" x14ac:dyDescent="0.45">
      <c r="A14542" s="63"/>
    </row>
    <row r="14543" spans="1:1" x14ac:dyDescent="0.45">
      <c r="A14543" s="63"/>
    </row>
    <row r="14544" spans="1:1" x14ac:dyDescent="0.45">
      <c r="A14544" s="63"/>
    </row>
    <row r="14545" spans="1:1" x14ac:dyDescent="0.45">
      <c r="A14545" s="63"/>
    </row>
    <row r="14546" spans="1:1" x14ac:dyDescent="0.45">
      <c r="A14546" s="63"/>
    </row>
    <row r="14547" spans="1:1" x14ac:dyDescent="0.45">
      <c r="A14547" s="63"/>
    </row>
    <row r="14548" spans="1:1" x14ac:dyDescent="0.45">
      <c r="A14548" s="63"/>
    </row>
    <row r="14549" spans="1:1" x14ac:dyDescent="0.45">
      <c r="A14549" s="63"/>
    </row>
    <row r="14550" spans="1:1" x14ac:dyDescent="0.45">
      <c r="A14550" s="63"/>
    </row>
    <row r="14551" spans="1:1" x14ac:dyDescent="0.45">
      <c r="A14551" s="63"/>
    </row>
    <row r="14552" spans="1:1" x14ac:dyDescent="0.45">
      <c r="A14552" s="63"/>
    </row>
    <row r="14553" spans="1:1" x14ac:dyDescent="0.45">
      <c r="A14553" s="63"/>
    </row>
    <row r="14554" spans="1:1" x14ac:dyDescent="0.45">
      <c r="A14554" s="63"/>
    </row>
    <row r="14555" spans="1:1" x14ac:dyDescent="0.45">
      <c r="A14555" s="63"/>
    </row>
    <row r="14556" spans="1:1" x14ac:dyDescent="0.45">
      <c r="A14556" s="63"/>
    </row>
    <row r="14557" spans="1:1" x14ac:dyDescent="0.45">
      <c r="A14557" s="63"/>
    </row>
    <row r="14558" spans="1:1" x14ac:dyDescent="0.45">
      <c r="A14558" s="63"/>
    </row>
    <row r="14559" spans="1:1" x14ac:dyDescent="0.45">
      <c r="A14559" s="63"/>
    </row>
    <row r="14560" spans="1:1" x14ac:dyDescent="0.45">
      <c r="A14560" s="63"/>
    </row>
    <row r="14561" spans="1:1" x14ac:dyDescent="0.45">
      <c r="A14561" s="63"/>
    </row>
    <row r="14562" spans="1:1" x14ac:dyDescent="0.45">
      <c r="A14562" s="63"/>
    </row>
    <row r="14563" spans="1:1" x14ac:dyDescent="0.45">
      <c r="A14563" s="63"/>
    </row>
    <row r="14564" spans="1:1" x14ac:dyDescent="0.45">
      <c r="A14564" s="63"/>
    </row>
    <row r="14565" spans="1:1" x14ac:dyDescent="0.45">
      <c r="A14565" s="63"/>
    </row>
    <row r="14566" spans="1:1" x14ac:dyDescent="0.45">
      <c r="A14566" s="63"/>
    </row>
    <row r="14567" spans="1:1" x14ac:dyDescent="0.45">
      <c r="A14567" s="63"/>
    </row>
    <row r="14568" spans="1:1" x14ac:dyDescent="0.45">
      <c r="A14568" s="63"/>
    </row>
    <row r="14569" spans="1:1" x14ac:dyDescent="0.45">
      <c r="A14569" s="63"/>
    </row>
    <row r="14570" spans="1:1" x14ac:dyDescent="0.45">
      <c r="A14570" s="63"/>
    </row>
    <row r="14571" spans="1:1" x14ac:dyDescent="0.45">
      <c r="A14571" s="63"/>
    </row>
    <row r="14572" spans="1:1" x14ac:dyDescent="0.45">
      <c r="A14572" s="63"/>
    </row>
    <row r="14573" spans="1:1" x14ac:dyDescent="0.45">
      <c r="A14573" s="63"/>
    </row>
    <row r="14574" spans="1:1" x14ac:dyDescent="0.45">
      <c r="A14574" s="63"/>
    </row>
    <row r="14575" spans="1:1" x14ac:dyDescent="0.45">
      <c r="A14575" s="63"/>
    </row>
    <row r="14576" spans="1:1" x14ac:dyDescent="0.45">
      <c r="A14576" s="63"/>
    </row>
    <row r="14577" spans="1:1" x14ac:dyDescent="0.45">
      <c r="A14577" s="63"/>
    </row>
    <row r="14578" spans="1:1" x14ac:dyDescent="0.45">
      <c r="A14578" s="63"/>
    </row>
    <row r="14579" spans="1:1" x14ac:dyDescent="0.45">
      <c r="A14579" s="63"/>
    </row>
    <row r="14580" spans="1:1" x14ac:dyDescent="0.45">
      <c r="A14580" s="63"/>
    </row>
    <row r="14581" spans="1:1" x14ac:dyDescent="0.45">
      <c r="A14581" s="63"/>
    </row>
    <row r="14582" spans="1:1" x14ac:dyDescent="0.45">
      <c r="A14582" s="63"/>
    </row>
    <row r="14583" spans="1:1" x14ac:dyDescent="0.45">
      <c r="A14583" s="63"/>
    </row>
    <row r="14584" spans="1:1" x14ac:dyDescent="0.45">
      <c r="A14584" s="63"/>
    </row>
    <row r="14585" spans="1:1" x14ac:dyDescent="0.45">
      <c r="A14585" s="63"/>
    </row>
    <row r="14586" spans="1:1" x14ac:dyDescent="0.45">
      <c r="A14586" s="63"/>
    </row>
    <row r="14587" spans="1:1" x14ac:dyDescent="0.45">
      <c r="A14587" s="63"/>
    </row>
    <row r="14588" spans="1:1" x14ac:dyDescent="0.45">
      <c r="A14588" s="63"/>
    </row>
    <row r="14589" spans="1:1" x14ac:dyDescent="0.45">
      <c r="A14589" s="63"/>
    </row>
    <row r="14590" spans="1:1" x14ac:dyDescent="0.45">
      <c r="A14590" s="63"/>
    </row>
    <row r="14591" spans="1:1" x14ac:dyDescent="0.45">
      <c r="A14591" s="63"/>
    </row>
    <row r="14592" spans="1:1" x14ac:dyDescent="0.45">
      <c r="A14592" s="63"/>
    </row>
    <row r="14593" spans="1:1" x14ac:dyDescent="0.45">
      <c r="A14593" s="63"/>
    </row>
    <row r="14594" spans="1:1" x14ac:dyDescent="0.45">
      <c r="A14594" s="63"/>
    </row>
    <row r="14595" spans="1:1" x14ac:dyDescent="0.45">
      <c r="A14595" s="63"/>
    </row>
    <row r="14596" spans="1:1" x14ac:dyDescent="0.45">
      <c r="A14596" s="63"/>
    </row>
    <row r="14597" spans="1:1" x14ac:dyDescent="0.45">
      <c r="A14597" s="63"/>
    </row>
    <row r="14598" spans="1:1" x14ac:dyDescent="0.45">
      <c r="A14598" s="63"/>
    </row>
    <row r="14599" spans="1:1" x14ac:dyDescent="0.45">
      <c r="A14599" s="63"/>
    </row>
    <row r="14600" spans="1:1" x14ac:dyDescent="0.45">
      <c r="A14600" s="63"/>
    </row>
    <row r="14601" spans="1:1" x14ac:dyDescent="0.45">
      <c r="A14601" s="63"/>
    </row>
    <row r="14602" spans="1:1" x14ac:dyDescent="0.45">
      <c r="A14602" s="63"/>
    </row>
    <row r="14603" spans="1:1" x14ac:dyDescent="0.45">
      <c r="A14603" s="63"/>
    </row>
    <row r="14604" spans="1:1" x14ac:dyDescent="0.45">
      <c r="A14604" s="63"/>
    </row>
    <row r="14605" spans="1:1" x14ac:dyDescent="0.45">
      <c r="A14605" s="63"/>
    </row>
    <row r="14606" spans="1:1" x14ac:dyDescent="0.45">
      <c r="A14606" s="63"/>
    </row>
    <row r="14607" spans="1:1" x14ac:dyDescent="0.45">
      <c r="A14607" s="63"/>
    </row>
    <row r="14608" spans="1:1" x14ac:dyDescent="0.45">
      <c r="A14608" s="63"/>
    </row>
    <row r="14609" spans="1:1" x14ac:dyDescent="0.45">
      <c r="A14609" s="63"/>
    </row>
    <row r="14610" spans="1:1" x14ac:dyDescent="0.45">
      <c r="A14610" s="63"/>
    </row>
    <row r="14611" spans="1:1" x14ac:dyDescent="0.45">
      <c r="A14611" s="63"/>
    </row>
    <row r="14612" spans="1:1" x14ac:dyDescent="0.45">
      <c r="A14612" s="63"/>
    </row>
    <row r="14613" spans="1:1" x14ac:dyDescent="0.45">
      <c r="A14613" s="63"/>
    </row>
    <row r="14614" spans="1:1" x14ac:dyDescent="0.45">
      <c r="A14614" s="63"/>
    </row>
    <row r="14615" spans="1:1" x14ac:dyDescent="0.45">
      <c r="A14615" s="63"/>
    </row>
    <row r="14616" spans="1:1" x14ac:dyDescent="0.45">
      <c r="A14616" s="63"/>
    </row>
    <row r="14617" spans="1:1" x14ac:dyDescent="0.45">
      <c r="A14617" s="63"/>
    </row>
    <row r="14618" spans="1:1" x14ac:dyDescent="0.45">
      <c r="A14618" s="63"/>
    </row>
    <row r="14619" spans="1:1" x14ac:dyDescent="0.45">
      <c r="A14619" s="63"/>
    </row>
    <row r="14620" spans="1:1" x14ac:dyDescent="0.45">
      <c r="A14620" s="63"/>
    </row>
    <row r="14621" spans="1:1" x14ac:dyDescent="0.45">
      <c r="A14621" s="63"/>
    </row>
    <row r="14622" spans="1:1" x14ac:dyDescent="0.45">
      <c r="A14622" s="63"/>
    </row>
    <row r="14623" spans="1:1" x14ac:dyDescent="0.45">
      <c r="A14623" s="63"/>
    </row>
    <row r="14624" spans="1:1" x14ac:dyDescent="0.45">
      <c r="A14624" s="63"/>
    </row>
    <row r="14625" spans="1:1" x14ac:dyDescent="0.45">
      <c r="A14625" s="63"/>
    </row>
    <row r="14626" spans="1:1" x14ac:dyDescent="0.45">
      <c r="A14626" s="63"/>
    </row>
    <row r="14627" spans="1:1" x14ac:dyDescent="0.45">
      <c r="A14627" s="63"/>
    </row>
    <row r="14628" spans="1:1" x14ac:dyDescent="0.45">
      <c r="A14628" s="63"/>
    </row>
    <row r="14629" spans="1:1" x14ac:dyDescent="0.45">
      <c r="A14629" s="63"/>
    </row>
    <row r="14630" spans="1:1" x14ac:dyDescent="0.45">
      <c r="A14630" s="63"/>
    </row>
    <row r="14631" spans="1:1" x14ac:dyDescent="0.45">
      <c r="A14631" s="63"/>
    </row>
    <row r="14632" spans="1:1" x14ac:dyDescent="0.45">
      <c r="A14632" s="63"/>
    </row>
    <row r="14633" spans="1:1" x14ac:dyDescent="0.45">
      <c r="A14633" s="63"/>
    </row>
    <row r="14634" spans="1:1" x14ac:dyDescent="0.45">
      <c r="A14634" s="63"/>
    </row>
    <row r="14635" spans="1:1" x14ac:dyDescent="0.45">
      <c r="A14635" s="63"/>
    </row>
    <row r="14636" spans="1:1" x14ac:dyDescent="0.45">
      <c r="A14636" s="63"/>
    </row>
    <row r="14637" spans="1:1" x14ac:dyDescent="0.45">
      <c r="A14637" s="63"/>
    </row>
    <row r="14638" spans="1:1" x14ac:dyDescent="0.45">
      <c r="A14638" s="63"/>
    </row>
    <row r="14639" spans="1:1" x14ac:dyDescent="0.45">
      <c r="A14639" s="63"/>
    </row>
    <row r="14640" spans="1:1" x14ac:dyDescent="0.45">
      <c r="A14640" s="63"/>
    </row>
    <row r="14641" spans="1:1" x14ac:dyDescent="0.45">
      <c r="A14641" s="63"/>
    </row>
    <row r="14642" spans="1:1" x14ac:dyDescent="0.45">
      <c r="A14642" s="63"/>
    </row>
    <row r="14643" spans="1:1" x14ac:dyDescent="0.45">
      <c r="A14643" s="63"/>
    </row>
    <row r="14644" spans="1:1" x14ac:dyDescent="0.45">
      <c r="A14644" s="63"/>
    </row>
    <row r="14645" spans="1:1" x14ac:dyDescent="0.45">
      <c r="A14645" s="63"/>
    </row>
    <row r="14646" spans="1:1" x14ac:dyDescent="0.45">
      <c r="A14646" s="63"/>
    </row>
    <row r="14647" spans="1:1" x14ac:dyDescent="0.45">
      <c r="A14647" s="63"/>
    </row>
    <row r="14648" spans="1:1" x14ac:dyDescent="0.45">
      <c r="A14648" s="63"/>
    </row>
    <row r="14649" spans="1:1" x14ac:dyDescent="0.45">
      <c r="A14649" s="63"/>
    </row>
    <row r="14650" spans="1:1" x14ac:dyDescent="0.45">
      <c r="A14650" s="63"/>
    </row>
    <row r="14651" spans="1:1" x14ac:dyDescent="0.45">
      <c r="A14651" s="63"/>
    </row>
    <row r="14652" spans="1:1" x14ac:dyDescent="0.45">
      <c r="A14652" s="63"/>
    </row>
    <row r="14653" spans="1:1" x14ac:dyDescent="0.45">
      <c r="A14653" s="63"/>
    </row>
    <row r="14654" spans="1:1" x14ac:dyDescent="0.45">
      <c r="A14654" s="63"/>
    </row>
    <row r="14655" spans="1:1" x14ac:dyDescent="0.45">
      <c r="A14655" s="63"/>
    </row>
    <row r="14656" spans="1:1" x14ac:dyDescent="0.45">
      <c r="A14656" s="63"/>
    </row>
    <row r="14657" spans="1:1" x14ac:dyDescent="0.45">
      <c r="A14657" s="63"/>
    </row>
    <row r="14658" spans="1:1" x14ac:dyDescent="0.45">
      <c r="A14658" s="63"/>
    </row>
    <row r="14659" spans="1:1" x14ac:dyDescent="0.45">
      <c r="A14659" s="63"/>
    </row>
    <row r="14660" spans="1:1" x14ac:dyDescent="0.45">
      <c r="A14660" s="63"/>
    </row>
    <row r="14661" spans="1:1" x14ac:dyDescent="0.45">
      <c r="A14661" s="63"/>
    </row>
    <row r="14662" spans="1:1" x14ac:dyDescent="0.45">
      <c r="A14662" s="63"/>
    </row>
    <row r="14663" spans="1:1" x14ac:dyDescent="0.45">
      <c r="A14663" s="63"/>
    </row>
    <row r="14664" spans="1:1" x14ac:dyDescent="0.45">
      <c r="A14664" s="63"/>
    </row>
    <row r="14665" spans="1:1" x14ac:dyDescent="0.45">
      <c r="A14665" s="63"/>
    </row>
    <row r="14666" spans="1:1" x14ac:dyDescent="0.45">
      <c r="A14666" s="63"/>
    </row>
    <row r="14667" spans="1:1" x14ac:dyDescent="0.45">
      <c r="A14667" s="63"/>
    </row>
    <row r="14668" spans="1:1" x14ac:dyDescent="0.45">
      <c r="A14668" s="63"/>
    </row>
    <row r="14669" spans="1:1" x14ac:dyDescent="0.45">
      <c r="A14669" s="63"/>
    </row>
    <row r="14670" spans="1:1" x14ac:dyDescent="0.45">
      <c r="A14670" s="63"/>
    </row>
    <row r="14671" spans="1:1" x14ac:dyDescent="0.45">
      <c r="A14671" s="63"/>
    </row>
    <row r="14672" spans="1:1" x14ac:dyDescent="0.45">
      <c r="A14672" s="63"/>
    </row>
    <row r="14673" spans="1:1" x14ac:dyDescent="0.45">
      <c r="A14673" s="63"/>
    </row>
    <row r="14674" spans="1:1" x14ac:dyDescent="0.45">
      <c r="A14674" s="63"/>
    </row>
    <row r="14675" spans="1:1" x14ac:dyDescent="0.45">
      <c r="A14675" s="63"/>
    </row>
    <row r="14676" spans="1:1" x14ac:dyDescent="0.45">
      <c r="A14676" s="63"/>
    </row>
    <row r="14677" spans="1:1" x14ac:dyDescent="0.45">
      <c r="A14677" s="63"/>
    </row>
    <row r="14678" spans="1:1" x14ac:dyDescent="0.45">
      <c r="A14678" s="63"/>
    </row>
    <row r="14679" spans="1:1" x14ac:dyDescent="0.45">
      <c r="A14679" s="63"/>
    </row>
    <row r="14680" spans="1:1" x14ac:dyDescent="0.45">
      <c r="A14680" s="63"/>
    </row>
    <row r="14681" spans="1:1" x14ac:dyDescent="0.45">
      <c r="A14681" s="63"/>
    </row>
    <row r="14682" spans="1:1" x14ac:dyDescent="0.45">
      <c r="A14682" s="63"/>
    </row>
    <row r="14683" spans="1:1" x14ac:dyDescent="0.45">
      <c r="A14683" s="63"/>
    </row>
    <row r="14684" spans="1:1" x14ac:dyDescent="0.45">
      <c r="A14684" s="63"/>
    </row>
    <row r="14685" spans="1:1" x14ac:dyDescent="0.45">
      <c r="A14685" s="63"/>
    </row>
    <row r="14686" spans="1:1" x14ac:dyDescent="0.45">
      <c r="A14686" s="63"/>
    </row>
    <row r="14687" spans="1:1" x14ac:dyDescent="0.45">
      <c r="A14687" s="63"/>
    </row>
    <row r="14688" spans="1:1" x14ac:dyDescent="0.45">
      <c r="A14688" s="63"/>
    </row>
    <row r="14689" spans="1:1" x14ac:dyDescent="0.45">
      <c r="A14689" s="63"/>
    </row>
    <row r="14690" spans="1:1" x14ac:dyDescent="0.45">
      <c r="A14690" s="63"/>
    </row>
    <row r="14691" spans="1:1" x14ac:dyDescent="0.45">
      <c r="A14691" s="63"/>
    </row>
    <row r="14692" spans="1:1" x14ac:dyDescent="0.45">
      <c r="A14692" s="63"/>
    </row>
    <row r="14693" spans="1:1" x14ac:dyDescent="0.45">
      <c r="A14693" s="63"/>
    </row>
    <row r="14694" spans="1:1" x14ac:dyDescent="0.45">
      <c r="A14694" s="63"/>
    </row>
    <row r="14695" spans="1:1" x14ac:dyDescent="0.45">
      <c r="A14695" s="63"/>
    </row>
    <row r="14696" spans="1:1" x14ac:dyDescent="0.45">
      <c r="A14696" s="63"/>
    </row>
    <row r="14697" spans="1:1" x14ac:dyDescent="0.45">
      <c r="A14697" s="63"/>
    </row>
    <row r="14698" spans="1:1" x14ac:dyDescent="0.45">
      <c r="A14698" s="63"/>
    </row>
    <row r="14699" spans="1:1" x14ac:dyDescent="0.45">
      <c r="A14699" s="63"/>
    </row>
    <row r="14700" spans="1:1" x14ac:dyDescent="0.45">
      <c r="A14700" s="63"/>
    </row>
    <row r="14701" spans="1:1" x14ac:dyDescent="0.45">
      <c r="A14701" s="63"/>
    </row>
    <row r="14702" spans="1:1" x14ac:dyDescent="0.45">
      <c r="A14702" s="63"/>
    </row>
    <row r="14703" spans="1:1" x14ac:dyDescent="0.45">
      <c r="A14703" s="63"/>
    </row>
    <row r="14704" spans="1:1" x14ac:dyDescent="0.45">
      <c r="A14704" s="63"/>
    </row>
    <row r="14705" spans="1:1" x14ac:dyDescent="0.45">
      <c r="A14705" s="63"/>
    </row>
    <row r="14706" spans="1:1" x14ac:dyDescent="0.45">
      <c r="A14706" s="63"/>
    </row>
    <row r="14707" spans="1:1" x14ac:dyDescent="0.45">
      <c r="A14707" s="63"/>
    </row>
    <row r="14708" spans="1:1" x14ac:dyDescent="0.45">
      <c r="A14708" s="63"/>
    </row>
    <row r="14709" spans="1:1" x14ac:dyDescent="0.45">
      <c r="A14709" s="63"/>
    </row>
    <row r="14710" spans="1:1" x14ac:dyDescent="0.45">
      <c r="A14710" s="63"/>
    </row>
    <row r="14711" spans="1:1" x14ac:dyDescent="0.45">
      <c r="A14711" s="63"/>
    </row>
    <row r="14712" spans="1:1" x14ac:dyDescent="0.45">
      <c r="A14712" s="63"/>
    </row>
    <row r="14713" spans="1:1" x14ac:dyDescent="0.45">
      <c r="A14713" s="63"/>
    </row>
    <row r="14714" spans="1:1" x14ac:dyDescent="0.45">
      <c r="A14714" s="63"/>
    </row>
    <row r="14715" spans="1:1" x14ac:dyDescent="0.45">
      <c r="A14715" s="63"/>
    </row>
    <row r="14716" spans="1:1" x14ac:dyDescent="0.45">
      <c r="A14716" s="63"/>
    </row>
    <row r="14717" spans="1:1" x14ac:dyDescent="0.45">
      <c r="A14717" s="63"/>
    </row>
    <row r="14718" spans="1:1" x14ac:dyDescent="0.45">
      <c r="A14718" s="63"/>
    </row>
    <row r="14719" spans="1:1" x14ac:dyDescent="0.45">
      <c r="A14719" s="63"/>
    </row>
    <row r="14720" spans="1:1" x14ac:dyDescent="0.45">
      <c r="A14720" s="63"/>
    </row>
    <row r="14721" spans="1:1" x14ac:dyDescent="0.45">
      <c r="A14721" s="63"/>
    </row>
    <row r="14722" spans="1:1" x14ac:dyDescent="0.45">
      <c r="A14722" s="63"/>
    </row>
    <row r="14723" spans="1:1" x14ac:dyDescent="0.45">
      <c r="A14723" s="63"/>
    </row>
    <row r="14724" spans="1:1" x14ac:dyDescent="0.45">
      <c r="A14724" s="63"/>
    </row>
    <row r="14725" spans="1:1" x14ac:dyDescent="0.45">
      <c r="A14725" s="63"/>
    </row>
    <row r="14726" spans="1:1" x14ac:dyDescent="0.45">
      <c r="A14726" s="63"/>
    </row>
    <row r="14727" spans="1:1" x14ac:dyDescent="0.45">
      <c r="A14727" s="63"/>
    </row>
    <row r="14728" spans="1:1" x14ac:dyDescent="0.45">
      <c r="A14728" s="63"/>
    </row>
    <row r="14729" spans="1:1" x14ac:dyDescent="0.45">
      <c r="A14729" s="63"/>
    </row>
    <row r="14730" spans="1:1" x14ac:dyDescent="0.45">
      <c r="A14730" s="63"/>
    </row>
    <row r="14731" spans="1:1" x14ac:dyDescent="0.45">
      <c r="A14731" s="63"/>
    </row>
    <row r="14732" spans="1:1" x14ac:dyDescent="0.45">
      <c r="A14732" s="63"/>
    </row>
    <row r="14733" spans="1:1" x14ac:dyDescent="0.45">
      <c r="A14733" s="63"/>
    </row>
    <row r="14734" spans="1:1" x14ac:dyDescent="0.45">
      <c r="A14734" s="63"/>
    </row>
    <row r="14735" spans="1:1" x14ac:dyDescent="0.45">
      <c r="A14735" s="63"/>
    </row>
    <row r="14736" spans="1:1" x14ac:dyDescent="0.45">
      <c r="A14736" s="63"/>
    </row>
    <row r="14737" spans="1:1" x14ac:dyDescent="0.45">
      <c r="A14737" s="63"/>
    </row>
    <row r="14738" spans="1:1" x14ac:dyDescent="0.45">
      <c r="A14738" s="63"/>
    </row>
    <row r="14739" spans="1:1" x14ac:dyDescent="0.45">
      <c r="A14739" s="63"/>
    </row>
    <row r="14740" spans="1:1" x14ac:dyDescent="0.45">
      <c r="A14740" s="63"/>
    </row>
    <row r="14741" spans="1:1" x14ac:dyDescent="0.45">
      <c r="A14741" s="63"/>
    </row>
    <row r="14742" spans="1:1" x14ac:dyDescent="0.45">
      <c r="A14742" s="63"/>
    </row>
    <row r="14743" spans="1:1" x14ac:dyDescent="0.45">
      <c r="A14743" s="63"/>
    </row>
    <row r="14744" spans="1:1" x14ac:dyDescent="0.45">
      <c r="A14744" s="63"/>
    </row>
    <row r="14745" spans="1:1" x14ac:dyDescent="0.45">
      <c r="A14745" s="63"/>
    </row>
    <row r="14746" spans="1:1" x14ac:dyDescent="0.45">
      <c r="A14746" s="63"/>
    </row>
    <row r="14747" spans="1:1" x14ac:dyDescent="0.45">
      <c r="A14747" s="63"/>
    </row>
    <row r="14748" spans="1:1" x14ac:dyDescent="0.45">
      <c r="A14748" s="63"/>
    </row>
    <row r="14749" spans="1:1" x14ac:dyDescent="0.45">
      <c r="A14749" s="63"/>
    </row>
    <row r="14750" spans="1:1" x14ac:dyDescent="0.45">
      <c r="A14750" s="63"/>
    </row>
    <row r="14751" spans="1:1" x14ac:dyDescent="0.45">
      <c r="A14751" s="63"/>
    </row>
    <row r="14752" spans="1:1" x14ac:dyDescent="0.45">
      <c r="A14752" s="63"/>
    </row>
    <row r="14753" spans="1:1" x14ac:dyDescent="0.45">
      <c r="A14753" s="63"/>
    </row>
    <row r="14754" spans="1:1" x14ac:dyDescent="0.45">
      <c r="A14754" s="63"/>
    </row>
    <row r="14755" spans="1:1" x14ac:dyDescent="0.45">
      <c r="A14755" s="63"/>
    </row>
    <row r="14756" spans="1:1" x14ac:dyDescent="0.45">
      <c r="A14756" s="63"/>
    </row>
    <row r="14757" spans="1:1" x14ac:dyDescent="0.45">
      <c r="A14757" s="63"/>
    </row>
    <row r="14758" spans="1:1" x14ac:dyDescent="0.45">
      <c r="A14758" s="63"/>
    </row>
    <row r="14759" spans="1:1" x14ac:dyDescent="0.45">
      <c r="A14759" s="63"/>
    </row>
    <row r="14760" spans="1:1" x14ac:dyDescent="0.45">
      <c r="A14760" s="63"/>
    </row>
    <row r="14761" spans="1:1" x14ac:dyDescent="0.45">
      <c r="A14761" s="63"/>
    </row>
    <row r="14762" spans="1:1" x14ac:dyDescent="0.45">
      <c r="A14762" s="63"/>
    </row>
    <row r="14763" spans="1:1" x14ac:dyDescent="0.45">
      <c r="A14763" s="63"/>
    </row>
    <row r="14764" spans="1:1" x14ac:dyDescent="0.45">
      <c r="A14764" s="63"/>
    </row>
    <row r="14765" spans="1:1" x14ac:dyDescent="0.45">
      <c r="A14765" s="63"/>
    </row>
    <row r="14766" spans="1:1" x14ac:dyDescent="0.45">
      <c r="A14766" s="63"/>
    </row>
    <row r="14767" spans="1:1" x14ac:dyDescent="0.45">
      <c r="A14767" s="63"/>
    </row>
    <row r="14768" spans="1:1" x14ac:dyDescent="0.45">
      <c r="A14768" s="63"/>
    </row>
    <row r="14769" spans="1:1" x14ac:dyDescent="0.45">
      <c r="A14769" s="63"/>
    </row>
    <row r="14770" spans="1:1" x14ac:dyDescent="0.45">
      <c r="A14770" s="63"/>
    </row>
    <row r="14771" spans="1:1" x14ac:dyDescent="0.45">
      <c r="A14771" s="63"/>
    </row>
    <row r="14772" spans="1:1" x14ac:dyDescent="0.45">
      <c r="A14772" s="63"/>
    </row>
    <row r="14773" spans="1:1" x14ac:dyDescent="0.45">
      <c r="A14773" s="63"/>
    </row>
    <row r="14774" spans="1:1" x14ac:dyDescent="0.45">
      <c r="A14774" s="63"/>
    </row>
    <row r="14775" spans="1:1" x14ac:dyDescent="0.45">
      <c r="A14775" s="63"/>
    </row>
    <row r="14776" spans="1:1" x14ac:dyDescent="0.45">
      <c r="A14776" s="63"/>
    </row>
    <row r="14777" spans="1:1" x14ac:dyDescent="0.45">
      <c r="A14777" s="63"/>
    </row>
    <row r="14778" spans="1:1" x14ac:dyDescent="0.45">
      <c r="A14778" s="63"/>
    </row>
    <row r="14779" spans="1:1" x14ac:dyDescent="0.45">
      <c r="A14779" s="63"/>
    </row>
    <row r="14780" spans="1:1" x14ac:dyDescent="0.45">
      <c r="A14780" s="63"/>
    </row>
    <row r="14781" spans="1:1" x14ac:dyDescent="0.45">
      <c r="A14781" s="63"/>
    </row>
    <row r="14782" spans="1:1" x14ac:dyDescent="0.45">
      <c r="A14782" s="63"/>
    </row>
    <row r="14783" spans="1:1" x14ac:dyDescent="0.45">
      <c r="A14783" s="63"/>
    </row>
    <row r="14784" spans="1:1" x14ac:dyDescent="0.45">
      <c r="A14784" s="63"/>
    </row>
    <row r="14785" spans="1:1" x14ac:dyDescent="0.45">
      <c r="A14785" s="63"/>
    </row>
    <row r="14786" spans="1:1" x14ac:dyDescent="0.45">
      <c r="A14786" s="63"/>
    </row>
    <row r="14787" spans="1:1" x14ac:dyDescent="0.45">
      <c r="A14787" s="63"/>
    </row>
    <row r="14788" spans="1:1" x14ac:dyDescent="0.45">
      <c r="A14788" s="63"/>
    </row>
    <row r="14789" spans="1:1" x14ac:dyDescent="0.45">
      <c r="A14789" s="63"/>
    </row>
    <row r="14790" spans="1:1" x14ac:dyDescent="0.45">
      <c r="A14790" s="63"/>
    </row>
    <row r="14791" spans="1:1" x14ac:dyDescent="0.45">
      <c r="A14791" s="63"/>
    </row>
    <row r="14792" spans="1:1" x14ac:dyDescent="0.45">
      <c r="A14792" s="63"/>
    </row>
    <row r="14793" spans="1:1" x14ac:dyDescent="0.45">
      <c r="A14793" s="63"/>
    </row>
    <row r="14794" spans="1:1" x14ac:dyDescent="0.45">
      <c r="A14794" s="63"/>
    </row>
    <row r="14795" spans="1:1" x14ac:dyDescent="0.45">
      <c r="A14795" s="63"/>
    </row>
    <row r="14796" spans="1:1" x14ac:dyDescent="0.45">
      <c r="A14796" s="63"/>
    </row>
    <row r="14797" spans="1:1" x14ac:dyDescent="0.45">
      <c r="A14797" s="63"/>
    </row>
    <row r="14798" spans="1:1" x14ac:dyDescent="0.45">
      <c r="A14798" s="63"/>
    </row>
    <row r="14799" spans="1:1" x14ac:dyDescent="0.45">
      <c r="A14799" s="63"/>
    </row>
    <row r="14800" spans="1:1" x14ac:dyDescent="0.45">
      <c r="A14800" s="63"/>
    </row>
    <row r="14801" spans="1:1" x14ac:dyDescent="0.45">
      <c r="A14801" s="63"/>
    </row>
    <row r="14802" spans="1:1" x14ac:dyDescent="0.45">
      <c r="A14802" s="63"/>
    </row>
    <row r="14803" spans="1:1" x14ac:dyDescent="0.45">
      <c r="A14803" s="63"/>
    </row>
    <row r="14804" spans="1:1" x14ac:dyDescent="0.45">
      <c r="A14804" s="63"/>
    </row>
    <row r="14805" spans="1:1" x14ac:dyDescent="0.45">
      <c r="A14805" s="63"/>
    </row>
    <row r="14806" spans="1:1" x14ac:dyDescent="0.45">
      <c r="A14806" s="63"/>
    </row>
    <row r="14807" spans="1:1" x14ac:dyDescent="0.45">
      <c r="A14807" s="63"/>
    </row>
    <row r="14808" spans="1:1" x14ac:dyDescent="0.45">
      <c r="A14808" s="63"/>
    </row>
    <row r="14809" spans="1:1" x14ac:dyDescent="0.45">
      <c r="A14809" s="63"/>
    </row>
    <row r="14810" spans="1:1" x14ac:dyDescent="0.45">
      <c r="A14810" s="63"/>
    </row>
    <row r="14811" spans="1:1" x14ac:dyDescent="0.45">
      <c r="A14811" s="63"/>
    </row>
    <row r="14812" spans="1:1" x14ac:dyDescent="0.45">
      <c r="A14812" s="63"/>
    </row>
    <row r="14813" spans="1:1" x14ac:dyDescent="0.45">
      <c r="A14813" s="63"/>
    </row>
    <row r="14814" spans="1:1" x14ac:dyDescent="0.45">
      <c r="A14814" s="63"/>
    </row>
    <row r="14815" spans="1:1" x14ac:dyDescent="0.45">
      <c r="A14815" s="63"/>
    </row>
    <row r="14816" spans="1:1" x14ac:dyDescent="0.45">
      <c r="A14816" s="63"/>
    </row>
    <row r="14817" spans="1:1" x14ac:dyDescent="0.45">
      <c r="A14817" s="63"/>
    </row>
    <row r="14818" spans="1:1" x14ac:dyDescent="0.45">
      <c r="A14818" s="63"/>
    </row>
    <row r="14819" spans="1:1" x14ac:dyDescent="0.45">
      <c r="A14819" s="63"/>
    </row>
    <row r="14820" spans="1:1" x14ac:dyDescent="0.45">
      <c r="A14820" s="63"/>
    </row>
    <row r="14821" spans="1:1" x14ac:dyDescent="0.45">
      <c r="A14821" s="63"/>
    </row>
    <row r="14822" spans="1:1" x14ac:dyDescent="0.45">
      <c r="A14822" s="63"/>
    </row>
    <row r="14823" spans="1:1" x14ac:dyDescent="0.45">
      <c r="A14823" s="63"/>
    </row>
    <row r="14824" spans="1:1" x14ac:dyDescent="0.45">
      <c r="A14824" s="63"/>
    </row>
    <row r="14825" spans="1:1" x14ac:dyDescent="0.45">
      <c r="A14825" s="63"/>
    </row>
    <row r="14826" spans="1:1" x14ac:dyDescent="0.45">
      <c r="A14826" s="63"/>
    </row>
    <row r="14827" spans="1:1" x14ac:dyDescent="0.45">
      <c r="A14827" s="63"/>
    </row>
    <row r="14828" spans="1:1" x14ac:dyDescent="0.45">
      <c r="A14828" s="63"/>
    </row>
    <row r="14829" spans="1:1" x14ac:dyDescent="0.45">
      <c r="A14829" s="63"/>
    </row>
    <row r="14830" spans="1:1" x14ac:dyDescent="0.45">
      <c r="A14830" s="63"/>
    </row>
    <row r="14831" spans="1:1" x14ac:dyDescent="0.45">
      <c r="A14831" s="63"/>
    </row>
    <row r="14832" spans="1:1" x14ac:dyDescent="0.45">
      <c r="A14832" s="63"/>
    </row>
    <row r="14833" spans="1:1" x14ac:dyDescent="0.45">
      <c r="A14833" s="63"/>
    </row>
    <row r="14834" spans="1:1" x14ac:dyDescent="0.45">
      <c r="A14834" s="63"/>
    </row>
    <row r="14835" spans="1:1" x14ac:dyDescent="0.45">
      <c r="A14835" s="63"/>
    </row>
    <row r="14836" spans="1:1" x14ac:dyDescent="0.45">
      <c r="A14836" s="63"/>
    </row>
    <row r="14837" spans="1:1" x14ac:dyDescent="0.45">
      <c r="A14837" s="63"/>
    </row>
    <row r="14838" spans="1:1" x14ac:dyDescent="0.45">
      <c r="A14838" s="63"/>
    </row>
    <row r="14839" spans="1:1" x14ac:dyDescent="0.45">
      <c r="A14839" s="63"/>
    </row>
    <row r="14840" spans="1:1" x14ac:dyDescent="0.45">
      <c r="A14840" s="63"/>
    </row>
    <row r="14841" spans="1:1" x14ac:dyDescent="0.45">
      <c r="A14841" s="63"/>
    </row>
    <row r="14842" spans="1:1" x14ac:dyDescent="0.45">
      <c r="A14842" s="63"/>
    </row>
    <row r="14843" spans="1:1" x14ac:dyDescent="0.45">
      <c r="A14843" s="63"/>
    </row>
    <row r="14844" spans="1:1" x14ac:dyDescent="0.45">
      <c r="A14844" s="63"/>
    </row>
    <row r="14845" spans="1:1" x14ac:dyDescent="0.45">
      <c r="A14845" s="63"/>
    </row>
    <row r="14846" spans="1:1" x14ac:dyDescent="0.45">
      <c r="A14846" s="63"/>
    </row>
    <row r="14847" spans="1:1" x14ac:dyDescent="0.45">
      <c r="A14847" s="63"/>
    </row>
    <row r="14848" spans="1:1" x14ac:dyDescent="0.45">
      <c r="A14848" s="63"/>
    </row>
    <row r="14849" spans="1:1" x14ac:dyDescent="0.45">
      <c r="A14849" s="63"/>
    </row>
    <row r="14850" spans="1:1" x14ac:dyDescent="0.45">
      <c r="A14850" s="63"/>
    </row>
    <row r="14851" spans="1:1" x14ac:dyDescent="0.45">
      <c r="A14851" s="63"/>
    </row>
    <row r="14852" spans="1:1" x14ac:dyDescent="0.45">
      <c r="A14852" s="63"/>
    </row>
    <row r="14853" spans="1:1" x14ac:dyDescent="0.45">
      <c r="A14853" s="63"/>
    </row>
    <row r="14854" spans="1:1" x14ac:dyDescent="0.45">
      <c r="A14854" s="63"/>
    </row>
    <row r="14855" spans="1:1" x14ac:dyDescent="0.45">
      <c r="A14855" s="63"/>
    </row>
    <row r="14856" spans="1:1" x14ac:dyDescent="0.45">
      <c r="A14856" s="63"/>
    </row>
    <row r="14857" spans="1:1" x14ac:dyDescent="0.45">
      <c r="A14857" s="63"/>
    </row>
    <row r="14858" spans="1:1" x14ac:dyDescent="0.45">
      <c r="A14858" s="63"/>
    </row>
    <row r="14859" spans="1:1" x14ac:dyDescent="0.45">
      <c r="A14859" s="63"/>
    </row>
    <row r="14860" spans="1:1" x14ac:dyDescent="0.45">
      <c r="A14860" s="63"/>
    </row>
    <row r="14861" spans="1:1" x14ac:dyDescent="0.45">
      <c r="A14861" s="63"/>
    </row>
    <row r="14862" spans="1:1" x14ac:dyDescent="0.45">
      <c r="A14862" s="63"/>
    </row>
    <row r="14863" spans="1:1" x14ac:dyDescent="0.45">
      <c r="A14863" s="63"/>
    </row>
    <row r="14864" spans="1:1" x14ac:dyDescent="0.45">
      <c r="A14864" s="63"/>
    </row>
    <row r="14865" spans="1:1" x14ac:dyDescent="0.45">
      <c r="A14865" s="63"/>
    </row>
    <row r="14866" spans="1:1" x14ac:dyDescent="0.45">
      <c r="A14866" s="63"/>
    </row>
    <row r="14867" spans="1:1" x14ac:dyDescent="0.45">
      <c r="A14867" s="63"/>
    </row>
    <row r="14868" spans="1:1" x14ac:dyDescent="0.45">
      <c r="A14868" s="63"/>
    </row>
    <row r="14869" spans="1:1" x14ac:dyDescent="0.45">
      <c r="A14869" s="63"/>
    </row>
    <row r="14870" spans="1:1" x14ac:dyDescent="0.45">
      <c r="A14870" s="63"/>
    </row>
    <row r="14871" spans="1:1" x14ac:dyDescent="0.45">
      <c r="A14871" s="63"/>
    </row>
    <row r="14872" spans="1:1" x14ac:dyDescent="0.45">
      <c r="A14872" s="63"/>
    </row>
    <row r="14873" spans="1:1" x14ac:dyDescent="0.45">
      <c r="A14873" s="63"/>
    </row>
    <row r="14874" spans="1:1" x14ac:dyDescent="0.45">
      <c r="A14874" s="63"/>
    </row>
    <row r="14875" spans="1:1" x14ac:dyDescent="0.45">
      <c r="A14875" s="63"/>
    </row>
    <row r="14876" spans="1:1" x14ac:dyDescent="0.45">
      <c r="A14876" s="63"/>
    </row>
    <row r="14877" spans="1:1" x14ac:dyDescent="0.45">
      <c r="A14877" s="63"/>
    </row>
    <row r="14878" spans="1:1" x14ac:dyDescent="0.45">
      <c r="A14878" s="63"/>
    </row>
    <row r="14879" spans="1:1" x14ac:dyDescent="0.45">
      <c r="A14879" s="63"/>
    </row>
    <row r="14880" spans="1:1" x14ac:dyDescent="0.45">
      <c r="A14880" s="63"/>
    </row>
    <row r="14881" spans="1:1" x14ac:dyDescent="0.45">
      <c r="A14881" s="63"/>
    </row>
    <row r="14882" spans="1:1" x14ac:dyDescent="0.45">
      <c r="A14882" s="63"/>
    </row>
    <row r="14883" spans="1:1" x14ac:dyDescent="0.45">
      <c r="A14883" s="63"/>
    </row>
    <row r="14884" spans="1:1" x14ac:dyDescent="0.45">
      <c r="A14884" s="63"/>
    </row>
    <row r="14885" spans="1:1" x14ac:dyDescent="0.45">
      <c r="A14885" s="63"/>
    </row>
    <row r="14886" spans="1:1" x14ac:dyDescent="0.45">
      <c r="A14886" s="63"/>
    </row>
    <row r="14887" spans="1:1" x14ac:dyDescent="0.45">
      <c r="A14887" s="63"/>
    </row>
    <row r="14888" spans="1:1" x14ac:dyDescent="0.45">
      <c r="A14888" s="63"/>
    </row>
    <row r="14889" spans="1:1" x14ac:dyDescent="0.45">
      <c r="A14889" s="63"/>
    </row>
    <row r="14890" spans="1:1" x14ac:dyDescent="0.45">
      <c r="A14890" s="63"/>
    </row>
    <row r="14891" spans="1:1" x14ac:dyDescent="0.45">
      <c r="A14891" s="63"/>
    </row>
    <row r="14892" spans="1:1" x14ac:dyDescent="0.45">
      <c r="A14892" s="63"/>
    </row>
    <row r="14893" spans="1:1" x14ac:dyDescent="0.45">
      <c r="A14893" s="63"/>
    </row>
    <row r="14894" spans="1:1" x14ac:dyDescent="0.45">
      <c r="A14894" s="63"/>
    </row>
    <row r="14895" spans="1:1" x14ac:dyDescent="0.45">
      <c r="A14895" s="63"/>
    </row>
    <row r="14896" spans="1:1" x14ac:dyDescent="0.45">
      <c r="A14896" s="63"/>
    </row>
    <row r="14897" spans="1:1" x14ac:dyDescent="0.45">
      <c r="A14897" s="63"/>
    </row>
    <row r="14898" spans="1:1" x14ac:dyDescent="0.45">
      <c r="A14898" s="63"/>
    </row>
    <row r="14899" spans="1:1" x14ac:dyDescent="0.45">
      <c r="A14899" s="63"/>
    </row>
    <row r="14900" spans="1:1" x14ac:dyDescent="0.45">
      <c r="A14900" s="63"/>
    </row>
    <row r="14901" spans="1:1" x14ac:dyDescent="0.45">
      <c r="A14901" s="63"/>
    </row>
    <row r="14902" spans="1:1" x14ac:dyDescent="0.45">
      <c r="A14902" s="63"/>
    </row>
    <row r="14903" spans="1:1" x14ac:dyDescent="0.45">
      <c r="A14903" s="63"/>
    </row>
    <row r="14904" spans="1:1" x14ac:dyDescent="0.45">
      <c r="A14904" s="63"/>
    </row>
    <row r="14905" spans="1:1" x14ac:dyDescent="0.45">
      <c r="A14905" s="63"/>
    </row>
    <row r="14906" spans="1:1" x14ac:dyDescent="0.45">
      <c r="A14906" s="63"/>
    </row>
    <row r="14907" spans="1:1" x14ac:dyDescent="0.45">
      <c r="A14907" s="63"/>
    </row>
    <row r="14908" spans="1:1" x14ac:dyDescent="0.45">
      <c r="A14908" s="63"/>
    </row>
    <row r="14909" spans="1:1" x14ac:dyDescent="0.45">
      <c r="A14909" s="63"/>
    </row>
    <row r="14910" spans="1:1" x14ac:dyDescent="0.45">
      <c r="A14910" s="63"/>
    </row>
    <row r="14911" spans="1:1" x14ac:dyDescent="0.45">
      <c r="A14911" s="63"/>
    </row>
    <row r="14912" spans="1:1" x14ac:dyDescent="0.45">
      <c r="A14912" s="63"/>
    </row>
    <row r="14913" spans="1:1" x14ac:dyDescent="0.45">
      <c r="A14913" s="63"/>
    </row>
    <row r="14914" spans="1:1" x14ac:dyDescent="0.45">
      <c r="A14914" s="63"/>
    </row>
    <row r="14915" spans="1:1" x14ac:dyDescent="0.45">
      <c r="A14915" s="63"/>
    </row>
    <row r="14916" spans="1:1" x14ac:dyDescent="0.45">
      <c r="A14916" s="63"/>
    </row>
    <row r="14917" spans="1:1" x14ac:dyDescent="0.45">
      <c r="A14917" s="63"/>
    </row>
    <row r="14918" spans="1:1" x14ac:dyDescent="0.45">
      <c r="A14918" s="63"/>
    </row>
    <row r="14919" spans="1:1" x14ac:dyDescent="0.45">
      <c r="A14919" s="63"/>
    </row>
    <row r="14920" spans="1:1" x14ac:dyDescent="0.45">
      <c r="A14920" s="63"/>
    </row>
    <row r="14921" spans="1:1" x14ac:dyDescent="0.45">
      <c r="A14921" s="63"/>
    </row>
    <row r="14922" spans="1:1" x14ac:dyDescent="0.45">
      <c r="A14922" s="63"/>
    </row>
    <row r="14923" spans="1:1" x14ac:dyDescent="0.45">
      <c r="A14923" s="63"/>
    </row>
    <row r="14924" spans="1:1" x14ac:dyDescent="0.45">
      <c r="A14924" s="63"/>
    </row>
    <row r="14925" spans="1:1" x14ac:dyDescent="0.45">
      <c r="A14925" s="63"/>
    </row>
    <row r="14926" spans="1:1" x14ac:dyDescent="0.45">
      <c r="A14926" s="63"/>
    </row>
    <row r="14927" spans="1:1" x14ac:dyDescent="0.45">
      <c r="A14927" s="63"/>
    </row>
    <row r="14928" spans="1:1" x14ac:dyDescent="0.45">
      <c r="A14928" s="63"/>
    </row>
    <row r="14929" spans="1:1" x14ac:dyDescent="0.45">
      <c r="A14929" s="63"/>
    </row>
    <row r="14930" spans="1:1" x14ac:dyDescent="0.45">
      <c r="A14930" s="63"/>
    </row>
    <row r="14931" spans="1:1" x14ac:dyDescent="0.45">
      <c r="A14931" s="63"/>
    </row>
    <row r="14932" spans="1:1" x14ac:dyDescent="0.45">
      <c r="A14932" s="63"/>
    </row>
    <row r="14933" spans="1:1" x14ac:dyDescent="0.45">
      <c r="A14933" s="63"/>
    </row>
    <row r="14934" spans="1:1" x14ac:dyDescent="0.45">
      <c r="A14934" s="63"/>
    </row>
    <row r="14935" spans="1:1" x14ac:dyDescent="0.45">
      <c r="A14935" s="63"/>
    </row>
    <row r="14936" spans="1:1" x14ac:dyDescent="0.45">
      <c r="A14936" s="63"/>
    </row>
    <row r="14937" spans="1:1" x14ac:dyDescent="0.45">
      <c r="A14937" s="63"/>
    </row>
    <row r="14938" spans="1:1" x14ac:dyDescent="0.45">
      <c r="A14938" s="63"/>
    </row>
    <row r="14939" spans="1:1" x14ac:dyDescent="0.45">
      <c r="A14939" s="63"/>
    </row>
    <row r="14940" spans="1:1" x14ac:dyDescent="0.45">
      <c r="A14940" s="63"/>
    </row>
    <row r="14941" spans="1:1" x14ac:dyDescent="0.45">
      <c r="A14941" s="63"/>
    </row>
    <row r="14942" spans="1:1" x14ac:dyDescent="0.45">
      <c r="A14942" s="63"/>
    </row>
    <row r="14943" spans="1:1" x14ac:dyDescent="0.45">
      <c r="A14943" s="63"/>
    </row>
    <row r="14944" spans="1:1" x14ac:dyDescent="0.45">
      <c r="A14944" s="63"/>
    </row>
    <row r="14945" spans="1:1" x14ac:dyDescent="0.45">
      <c r="A14945" s="63"/>
    </row>
    <row r="14946" spans="1:1" x14ac:dyDescent="0.45">
      <c r="A14946" s="63"/>
    </row>
    <row r="14947" spans="1:1" x14ac:dyDescent="0.45">
      <c r="A14947" s="63"/>
    </row>
    <row r="14948" spans="1:1" x14ac:dyDescent="0.45">
      <c r="A14948" s="63"/>
    </row>
    <row r="14949" spans="1:1" x14ac:dyDescent="0.45">
      <c r="A14949" s="63"/>
    </row>
    <row r="14950" spans="1:1" x14ac:dyDescent="0.45">
      <c r="A14950" s="63"/>
    </row>
    <row r="14951" spans="1:1" x14ac:dyDescent="0.45">
      <c r="A14951" s="63"/>
    </row>
    <row r="14952" spans="1:1" x14ac:dyDescent="0.45">
      <c r="A14952" s="63"/>
    </row>
    <row r="14953" spans="1:1" x14ac:dyDescent="0.45">
      <c r="A14953" s="63"/>
    </row>
    <row r="14954" spans="1:1" x14ac:dyDescent="0.45">
      <c r="A14954" s="63"/>
    </row>
    <row r="14955" spans="1:1" x14ac:dyDescent="0.45">
      <c r="A14955" s="63"/>
    </row>
    <row r="14956" spans="1:1" x14ac:dyDescent="0.45">
      <c r="A14956" s="63"/>
    </row>
    <row r="14957" spans="1:1" x14ac:dyDescent="0.45">
      <c r="A14957" s="63"/>
    </row>
    <row r="14958" spans="1:1" x14ac:dyDescent="0.45">
      <c r="A14958" s="63"/>
    </row>
    <row r="14959" spans="1:1" x14ac:dyDescent="0.45">
      <c r="A14959" s="63"/>
    </row>
    <row r="14960" spans="1:1" x14ac:dyDescent="0.45">
      <c r="A14960" s="63"/>
    </row>
    <row r="14961" spans="1:1" x14ac:dyDescent="0.45">
      <c r="A14961" s="63"/>
    </row>
    <row r="14962" spans="1:1" x14ac:dyDescent="0.45">
      <c r="A14962" s="63"/>
    </row>
    <row r="14963" spans="1:1" x14ac:dyDescent="0.45">
      <c r="A14963" s="63"/>
    </row>
    <row r="14964" spans="1:1" x14ac:dyDescent="0.45">
      <c r="A14964" s="63"/>
    </row>
    <row r="14965" spans="1:1" x14ac:dyDescent="0.45">
      <c r="A14965" s="63"/>
    </row>
    <row r="14966" spans="1:1" x14ac:dyDescent="0.45">
      <c r="A14966" s="63"/>
    </row>
    <row r="14967" spans="1:1" x14ac:dyDescent="0.45">
      <c r="A14967" s="63"/>
    </row>
    <row r="14968" spans="1:1" x14ac:dyDescent="0.45">
      <c r="A14968" s="63"/>
    </row>
    <row r="14969" spans="1:1" x14ac:dyDescent="0.45">
      <c r="A14969" s="63"/>
    </row>
    <row r="14970" spans="1:1" x14ac:dyDescent="0.45">
      <c r="A14970" s="63"/>
    </row>
    <row r="14971" spans="1:1" x14ac:dyDescent="0.45">
      <c r="A14971" s="63"/>
    </row>
    <row r="14972" spans="1:1" x14ac:dyDescent="0.45">
      <c r="A14972" s="63"/>
    </row>
    <row r="14973" spans="1:1" x14ac:dyDescent="0.45">
      <c r="A14973" s="63"/>
    </row>
    <row r="14974" spans="1:1" x14ac:dyDescent="0.45">
      <c r="A14974" s="63"/>
    </row>
    <row r="14975" spans="1:1" x14ac:dyDescent="0.45">
      <c r="A14975" s="63"/>
    </row>
    <row r="14976" spans="1:1" x14ac:dyDescent="0.45">
      <c r="A14976" s="63"/>
    </row>
    <row r="14977" spans="1:1" x14ac:dyDescent="0.45">
      <c r="A14977" s="63"/>
    </row>
    <row r="14978" spans="1:1" x14ac:dyDescent="0.45">
      <c r="A14978" s="63"/>
    </row>
    <row r="14979" spans="1:1" x14ac:dyDescent="0.45">
      <c r="A14979" s="63"/>
    </row>
    <row r="14980" spans="1:1" x14ac:dyDescent="0.45">
      <c r="A14980" s="63"/>
    </row>
    <row r="14981" spans="1:1" x14ac:dyDescent="0.45">
      <c r="A14981" s="63"/>
    </row>
    <row r="14982" spans="1:1" x14ac:dyDescent="0.45">
      <c r="A14982" s="63"/>
    </row>
    <row r="14983" spans="1:1" x14ac:dyDescent="0.45">
      <c r="A14983" s="63"/>
    </row>
    <row r="14984" spans="1:1" x14ac:dyDescent="0.45">
      <c r="A14984" s="63"/>
    </row>
    <row r="14985" spans="1:1" x14ac:dyDescent="0.45">
      <c r="A14985" s="63"/>
    </row>
    <row r="14986" spans="1:1" x14ac:dyDescent="0.45">
      <c r="A14986" s="63"/>
    </row>
    <row r="14987" spans="1:1" x14ac:dyDescent="0.45">
      <c r="A14987" s="63"/>
    </row>
    <row r="14988" spans="1:1" x14ac:dyDescent="0.45">
      <c r="A14988" s="63"/>
    </row>
    <row r="14989" spans="1:1" x14ac:dyDescent="0.45">
      <c r="A14989" s="63"/>
    </row>
    <row r="14990" spans="1:1" x14ac:dyDescent="0.45">
      <c r="A14990" s="63"/>
    </row>
    <row r="14991" spans="1:1" x14ac:dyDescent="0.45">
      <c r="A14991" s="63"/>
    </row>
    <row r="14992" spans="1:1" x14ac:dyDescent="0.45">
      <c r="A14992" s="63"/>
    </row>
    <row r="14993" spans="1:1" x14ac:dyDescent="0.45">
      <c r="A14993" s="63"/>
    </row>
    <row r="14994" spans="1:1" x14ac:dyDescent="0.45">
      <c r="A14994" s="63"/>
    </row>
    <row r="14995" spans="1:1" x14ac:dyDescent="0.45">
      <c r="A14995" s="63"/>
    </row>
    <row r="14996" spans="1:1" x14ac:dyDescent="0.45">
      <c r="A14996" s="63"/>
    </row>
    <row r="14997" spans="1:1" x14ac:dyDescent="0.45">
      <c r="A14997" s="63"/>
    </row>
    <row r="14998" spans="1:1" x14ac:dyDescent="0.45">
      <c r="A14998" s="63"/>
    </row>
    <row r="14999" spans="1:1" x14ac:dyDescent="0.45">
      <c r="A14999" s="63"/>
    </row>
    <row r="15000" spans="1:1" x14ac:dyDescent="0.45">
      <c r="A15000" s="63"/>
    </row>
    <row r="15001" spans="1:1" x14ac:dyDescent="0.45">
      <c r="A15001" s="63"/>
    </row>
    <row r="15002" spans="1:1" x14ac:dyDescent="0.45">
      <c r="A15002" s="63"/>
    </row>
    <row r="15003" spans="1:1" x14ac:dyDescent="0.45">
      <c r="A15003" s="63"/>
    </row>
    <row r="15004" spans="1:1" x14ac:dyDescent="0.45">
      <c r="A15004" s="63"/>
    </row>
    <row r="15005" spans="1:1" x14ac:dyDescent="0.45">
      <c r="A15005" s="63"/>
    </row>
    <row r="15006" spans="1:1" x14ac:dyDescent="0.45">
      <c r="A15006" s="63"/>
    </row>
    <row r="15007" spans="1:1" x14ac:dyDescent="0.45">
      <c r="A15007" s="63"/>
    </row>
    <row r="15008" spans="1:1" x14ac:dyDescent="0.45">
      <c r="A15008" s="63"/>
    </row>
    <row r="15009" spans="1:1" x14ac:dyDescent="0.45">
      <c r="A15009" s="63"/>
    </row>
    <row r="15010" spans="1:1" x14ac:dyDescent="0.45">
      <c r="A15010" s="63"/>
    </row>
    <row r="15011" spans="1:1" x14ac:dyDescent="0.45">
      <c r="A15011" s="63"/>
    </row>
    <row r="15012" spans="1:1" x14ac:dyDescent="0.45">
      <c r="A15012" s="63"/>
    </row>
    <row r="15013" spans="1:1" x14ac:dyDescent="0.45">
      <c r="A15013" s="63"/>
    </row>
    <row r="15014" spans="1:1" x14ac:dyDescent="0.45">
      <c r="A15014" s="63"/>
    </row>
    <row r="15015" spans="1:1" x14ac:dyDescent="0.45">
      <c r="A15015" s="63"/>
    </row>
    <row r="15016" spans="1:1" x14ac:dyDescent="0.45">
      <c r="A15016" s="63"/>
    </row>
    <row r="15017" spans="1:1" x14ac:dyDescent="0.45">
      <c r="A15017" s="63"/>
    </row>
    <row r="15018" spans="1:1" x14ac:dyDescent="0.45">
      <c r="A15018" s="63"/>
    </row>
    <row r="15019" spans="1:1" x14ac:dyDescent="0.45">
      <c r="A15019" s="63"/>
    </row>
    <row r="15020" spans="1:1" x14ac:dyDescent="0.45">
      <c r="A15020" s="63"/>
    </row>
    <row r="15021" spans="1:1" x14ac:dyDescent="0.45">
      <c r="A15021" s="63"/>
    </row>
    <row r="15022" spans="1:1" x14ac:dyDescent="0.45">
      <c r="A15022" s="63"/>
    </row>
    <row r="15023" spans="1:1" x14ac:dyDescent="0.45">
      <c r="A15023" s="63"/>
    </row>
    <row r="15024" spans="1:1" x14ac:dyDescent="0.45">
      <c r="A15024" s="63"/>
    </row>
    <row r="15025" spans="1:1" x14ac:dyDescent="0.45">
      <c r="A15025" s="63"/>
    </row>
    <row r="15026" spans="1:1" x14ac:dyDescent="0.45">
      <c r="A15026" s="63"/>
    </row>
    <row r="15027" spans="1:1" x14ac:dyDescent="0.45">
      <c r="A15027" s="63"/>
    </row>
    <row r="15028" spans="1:1" x14ac:dyDescent="0.45">
      <c r="A15028" s="63"/>
    </row>
    <row r="15029" spans="1:1" x14ac:dyDescent="0.45">
      <c r="A15029" s="63"/>
    </row>
    <row r="15030" spans="1:1" x14ac:dyDescent="0.45">
      <c r="A15030" s="63"/>
    </row>
    <row r="15031" spans="1:1" x14ac:dyDescent="0.45">
      <c r="A15031" s="63"/>
    </row>
    <row r="15032" spans="1:1" x14ac:dyDescent="0.45">
      <c r="A15032" s="63"/>
    </row>
    <row r="15033" spans="1:1" x14ac:dyDescent="0.45">
      <c r="A15033" s="63"/>
    </row>
    <row r="15034" spans="1:1" x14ac:dyDescent="0.45">
      <c r="A15034" s="63"/>
    </row>
    <row r="15035" spans="1:1" x14ac:dyDescent="0.45">
      <c r="A15035" s="63"/>
    </row>
    <row r="15036" spans="1:1" x14ac:dyDescent="0.45">
      <c r="A15036" s="63"/>
    </row>
    <row r="15037" spans="1:1" x14ac:dyDescent="0.45">
      <c r="A15037" s="63"/>
    </row>
    <row r="15038" spans="1:1" x14ac:dyDescent="0.45">
      <c r="A15038" s="63"/>
    </row>
    <row r="15039" spans="1:1" x14ac:dyDescent="0.45">
      <c r="A15039" s="63"/>
    </row>
    <row r="15040" spans="1:1" x14ac:dyDescent="0.45">
      <c r="A15040" s="63"/>
    </row>
    <row r="15041" spans="1:1" x14ac:dyDescent="0.45">
      <c r="A15041" s="63"/>
    </row>
    <row r="15042" spans="1:1" x14ac:dyDescent="0.45">
      <c r="A15042" s="63"/>
    </row>
    <row r="15043" spans="1:1" x14ac:dyDescent="0.45">
      <c r="A15043" s="63"/>
    </row>
    <row r="15044" spans="1:1" x14ac:dyDescent="0.45">
      <c r="A15044" s="63"/>
    </row>
    <row r="15045" spans="1:1" x14ac:dyDescent="0.45">
      <c r="A15045" s="63"/>
    </row>
    <row r="15046" spans="1:1" x14ac:dyDescent="0.45">
      <c r="A15046" s="63"/>
    </row>
    <row r="15047" spans="1:1" x14ac:dyDescent="0.45">
      <c r="A15047" s="63"/>
    </row>
    <row r="15048" spans="1:1" x14ac:dyDescent="0.45">
      <c r="A15048" s="63"/>
    </row>
    <row r="15049" spans="1:1" x14ac:dyDescent="0.45">
      <c r="A15049" s="63"/>
    </row>
    <row r="15050" spans="1:1" x14ac:dyDescent="0.45">
      <c r="A15050" s="63"/>
    </row>
    <row r="15051" spans="1:1" x14ac:dyDescent="0.45">
      <c r="A15051" s="63"/>
    </row>
    <row r="15052" spans="1:1" x14ac:dyDescent="0.45">
      <c r="A15052" s="63"/>
    </row>
    <row r="15053" spans="1:1" x14ac:dyDescent="0.45">
      <c r="A15053" s="63"/>
    </row>
    <row r="15054" spans="1:1" x14ac:dyDescent="0.45">
      <c r="A15054" s="63"/>
    </row>
    <row r="15055" spans="1:1" x14ac:dyDescent="0.45">
      <c r="A15055" s="63"/>
    </row>
    <row r="15056" spans="1:1" x14ac:dyDescent="0.45">
      <c r="A15056" s="63"/>
    </row>
    <row r="15057" spans="1:1" x14ac:dyDescent="0.45">
      <c r="A15057" s="63"/>
    </row>
    <row r="15058" spans="1:1" x14ac:dyDescent="0.45">
      <c r="A15058" s="63"/>
    </row>
    <row r="15059" spans="1:1" x14ac:dyDescent="0.45">
      <c r="A15059" s="63"/>
    </row>
    <row r="15060" spans="1:1" x14ac:dyDescent="0.45">
      <c r="A15060" s="63"/>
    </row>
    <row r="15061" spans="1:1" x14ac:dyDescent="0.45">
      <c r="A15061" s="63"/>
    </row>
    <row r="15062" spans="1:1" x14ac:dyDescent="0.45">
      <c r="A15062" s="63"/>
    </row>
    <row r="15063" spans="1:1" x14ac:dyDescent="0.45">
      <c r="A15063" s="63"/>
    </row>
    <row r="15064" spans="1:1" x14ac:dyDescent="0.45">
      <c r="A15064" s="63"/>
    </row>
    <row r="15065" spans="1:1" x14ac:dyDescent="0.45">
      <c r="A15065" s="63"/>
    </row>
    <row r="15066" spans="1:1" x14ac:dyDescent="0.45">
      <c r="A15066" s="63"/>
    </row>
    <row r="15067" spans="1:1" x14ac:dyDescent="0.45">
      <c r="A15067" s="63"/>
    </row>
    <row r="15068" spans="1:1" x14ac:dyDescent="0.45">
      <c r="A15068" s="63"/>
    </row>
    <row r="15069" spans="1:1" x14ac:dyDescent="0.45">
      <c r="A15069" s="63"/>
    </row>
    <row r="15070" spans="1:1" x14ac:dyDescent="0.45">
      <c r="A15070" s="63"/>
    </row>
    <row r="15071" spans="1:1" x14ac:dyDescent="0.45">
      <c r="A15071" s="63"/>
    </row>
    <row r="15072" spans="1:1" x14ac:dyDescent="0.45">
      <c r="A15072" s="63"/>
    </row>
    <row r="15073" spans="1:1" x14ac:dyDescent="0.45">
      <c r="A15073" s="63"/>
    </row>
    <row r="15074" spans="1:1" x14ac:dyDescent="0.45">
      <c r="A15074" s="63"/>
    </row>
    <row r="15075" spans="1:1" x14ac:dyDescent="0.45">
      <c r="A15075" s="63"/>
    </row>
    <row r="15076" spans="1:1" x14ac:dyDescent="0.45">
      <c r="A15076" s="63"/>
    </row>
    <row r="15077" spans="1:1" x14ac:dyDescent="0.45">
      <c r="A15077" s="63"/>
    </row>
    <row r="15078" spans="1:1" x14ac:dyDescent="0.45">
      <c r="A15078" s="63"/>
    </row>
    <row r="15079" spans="1:1" x14ac:dyDescent="0.45">
      <c r="A15079" s="63"/>
    </row>
    <row r="15080" spans="1:1" x14ac:dyDescent="0.45">
      <c r="A15080" s="63"/>
    </row>
    <row r="15081" spans="1:1" x14ac:dyDescent="0.45">
      <c r="A15081" s="63"/>
    </row>
    <row r="15082" spans="1:1" x14ac:dyDescent="0.45">
      <c r="A15082" s="63"/>
    </row>
    <row r="15083" spans="1:1" x14ac:dyDescent="0.45">
      <c r="A15083" s="63"/>
    </row>
    <row r="15084" spans="1:1" x14ac:dyDescent="0.45">
      <c r="A15084" s="63"/>
    </row>
    <row r="15085" spans="1:1" x14ac:dyDescent="0.45">
      <c r="A15085" s="63"/>
    </row>
    <row r="15086" spans="1:1" x14ac:dyDescent="0.45">
      <c r="A15086" s="63"/>
    </row>
    <row r="15087" spans="1:1" x14ac:dyDescent="0.45">
      <c r="A15087" s="63"/>
    </row>
    <row r="15088" spans="1:1" x14ac:dyDescent="0.45">
      <c r="A15088" s="63"/>
    </row>
    <row r="15089" spans="1:1" x14ac:dyDescent="0.45">
      <c r="A15089" s="63"/>
    </row>
    <row r="15090" spans="1:1" x14ac:dyDescent="0.45">
      <c r="A15090" s="63"/>
    </row>
    <row r="15091" spans="1:1" x14ac:dyDescent="0.45">
      <c r="A15091" s="63"/>
    </row>
    <row r="15092" spans="1:1" x14ac:dyDescent="0.45">
      <c r="A15092" s="63"/>
    </row>
    <row r="15093" spans="1:1" x14ac:dyDescent="0.45">
      <c r="A15093" s="63"/>
    </row>
    <row r="15094" spans="1:1" x14ac:dyDescent="0.45">
      <c r="A15094" s="63"/>
    </row>
    <row r="15095" spans="1:1" x14ac:dyDescent="0.45">
      <c r="A15095" s="63"/>
    </row>
    <row r="15096" spans="1:1" x14ac:dyDescent="0.45">
      <c r="A15096" s="63"/>
    </row>
    <row r="15097" spans="1:1" x14ac:dyDescent="0.45">
      <c r="A15097" s="63"/>
    </row>
    <row r="15098" spans="1:1" x14ac:dyDescent="0.45">
      <c r="A15098" s="63"/>
    </row>
    <row r="15099" spans="1:1" x14ac:dyDescent="0.45">
      <c r="A15099" s="63"/>
    </row>
    <row r="15100" spans="1:1" x14ac:dyDescent="0.45">
      <c r="A15100" s="63"/>
    </row>
    <row r="15101" spans="1:1" x14ac:dyDescent="0.45">
      <c r="A15101" s="63"/>
    </row>
    <row r="15102" spans="1:1" x14ac:dyDescent="0.45">
      <c r="A15102" s="63"/>
    </row>
    <row r="15103" spans="1:1" x14ac:dyDescent="0.45">
      <c r="A15103" s="63"/>
    </row>
    <row r="15104" spans="1:1" x14ac:dyDescent="0.45">
      <c r="A15104" s="63"/>
    </row>
    <row r="15105" spans="1:1" x14ac:dyDescent="0.45">
      <c r="A15105" s="63"/>
    </row>
    <row r="15106" spans="1:1" x14ac:dyDescent="0.45">
      <c r="A15106" s="63"/>
    </row>
    <row r="15107" spans="1:1" x14ac:dyDescent="0.45">
      <c r="A15107" s="63"/>
    </row>
    <row r="15108" spans="1:1" x14ac:dyDescent="0.45">
      <c r="A15108" s="63"/>
    </row>
    <row r="15109" spans="1:1" x14ac:dyDescent="0.45">
      <c r="A15109" s="63"/>
    </row>
    <row r="15110" spans="1:1" x14ac:dyDescent="0.45">
      <c r="A15110" s="63"/>
    </row>
    <row r="15111" spans="1:1" x14ac:dyDescent="0.45">
      <c r="A15111" s="63"/>
    </row>
    <row r="15112" spans="1:1" x14ac:dyDescent="0.45">
      <c r="A15112" s="63"/>
    </row>
    <row r="15113" spans="1:1" x14ac:dyDescent="0.45">
      <c r="A15113" s="63"/>
    </row>
    <row r="15114" spans="1:1" x14ac:dyDescent="0.45">
      <c r="A15114" s="63"/>
    </row>
    <row r="15115" spans="1:1" x14ac:dyDescent="0.45">
      <c r="A15115" s="63"/>
    </row>
    <row r="15116" spans="1:1" x14ac:dyDescent="0.45">
      <c r="A15116" s="63"/>
    </row>
    <row r="15117" spans="1:1" x14ac:dyDescent="0.45">
      <c r="A15117" s="63"/>
    </row>
    <row r="15118" spans="1:1" x14ac:dyDescent="0.45">
      <c r="A15118" s="63"/>
    </row>
    <row r="15119" spans="1:1" x14ac:dyDescent="0.45">
      <c r="A15119" s="63"/>
    </row>
    <row r="15120" spans="1:1" x14ac:dyDescent="0.45">
      <c r="A15120" s="63"/>
    </row>
    <row r="15121" spans="1:1" x14ac:dyDescent="0.45">
      <c r="A15121" s="63"/>
    </row>
    <row r="15122" spans="1:1" x14ac:dyDescent="0.45">
      <c r="A15122" s="63"/>
    </row>
    <row r="15123" spans="1:1" x14ac:dyDescent="0.45">
      <c r="A15123" s="63"/>
    </row>
    <row r="15124" spans="1:1" x14ac:dyDescent="0.45">
      <c r="A15124" s="63"/>
    </row>
    <row r="15125" spans="1:1" x14ac:dyDescent="0.45">
      <c r="A15125" s="63"/>
    </row>
    <row r="15126" spans="1:1" x14ac:dyDescent="0.45">
      <c r="A15126" s="63"/>
    </row>
    <row r="15127" spans="1:1" x14ac:dyDescent="0.45">
      <c r="A15127" s="63"/>
    </row>
    <row r="15128" spans="1:1" x14ac:dyDescent="0.45">
      <c r="A15128" s="63"/>
    </row>
    <row r="15129" spans="1:1" x14ac:dyDescent="0.45">
      <c r="A15129" s="63"/>
    </row>
    <row r="15130" spans="1:1" x14ac:dyDescent="0.45">
      <c r="A15130" s="63"/>
    </row>
    <row r="15131" spans="1:1" x14ac:dyDescent="0.45">
      <c r="A15131" s="63"/>
    </row>
    <row r="15132" spans="1:1" x14ac:dyDescent="0.45">
      <c r="A15132" s="63"/>
    </row>
    <row r="15133" spans="1:1" x14ac:dyDescent="0.45">
      <c r="A15133" s="63"/>
    </row>
    <row r="15134" spans="1:1" x14ac:dyDescent="0.45">
      <c r="A15134" s="63"/>
    </row>
    <row r="15135" spans="1:1" x14ac:dyDescent="0.45">
      <c r="A15135" s="63"/>
    </row>
    <row r="15136" spans="1:1" x14ac:dyDescent="0.45">
      <c r="A15136" s="63"/>
    </row>
    <row r="15137" spans="1:1" x14ac:dyDescent="0.45">
      <c r="A15137" s="63"/>
    </row>
    <row r="15138" spans="1:1" x14ac:dyDescent="0.45">
      <c r="A15138" s="63"/>
    </row>
    <row r="15139" spans="1:1" x14ac:dyDescent="0.45">
      <c r="A15139" s="63"/>
    </row>
    <row r="15140" spans="1:1" x14ac:dyDescent="0.45">
      <c r="A15140" s="63"/>
    </row>
    <row r="15141" spans="1:1" x14ac:dyDescent="0.45">
      <c r="A15141" s="63"/>
    </row>
    <row r="15142" spans="1:1" x14ac:dyDescent="0.45">
      <c r="A15142" s="63"/>
    </row>
    <row r="15143" spans="1:1" x14ac:dyDescent="0.45">
      <c r="A15143" s="63"/>
    </row>
    <row r="15144" spans="1:1" x14ac:dyDescent="0.45">
      <c r="A15144" s="63"/>
    </row>
    <row r="15145" spans="1:1" x14ac:dyDescent="0.45">
      <c r="A15145" s="63"/>
    </row>
    <row r="15146" spans="1:1" x14ac:dyDescent="0.45">
      <c r="A15146" s="63"/>
    </row>
    <row r="15147" spans="1:1" x14ac:dyDescent="0.45">
      <c r="A15147" s="63"/>
    </row>
    <row r="15148" spans="1:1" x14ac:dyDescent="0.45">
      <c r="A15148" s="63"/>
    </row>
    <row r="15149" spans="1:1" x14ac:dyDescent="0.45">
      <c r="A15149" s="63"/>
    </row>
    <row r="15150" spans="1:1" x14ac:dyDescent="0.45">
      <c r="A15150" s="63"/>
    </row>
    <row r="15151" spans="1:1" x14ac:dyDescent="0.45">
      <c r="A15151" s="63"/>
    </row>
    <row r="15152" spans="1:1" x14ac:dyDescent="0.45">
      <c r="A15152" s="63"/>
    </row>
    <row r="15153" spans="1:1" x14ac:dyDescent="0.45">
      <c r="A15153" s="63"/>
    </row>
    <row r="15154" spans="1:1" x14ac:dyDescent="0.45">
      <c r="A15154" s="63"/>
    </row>
    <row r="15155" spans="1:1" x14ac:dyDescent="0.45">
      <c r="A15155" s="63"/>
    </row>
    <row r="15156" spans="1:1" x14ac:dyDescent="0.45">
      <c r="A15156" s="63"/>
    </row>
    <row r="15157" spans="1:1" x14ac:dyDescent="0.45">
      <c r="A15157" s="63"/>
    </row>
    <row r="15158" spans="1:1" x14ac:dyDescent="0.45">
      <c r="A15158" s="63"/>
    </row>
    <row r="15159" spans="1:1" x14ac:dyDescent="0.45">
      <c r="A15159" s="63"/>
    </row>
    <row r="15160" spans="1:1" x14ac:dyDescent="0.45">
      <c r="A15160" s="63"/>
    </row>
    <row r="15161" spans="1:1" x14ac:dyDescent="0.45">
      <c r="A15161" s="63"/>
    </row>
    <row r="15162" spans="1:1" x14ac:dyDescent="0.45">
      <c r="A15162" s="63"/>
    </row>
    <row r="15163" spans="1:1" x14ac:dyDescent="0.45">
      <c r="A15163" s="63"/>
    </row>
    <row r="15164" spans="1:1" x14ac:dyDescent="0.45">
      <c r="A15164" s="63"/>
    </row>
    <row r="15165" spans="1:1" x14ac:dyDescent="0.45">
      <c r="A15165" s="63"/>
    </row>
    <row r="15166" spans="1:1" x14ac:dyDescent="0.45">
      <c r="A15166" s="63"/>
    </row>
    <row r="15167" spans="1:1" x14ac:dyDescent="0.45">
      <c r="A15167" s="63"/>
    </row>
    <row r="15168" spans="1:1" x14ac:dyDescent="0.45">
      <c r="A15168" s="63"/>
    </row>
    <row r="15169" spans="1:1" x14ac:dyDescent="0.45">
      <c r="A15169" s="63"/>
    </row>
    <row r="15170" spans="1:1" x14ac:dyDescent="0.45">
      <c r="A15170" s="63"/>
    </row>
    <row r="15171" spans="1:1" x14ac:dyDescent="0.45">
      <c r="A15171" s="63"/>
    </row>
    <row r="15172" spans="1:1" x14ac:dyDescent="0.45">
      <c r="A15172" s="63"/>
    </row>
    <row r="15173" spans="1:1" x14ac:dyDescent="0.45">
      <c r="A15173" s="63"/>
    </row>
    <row r="15174" spans="1:1" x14ac:dyDescent="0.45">
      <c r="A15174" s="63"/>
    </row>
    <row r="15175" spans="1:1" x14ac:dyDescent="0.45">
      <c r="A15175" s="63"/>
    </row>
    <row r="15176" spans="1:1" x14ac:dyDescent="0.45">
      <c r="A15176" s="63"/>
    </row>
    <row r="15177" spans="1:1" x14ac:dyDescent="0.45">
      <c r="A15177" s="63"/>
    </row>
    <row r="15178" spans="1:1" x14ac:dyDescent="0.45">
      <c r="A15178" s="63"/>
    </row>
    <row r="15179" spans="1:1" x14ac:dyDescent="0.45">
      <c r="A15179" s="63"/>
    </row>
    <row r="15180" spans="1:1" x14ac:dyDescent="0.45">
      <c r="A15180" s="63"/>
    </row>
    <row r="15181" spans="1:1" x14ac:dyDescent="0.45">
      <c r="A15181" s="63"/>
    </row>
    <row r="15182" spans="1:1" x14ac:dyDescent="0.45">
      <c r="A15182" s="63"/>
    </row>
    <row r="15183" spans="1:1" x14ac:dyDescent="0.45">
      <c r="A15183" s="63"/>
    </row>
    <row r="15184" spans="1:1" x14ac:dyDescent="0.45">
      <c r="A15184" s="63"/>
    </row>
    <row r="15185" spans="1:1" x14ac:dyDescent="0.45">
      <c r="A15185" s="63"/>
    </row>
    <row r="15186" spans="1:1" x14ac:dyDescent="0.45">
      <c r="A15186" s="63"/>
    </row>
    <row r="15187" spans="1:1" x14ac:dyDescent="0.45">
      <c r="A15187" s="63"/>
    </row>
    <row r="15188" spans="1:1" x14ac:dyDescent="0.45">
      <c r="A15188" s="63"/>
    </row>
    <row r="15189" spans="1:1" x14ac:dyDescent="0.45">
      <c r="A15189" s="63"/>
    </row>
    <row r="15190" spans="1:1" x14ac:dyDescent="0.45">
      <c r="A15190" s="63"/>
    </row>
    <row r="15191" spans="1:1" x14ac:dyDescent="0.45">
      <c r="A15191" s="63"/>
    </row>
    <row r="15192" spans="1:1" x14ac:dyDescent="0.45">
      <c r="A15192" s="63"/>
    </row>
    <row r="15193" spans="1:1" x14ac:dyDescent="0.45">
      <c r="A15193" s="63"/>
    </row>
    <row r="15194" spans="1:1" x14ac:dyDescent="0.45">
      <c r="A15194" s="63"/>
    </row>
    <row r="15195" spans="1:1" x14ac:dyDescent="0.45">
      <c r="A15195" s="63"/>
    </row>
    <row r="15196" spans="1:1" x14ac:dyDescent="0.45">
      <c r="A15196" s="63"/>
    </row>
    <row r="15197" spans="1:1" x14ac:dyDescent="0.45">
      <c r="A15197" s="63"/>
    </row>
    <row r="15198" spans="1:1" x14ac:dyDescent="0.45">
      <c r="A15198" s="63"/>
    </row>
    <row r="15199" spans="1:1" x14ac:dyDescent="0.45">
      <c r="A15199" s="63"/>
    </row>
    <row r="15200" spans="1:1" x14ac:dyDescent="0.45">
      <c r="A15200" s="63"/>
    </row>
    <row r="15201" spans="1:1" x14ac:dyDescent="0.45">
      <c r="A15201" s="63"/>
    </row>
    <row r="15202" spans="1:1" x14ac:dyDescent="0.45">
      <c r="A15202" s="63"/>
    </row>
    <row r="15203" spans="1:1" x14ac:dyDescent="0.45">
      <c r="A15203" s="63"/>
    </row>
    <row r="15204" spans="1:1" x14ac:dyDescent="0.45">
      <c r="A15204" s="63"/>
    </row>
    <row r="15205" spans="1:1" x14ac:dyDescent="0.45">
      <c r="A15205" s="63"/>
    </row>
    <row r="15206" spans="1:1" x14ac:dyDescent="0.45">
      <c r="A15206" s="63"/>
    </row>
    <row r="15207" spans="1:1" x14ac:dyDescent="0.45">
      <c r="A15207" s="63"/>
    </row>
    <row r="15208" spans="1:1" x14ac:dyDescent="0.45">
      <c r="A15208" s="63"/>
    </row>
    <row r="15209" spans="1:1" x14ac:dyDescent="0.45">
      <c r="A15209" s="63"/>
    </row>
    <row r="15210" spans="1:1" x14ac:dyDescent="0.45">
      <c r="A15210" s="63"/>
    </row>
    <row r="15211" spans="1:1" x14ac:dyDescent="0.45">
      <c r="A15211" s="63"/>
    </row>
    <row r="15212" spans="1:1" x14ac:dyDescent="0.45">
      <c r="A15212" s="63"/>
    </row>
    <row r="15213" spans="1:1" x14ac:dyDescent="0.45">
      <c r="A15213" s="63"/>
    </row>
    <row r="15214" spans="1:1" x14ac:dyDescent="0.45">
      <c r="A15214" s="63"/>
    </row>
    <row r="15215" spans="1:1" x14ac:dyDescent="0.45">
      <c r="A15215" s="63"/>
    </row>
    <row r="15216" spans="1:1" x14ac:dyDescent="0.45">
      <c r="A15216" s="63"/>
    </row>
    <row r="15217" spans="1:1" x14ac:dyDescent="0.45">
      <c r="A15217" s="63"/>
    </row>
    <row r="15218" spans="1:1" x14ac:dyDescent="0.45">
      <c r="A15218" s="63"/>
    </row>
    <row r="15219" spans="1:1" x14ac:dyDescent="0.45">
      <c r="A15219" s="63"/>
    </row>
    <row r="15220" spans="1:1" x14ac:dyDescent="0.45">
      <c r="A15220" s="63"/>
    </row>
    <row r="15221" spans="1:1" x14ac:dyDescent="0.45">
      <c r="A15221" s="63"/>
    </row>
    <row r="15222" spans="1:1" x14ac:dyDescent="0.45">
      <c r="A15222" s="63"/>
    </row>
    <row r="15223" spans="1:1" x14ac:dyDescent="0.45">
      <c r="A15223" s="63"/>
    </row>
    <row r="15224" spans="1:1" x14ac:dyDescent="0.45">
      <c r="A15224" s="63"/>
    </row>
    <row r="15225" spans="1:1" x14ac:dyDescent="0.45">
      <c r="A15225" s="63"/>
    </row>
    <row r="15226" spans="1:1" x14ac:dyDescent="0.45">
      <c r="A15226" s="63"/>
    </row>
    <row r="15227" spans="1:1" x14ac:dyDescent="0.45">
      <c r="A15227" s="63"/>
    </row>
    <row r="15228" spans="1:1" x14ac:dyDescent="0.45">
      <c r="A15228" s="63"/>
    </row>
    <row r="15229" spans="1:1" x14ac:dyDescent="0.45">
      <c r="A15229" s="63"/>
    </row>
    <row r="15230" spans="1:1" x14ac:dyDescent="0.45">
      <c r="A15230" s="63"/>
    </row>
    <row r="15231" spans="1:1" x14ac:dyDescent="0.45">
      <c r="A15231" s="63"/>
    </row>
    <row r="15232" spans="1:1" x14ac:dyDescent="0.45">
      <c r="A15232" s="63"/>
    </row>
    <row r="15233" spans="1:1" x14ac:dyDescent="0.45">
      <c r="A15233" s="63"/>
    </row>
    <row r="15234" spans="1:1" x14ac:dyDescent="0.45">
      <c r="A15234" s="63"/>
    </row>
    <row r="15235" spans="1:1" x14ac:dyDescent="0.45">
      <c r="A15235" s="63"/>
    </row>
    <row r="15236" spans="1:1" x14ac:dyDescent="0.45">
      <c r="A15236" s="63"/>
    </row>
    <row r="15237" spans="1:1" x14ac:dyDescent="0.45">
      <c r="A15237" s="63"/>
    </row>
    <row r="15238" spans="1:1" x14ac:dyDescent="0.45">
      <c r="A15238" s="63"/>
    </row>
    <row r="15239" spans="1:1" x14ac:dyDescent="0.45">
      <c r="A15239" s="63"/>
    </row>
    <row r="15240" spans="1:1" x14ac:dyDescent="0.45">
      <c r="A15240" s="63"/>
    </row>
    <row r="15241" spans="1:1" x14ac:dyDescent="0.45">
      <c r="A15241" s="63"/>
    </row>
    <row r="15242" spans="1:1" x14ac:dyDescent="0.45">
      <c r="A15242" s="63"/>
    </row>
    <row r="15243" spans="1:1" x14ac:dyDescent="0.45">
      <c r="A15243" s="63"/>
    </row>
    <row r="15244" spans="1:1" x14ac:dyDescent="0.45">
      <c r="A15244" s="63"/>
    </row>
    <row r="15245" spans="1:1" x14ac:dyDescent="0.45">
      <c r="A15245" s="63"/>
    </row>
    <row r="15246" spans="1:1" x14ac:dyDescent="0.45">
      <c r="A15246" s="63"/>
    </row>
    <row r="15247" spans="1:1" x14ac:dyDescent="0.45">
      <c r="A15247" s="63"/>
    </row>
    <row r="15248" spans="1:1" x14ac:dyDescent="0.45">
      <c r="A15248" s="63"/>
    </row>
    <row r="15249" spans="1:1" x14ac:dyDescent="0.45">
      <c r="A15249" s="63"/>
    </row>
    <row r="15250" spans="1:1" x14ac:dyDescent="0.45">
      <c r="A15250" s="63"/>
    </row>
    <row r="15251" spans="1:1" x14ac:dyDescent="0.45">
      <c r="A15251" s="63"/>
    </row>
    <row r="15252" spans="1:1" x14ac:dyDescent="0.45">
      <c r="A15252" s="63"/>
    </row>
    <row r="15253" spans="1:1" x14ac:dyDescent="0.45">
      <c r="A15253" s="63"/>
    </row>
    <row r="15254" spans="1:1" x14ac:dyDescent="0.45">
      <c r="A15254" s="63"/>
    </row>
    <row r="15255" spans="1:1" x14ac:dyDescent="0.45">
      <c r="A15255" s="63"/>
    </row>
    <row r="15256" spans="1:1" x14ac:dyDescent="0.45">
      <c r="A15256" s="63"/>
    </row>
    <row r="15257" spans="1:1" x14ac:dyDescent="0.45">
      <c r="A15257" s="63"/>
    </row>
    <row r="15258" spans="1:1" x14ac:dyDescent="0.45">
      <c r="A15258" s="63"/>
    </row>
    <row r="15259" spans="1:1" x14ac:dyDescent="0.45">
      <c r="A15259" s="63"/>
    </row>
    <row r="15260" spans="1:1" x14ac:dyDescent="0.45">
      <c r="A15260" s="63"/>
    </row>
    <row r="15261" spans="1:1" x14ac:dyDescent="0.45">
      <c r="A15261" s="63"/>
    </row>
    <row r="15262" spans="1:1" x14ac:dyDescent="0.45">
      <c r="A15262" s="63"/>
    </row>
    <row r="15263" spans="1:1" x14ac:dyDescent="0.45">
      <c r="A15263" s="63"/>
    </row>
    <row r="15264" spans="1:1" x14ac:dyDescent="0.45">
      <c r="A15264" s="63"/>
    </row>
    <row r="15265" spans="1:1" x14ac:dyDescent="0.45">
      <c r="A15265" s="63"/>
    </row>
    <row r="15266" spans="1:1" x14ac:dyDescent="0.45">
      <c r="A15266" s="63"/>
    </row>
    <row r="15267" spans="1:1" x14ac:dyDescent="0.45">
      <c r="A15267" s="63"/>
    </row>
    <row r="15268" spans="1:1" x14ac:dyDescent="0.45">
      <c r="A15268" s="63"/>
    </row>
    <row r="15269" spans="1:1" x14ac:dyDescent="0.45">
      <c r="A15269" s="63"/>
    </row>
    <row r="15270" spans="1:1" x14ac:dyDescent="0.45">
      <c r="A15270" s="63"/>
    </row>
    <row r="15271" spans="1:1" x14ac:dyDescent="0.45">
      <c r="A15271" s="63"/>
    </row>
    <row r="15272" spans="1:1" x14ac:dyDescent="0.45">
      <c r="A15272" s="63"/>
    </row>
    <row r="15273" spans="1:1" x14ac:dyDescent="0.45">
      <c r="A15273" s="63"/>
    </row>
    <row r="15274" spans="1:1" x14ac:dyDescent="0.45">
      <c r="A15274" s="63"/>
    </row>
    <row r="15275" spans="1:1" x14ac:dyDescent="0.45">
      <c r="A15275" s="63"/>
    </row>
    <row r="15276" spans="1:1" x14ac:dyDescent="0.45">
      <c r="A15276" s="63"/>
    </row>
    <row r="15277" spans="1:1" x14ac:dyDescent="0.45">
      <c r="A15277" s="63"/>
    </row>
    <row r="15278" spans="1:1" x14ac:dyDescent="0.45">
      <c r="A15278" s="63"/>
    </row>
    <row r="15279" spans="1:1" x14ac:dyDescent="0.45">
      <c r="A15279" s="63"/>
    </row>
    <row r="15280" spans="1:1" x14ac:dyDescent="0.45">
      <c r="A15280" s="63"/>
    </row>
    <row r="15281" spans="1:1" x14ac:dyDescent="0.45">
      <c r="A15281" s="63"/>
    </row>
    <row r="15282" spans="1:1" x14ac:dyDescent="0.45">
      <c r="A15282" s="63"/>
    </row>
    <row r="15283" spans="1:1" x14ac:dyDescent="0.45">
      <c r="A15283" s="63"/>
    </row>
    <row r="15284" spans="1:1" x14ac:dyDescent="0.45">
      <c r="A15284" s="63"/>
    </row>
    <row r="15285" spans="1:1" x14ac:dyDescent="0.45">
      <c r="A15285" s="63"/>
    </row>
    <row r="15286" spans="1:1" x14ac:dyDescent="0.45">
      <c r="A15286" s="63"/>
    </row>
    <row r="15287" spans="1:1" x14ac:dyDescent="0.45">
      <c r="A15287" s="63"/>
    </row>
    <row r="15288" spans="1:1" x14ac:dyDescent="0.45">
      <c r="A15288" s="63"/>
    </row>
    <row r="15289" spans="1:1" x14ac:dyDescent="0.45">
      <c r="A15289" s="63"/>
    </row>
    <row r="15290" spans="1:1" x14ac:dyDescent="0.45">
      <c r="A15290" s="63"/>
    </row>
    <row r="15291" spans="1:1" x14ac:dyDescent="0.45">
      <c r="A15291" s="63"/>
    </row>
    <row r="15292" spans="1:1" x14ac:dyDescent="0.45">
      <c r="A15292" s="63"/>
    </row>
    <row r="15293" spans="1:1" x14ac:dyDescent="0.45">
      <c r="A15293" s="63"/>
    </row>
    <row r="15294" spans="1:1" x14ac:dyDescent="0.45">
      <c r="A15294" s="63"/>
    </row>
    <row r="15295" spans="1:1" x14ac:dyDescent="0.45">
      <c r="A15295" s="63"/>
    </row>
    <row r="15296" spans="1:1" x14ac:dyDescent="0.45">
      <c r="A15296" s="63"/>
    </row>
    <row r="15297" spans="1:1" x14ac:dyDescent="0.45">
      <c r="A15297" s="63"/>
    </row>
    <row r="15298" spans="1:1" x14ac:dyDescent="0.45">
      <c r="A15298" s="63"/>
    </row>
    <row r="15299" spans="1:1" x14ac:dyDescent="0.45">
      <c r="A15299" s="63"/>
    </row>
    <row r="15300" spans="1:1" x14ac:dyDescent="0.45">
      <c r="A15300" s="63"/>
    </row>
    <row r="15301" spans="1:1" x14ac:dyDescent="0.45">
      <c r="A15301" s="63"/>
    </row>
    <row r="15302" spans="1:1" x14ac:dyDescent="0.45">
      <c r="A15302" s="63"/>
    </row>
    <row r="15303" spans="1:1" x14ac:dyDescent="0.45">
      <c r="A15303" s="63"/>
    </row>
    <row r="15304" spans="1:1" x14ac:dyDescent="0.45">
      <c r="A15304" s="63"/>
    </row>
    <row r="15305" spans="1:1" x14ac:dyDescent="0.45">
      <c r="A15305" s="63"/>
    </row>
    <row r="15306" spans="1:1" x14ac:dyDescent="0.45">
      <c r="A15306" s="63"/>
    </row>
    <row r="15307" spans="1:1" x14ac:dyDescent="0.45">
      <c r="A15307" s="63"/>
    </row>
    <row r="15308" spans="1:1" x14ac:dyDescent="0.45">
      <c r="A15308" s="63"/>
    </row>
    <row r="15309" spans="1:1" x14ac:dyDescent="0.45">
      <c r="A15309" s="63"/>
    </row>
    <row r="15310" spans="1:1" x14ac:dyDescent="0.45">
      <c r="A15310" s="63"/>
    </row>
    <row r="15311" spans="1:1" x14ac:dyDescent="0.45">
      <c r="A15311" s="63"/>
    </row>
    <row r="15312" spans="1:1" x14ac:dyDescent="0.45">
      <c r="A15312" s="63"/>
    </row>
    <row r="15313" spans="1:1" x14ac:dyDescent="0.45">
      <c r="A15313" s="63"/>
    </row>
    <row r="15314" spans="1:1" x14ac:dyDescent="0.45">
      <c r="A15314" s="63"/>
    </row>
    <row r="15315" spans="1:1" x14ac:dyDescent="0.45">
      <c r="A15315" s="63"/>
    </row>
    <row r="15316" spans="1:1" x14ac:dyDescent="0.45">
      <c r="A15316" s="63"/>
    </row>
    <row r="15317" spans="1:1" x14ac:dyDescent="0.45">
      <c r="A15317" s="63"/>
    </row>
    <row r="15318" spans="1:1" x14ac:dyDescent="0.45">
      <c r="A15318" s="63"/>
    </row>
    <row r="15319" spans="1:1" x14ac:dyDescent="0.45">
      <c r="A15319" s="63"/>
    </row>
    <row r="15320" spans="1:1" x14ac:dyDescent="0.45">
      <c r="A15320" s="63"/>
    </row>
    <row r="15321" spans="1:1" x14ac:dyDescent="0.45">
      <c r="A15321" s="63"/>
    </row>
    <row r="15322" spans="1:1" x14ac:dyDescent="0.45">
      <c r="A15322" s="63"/>
    </row>
    <row r="15323" spans="1:1" x14ac:dyDescent="0.45">
      <c r="A15323" s="63"/>
    </row>
    <row r="15324" spans="1:1" x14ac:dyDescent="0.45">
      <c r="A15324" s="63"/>
    </row>
    <row r="15325" spans="1:1" x14ac:dyDescent="0.45">
      <c r="A15325" s="63"/>
    </row>
    <row r="15326" spans="1:1" x14ac:dyDescent="0.45">
      <c r="A15326" s="63"/>
    </row>
    <row r="15327" spans="1:1" x14ac:dyDescent="0.45">
      <c r="A15327" s="63"/>
    </row>
    <row r="15328" spans="1:1" x14ac:dyDescent="0.45">
      <c r="A15328" s="63"/>
    </row>
    <row r="15329" spans="1:1" x14ac:dyDescent="0.45">
      <c r="A15329" s="63"/>
    </row>
    <row r="15330" spans="1:1" x14ac:dyDescent="0.45">
      <c r="A15330" s="63"/>
    </row>
    <row r="15331" spans="1:1" x14ac:dyDescent="0.45">
      <c r="A15331" s="63"/>
    </row>
    <row r="15332" spans="1:1" x14ac:dyDescent="0.45">
      <c r="A15332" s="63"/>
    </row>
    <row r="15333" spans="1:1" x14ac:dyDescent="0.45">
      <c r="A15333" s="63"/>
    </row>
    <row r="15334" spans="1:1" x14ac:dyDescent="0.45">
      <c r="A15334" s="63"/>
    </row>
    <row r="15335" spans="1:1" x14ac:dyDescent="0.45">
      <c r="A15335" s="63"/>
    </row>
    <row r="15336" spans="1:1" x14ac:dyDescent="0.45">
      <c r="A15336" s="63"/>
    </row>
    <row r="15337" spans="1:1" x14ac:dyDescent="0.45">
      <c r="A15337" s="63"/>
    </row>
    <row r="15338" spans="1:1" x14ac:dyDescent="0.45">
      <c r="A15338" s="63"/>
    </row>
    <row r="15339" spans="1:1" x14ac:dyDescent="0.45">
      <c r="A15339" s="63"/>
    </row>
    <row r="15340" spans="1:1" x14ac:dyDescent="0.45">
      <c r="A15340" s="63"/>
    </row>
    <row r="15341" spans="1:1" x14ac:dyDescent="0.45">
      <c r="A15341" s="63"/>
    </row>
    <row r="15342" spans="1:1" x14ac:dyDescent="0.45">
      <c r="A15342" s="63"/>
    </row>
    <row r="15343" spans="1:1" x14ac:dyDescent="0.45">
      <c r="A15343" s="63"/>
    </row>
    <row r="15344" spans="1:1" x14ac:dyDescent="0.45">
      <c r="A15344" s="63"/>
    </row>
    <row r="15345" spans="1:1" x14ac:dyDescent="0.45">
      <c r="A15345" s="63"/>
    </row>
    <row r="15346" spans="1:1" x14ac:dyDescent="0.45">
      <c r="A15346" s="63"/>
    </row>
    <row r="15347" spans="1:1" x14ac:dyDescent="0.45">
      <c r="A15347" s="63"/>
    </row>
    <row r="15348" spans="1:1" x14ac:dyDescent="0.45">
      <c r="A15348" s="63"/>
    </row>
    <row r="15349" spans="1:1" x14ac:dyDescent="0.45">
      <c r="A15349" s="63"/>
    </row>
    <row r="15350" spans="1:1" x14ac:dyDescent="0.45">
      <c r="A15350" s="63"/>
    </row>
    <row r="15351" spans="1:1" x14ac:dyDescent="0.45">
      <c r="A15351" s="63"/>
    </row>
    <row r="15352" spans="1:1" x14ac:dyDescent="0.45">
      <c r="A15352" s="63"/>
    </row>
    <row r="15353" spans="1:1" x14ac:dyDescent="0.45">
      <c r="A15353" s="63"/>
    </row>
    <row r="15354" spans="1:1" x14ac:dyDescent="0.45">
      <c r="A15354" s="63"/>
    </row>
    <row r="15355" spans="1:1" x14ac:dyDescent="0.45">
      <c r="A15355" s="63"/>
    </row>
    <row r="15356" spans="1:1" x14ac:dyDescent="0.45">
      <c r="A15356" s="63"/>
    </row>
    <row r="15357" spans="1:1" x14ac:dyDescent="0.45">
      <c r="A15357" s="63"/>
    </row>
    <row r="15358" spans="1:1" x14ac:dyDescent="0.45">
      <c r="A15358" s="63"/>
    </row>
    <row r="15359" spans="1:1" x14ac:dyDescent="0.45">
      <c r="A15359" s="63"/>
    </row>
    <row r="15360" spans="1:1" x14ac:dyDescent="0.45">
      <c r="A15360" s="63"/>
    </row>
    <row r="15361" spans="1:1" x14ac:dyDescent="0.45">
      <c r="A15361" s="63"/>
    </row>
    <row r="15362" spans="1:1" x14ac:dyDescent="0.45">
      <c r="A15362" s="63"/>
    </row>
    <row r="15363" spans="1:1" x14ac:dyDescent="0.45">
      <c r="A15363" s="63"/>
    </row>
    <row r="15364" spans="1:1" x14ac:dyDescent="0.45">
      <c r="A15364" s="63"/>
    </row>
    <row r="15365" spans="1:1" x14ac:dyDescent="0.45">
      <c r="A15365" s="63"/>
    </row>
    <row r="15366" spans="1:1" x14ac:dyDescent="0.45">
      <c r="A15366" s="63"/>
    </row>
    <row r="15367" spans="1:1" x14ac:dyDescent="0.45">
      <c r="A15367" s="63"/>
    </row>
    <row r="15368" spans="1:1" x14ac:dyDescent="0.45">
      <c r="A15368" s="63"/>
    </row>
    <row r="15369" spans="1:1" x14ac:dyDescent="0.45">
      <c r="A15369" s="63"/>
    </row>
    <row r="15370" spans="1:1" x14ac:dyDescent="0.45">
      <c r="A15370" s="63"/>
    </row>
    <row r="15371" spans="1:1" x14ac:dyDescent="0.45">
      <c r="A15371" s="63"/>
    </row>
    <row r="15372" spans="1:1" x14ac:dyDescent="0.45">
      <c r="A15372" s="63"/>
    </row>
    <row r="15373" spans="1:1" x14ac:dyDescent="0.45">
      <c r="A15373" s="63"/>
    </row>
    <row r="15374" spans="1:1" x14ac:dyDescent="0.45">
      <c r="A15374" s="63"/>
    </row>
    <row r="15375" spans="1:1" x14ac:dyDescent="0.45">
      <c r="A15375" s="63"/>
    </row>
    <row r="15376" spans="1:1" x14ac:dyDescent="0.45">
      <c r="A15376" s="63"/>
    </row>
    <row r="15377" spans="1:1" x14ac:dyDescent="0.45">
      <c r="A15377" s="63"/>
    </row>
    <row r="15378" spans="1:1" x14ac:dyDescent="0.45">
      <c r="A15378" s="63"/>
    </row>
    <row r="15379" spans="1:1" x14ac:dyDescent="0.45">
      <c r="A15379" s="63"/>
    </row>
    <row r="15380" spans="1:1" x14ac:dyDescent="0.45">
      <c r="A15380" s="63"/>
    </row>
    <row r="15381" spans="1:1" x14ac:dyDescent="0.45">
      <c r="A15381" s="63"/>
    </row>
    <row r="15382" spans="1:1" x14ac:dyDescent="0.45">
      <c r="A15382" s="63"/>
    </row>
    <row r="15383" spans="1:1" x14ac:dyDescent="0.45">
      <c r="A15383" s="63"/>
    </row>
    <row r="15384" spans="1:1" x14ac:dyDescent="0.45">
      <c r="A15384" s="63"/>
    </row>
    <row r="15385" spans="1:1" x14ac:dyDescent="0.45">
      <c r="A15385" s="63"/>
    </row>
    <row r="15386" spans="1:1" x14ac:dyDescent="0.45">
      <c r="A15386" s="63"/>
    </row>
    <row r="15387" spans="1:1" x14ac:dyDescent="0.45">
      <c r="A15387" s="63"/>
    </row>
    <row r="15388" spans="1:1" x14ac:dyDescent="0.45">
      <c r="A15388" s="63"/>
    </row>
    <row r="15389" spans="1:1" x14ac:dyDescent="0.45">
      <c r="A15389" s="63"/>
    </row>
    <row r="15390" spans="1:1" x14ac:dyDescent="0.45">
      <c r="A15390" s="63"/>
    </row>
    <row r="15391" spans="1:1" x14ac:dyDescent="0.45">
      <c r="A15391" s="63"/>
    </row>
    <row r="15392" spans="1:1" x14ac:dyDescent="0.45">
      <c r="A15392" s="63"/>
    </row>
    <row r="15393" spans="1:1" x14ac:dyDescent="0.45">
      <c r="A15393" s="63"/>
    </row>
    <row r="15394" spans="1:1" x14ac:dyDescent="0.45">
      <c r="A15394" s="63"/>
    </row>
    <row r="15395" spans="1:1" x14ac:dyDescent="0.45">
      <c r="A15395" s="63"/>
    </row>
    <row r="15396" spans="1:1" x14ac:dyDescent="0.45">
      <c r="A15396" s="63"/>
    </row>
    <row r="15397" spans="1:1" x14ac:dyDescent="0.45">
      <c r="A15397" s="63"/>
    </row>
    <row r="15398" spans="1:1" x14ac:dyDescent="0.45">
      <c r="A15398" s="63"/>
    </row>
    <row r="15399" spans="1:1" x14ac:dyDescent="0.45">
      <c r="A15399" s="63"/>
    </row>
    <row r="15400" spans="1:1" x14ac:dyDescent="0.45">
      <c r="A15400" s="63"/>
    </row>
    <row r="15401" spans="1:1" x14ac:dyDescent="0.45">
      <c r="A15401" s="63"/>
    </row>
    <row r="15402" spans="1:1" x14ac:dyDescent="0.45">
      <c r="A15402" s="63"/>
    </row>
    <row r="15403" spans="1:1" x14ac:dyDescent="0.45">
      <c r="A15403" s="63"/>
    </row>
    <row r="15404" spans="1:1" x14ac:dyDescent="0.45">
      <c r="A15404" s="63"/>
    </row>
    <row r="15405" spans="1:1" x14ac:dyDescent="0.45">
      <c r="A15405" s="63"/>
    </row>
    <row r="15406" spans="1:1" x14ac:dyDescent="0.45">
      <c r="A15406" s="63"/>
    </row>
    <row r="15407" spans="1:1" x14ac:dyDescent="0.45">
      <c r="A15407" s="63"/>
    </row>
    <row r="15408" spans="1:1" x14ac:dyDescent="0.45">
      <c r="A15408" s="63"/>
    </row>
    <row r="15409" spans="1:1" x14ac:dyDescent="0.45">
      <c r="A15409" s="63"/>
    </row>
    <row r="15410" spans="1:1" x14ac:dyDescent="0.45">
      <c r="A15410" s="63"/>
    </row>
    <row r="15411" spans="1:1" x14ac:dyDescent="0.45">
      <c r="A15411" s="63"/>
    </row>
    <row r="15412" spans="1:1" x14ac:dyDescent="0.45">
      <c r="A15412" s="63"/>
    </row>
    <row r="15413" spans="1:1" x14ac:dyDescent="0.45">
      <c r="A15413" s="63"/>
    </row>
    <row r="15414" spans="1:1" x14ac:dyDescent="0.45">
      <c r="A15414" s="63"/>
    </row>
    <row r="15415" spans="1:1" x14ac:dyDescent="0.45">
      <c r="A15415" s="63"/>
    </row>
    <row r="15416" spans="1:1" x14ac:dyDescent="0.45">
      <c r="A15416" s="63"/>
    </row>
    <row r="15417" spans="1:1" x14ac:dyDescent="0.45">
      <c r="A15417" s="63"/>
    </row>
    <row r="15418" spans="1:1" x14ac:dyDescent="0.45">
      <c r="A15418" s="63"/>
    </row>
    <row r="15419" spans="1:1" x14ac:dyDescent="0.45">
      <c r="A15419" s="63"/>
    </row>
    <row r="15420" spans="1:1" x14ac:dyDescent="0.45">
      <c r="A15420" s="63"/>
    </row>
    <row r="15421" spans="1:1" x14ac:dyDescent="0.45">
      <c r="A15421" s="63"/>
    </row>
    <row r="15422" spans="1:1" x14ac:dyDescent="0.45">
      <c r="A15422" s="63"/>
    </row>
    <row r="15423" spans="1:1" x14ac:dyDescent="0.45">
      <c r="A15423" s="63"/>
    </row>
    <row r="15424" spans="1:1" x14ac:dyDescent="0.45">
      <c r="A15424" s="63"/>
    </row>
    <row r="15425" spans="1:1" x14ac:dyDescent="0.45">
      <c r="A15425" s="63"/>
    </row>
    <row r="15426" spans="1:1" x14ac:dyDescent="0.45">
      <c r="A15426" s="63"/>
    </row>
    <row r="15427" spans="1:1" x14ac:dyDescent="0.45">
      <c r="A15427" s="63"/>
    </row>
    <row r="15428" spans="1:1" x14ac:dyDescent="0.45">
      <c r="A15428" s="63"/>
    </row>
    <row r="15429" spans="1:1" x14ac:dyDescent="0.45">
      <c r="A15429" s="63"/>
    </row>
    <row r="15430" spans="1:1" x14ac:dyDescent="0.45">
      <c r="A15430" s="63"/>
    </row>
    <row r="15431" spans="1:1" x14ac:dyDescent="0.45">
      <c r="A15431" s="63"/>
    </row>
    <row r="15432" spans="1:1" x14ac:dyDescent="0.45">
      <c r="A15432" s="63"/>
    </row>
    <row r="15433" spans="1:1" x14ac:dyDescent="0.45">
      <c r="A15433" s="63"/>
    </row>
    <row r="15434" spans="1:1" x14ac:dyDescent="0.45">
      <c r="A15434" s="63"/>
    </row>
    <row r="15435" spans="1:1" x14ac:dyDescent="0.45">
      <c r="A15435" s="63"/>
    </row>
    <row r="15436" spans="1:1" x14ac:dyDescent="0.45">
      <c r="A15436" s="63"/>
    </row>
    <row r="15437" spans="1:1" x14ac:dyDescent="0.45">
      <c r="A15437" s="63"/>
    </row>
    <row r="15438" spans="1:1" x14ac:dyDescent="0.45">
      <c r="A15438" s="63"/>
    </row>
    <row r="15439" spans="1:1" x14ac:dyDescent="0.45">
      <c r="A15439" s="63"/>
    </row>
    <row r="15440" spans="1:1" x14ac:dyDescent="0.45">
      <c r="A15440" s="63"/>
    </row>
    <row r="15441" spans="1:1" x14ac:dyDescent="0.45">
      <c r="A15441" s="63"/>
    </row>
    <row r="15442" spans="1:1" x14ac:dyDescent="0.45">
      <c r="A15442" s="63"/>
    </row>
    <row r="15443" spans="1:1" x14ac:dyDescent="0.45">
      <c r="A15443" s="63"/>
    </row>
    <row r="15444" spans="1:1" x14ac:dyDescent="0.45">
      <c r="A15444" s="63"/>
    </row>
    <row r="15445" spans="1:1" x14ac:dyDescent="0.45">
      <c r="A15445" s="63"/>
    </row>
    <row r="15446" spans="1:1" x14ac:dyDescent="0.45">
      <c r="A15446" s="63"/>
    </row>
    <row r="15447" spans="1:1" x14ac:dyDescent="0.45">
      <c r="A15447" s="63"/>
    </row>
    <row r="15448" spans="1:1" x14ac:dyDescent="0.45">
      <c r="A15448" s="63"/>
    </row>
    <row r="15449" spans="1:1" x14ac:dyDescent="0.45">
      <c r="A15449" s="63"/>
    </row>
    <row r="15450" spans="1:1" x14ac:dyDescent="0.45">
      <c r="A15450" s="63"/>
    </row>
    <row r="15451" spans="1:1" x14ac:dyDescent="0.45">
      <c r="A15451" s="63"/>
    </row>
    <row r="15452" spans="1:1" x14ac:dyDescent="0.45">
      <c r="A15452" s="63"/>
    </row>
    <row r="15453" spans="1:1" x14ac:dyDescent="0.45">
      <c r="A15453" s="63"/>
    </row>
    <row r="15454" spans="1:1" x14ac:dyDescent="0.45">
      <c r="A15454" s="63"/>
    </row>
    <row r="15455" spans="1:1" x14ac:dyDescent="0.45">
      <c r="A15455" s="63"/>
    </row>
    <row r="15456" spans="1:1" x14ac:dyDescent="0.45">
      <c r="A15456" s="63"/>
    </row>
    <row r="15457" spans="1:1" x14ac:dyDescent="0.45">
      <c r="A15457" s="63"/>
    </row>
    <row r="15458" spans="1:1" x14ac:dyDescent="0.45">
      <c r="A15458" s="63"/>
    </row>
    <row r="15459" spans="1:1" x14ac:dyDescent="0.45">
      <c r="A15459" s="63"/>
    </row>
    <row r="15460" spans="1:1" x14ac:dyDescent="0.45">
      <c r="A15460" s="63"/>
    </row>
    <row r="15461" spans="1:1" x14ac:dyDescent="0.45">
      <c r="A15461" s="63"/>
    </row>
    <row r="15462" spans="1:1" x14ac:dyDescent="0.45">
      <c r="A15462" s="63"/>
    </row>
    <row r="15463" spans="1:1" x14ac:dyDescent="0.45">
      <c r="A15463" s="63"/>
    </row>
    <row r="15464" spans="1:1" x14ac:dyDescent="0.45">
      <c r="A15464" s="63"/>
    </row>
    <row r="15465" spans="1:1" x14ac:dyDescent="0.45">
      <c r="A15465" s="63"/>
    </row>
    <row r="15466" spans="1:1" x14ac:dyDescent="0.45">
      <c r="A15466" s="63"/>
    </row>
    <row r="15467" spans="1:1" x14ac:dyDescent="0.45">
      <c r="A15467" s="63"/>
    </row>
    <row r="15468" spans="1:1" x14ac:dyDescent="0.45">
      <c r="A15468" s="63"/>
    </row>
    <row r="15469" spans="1:1" x14ac:dyDescent="0.45">
      <c r="A15469" s="63"/>
    </row>
    <row r="15470" spans="1:1" x14ac:dyDescent="0.45">
      <c r="A15470" s="63"/>
    </row>
    <row r="15471" spans="1:1" x14ac:dyDescent="0.45">
      <c r="A15471" s="63"/>
    </row>
    <row r="15472" spans="1:1" x14ac:dyDescent="0.45">
      <c r="A15472" s="63"/>
    </row>
    <row r="15473" spans="1:1" x14ac:dyDescent="0.45">
      <c r="A15473" s="63"/>
    </row>
    <row r="15474" spans="1:1" x14ac:dyDescent="0.45">
      <c r="A15474" s="63"/>
    </row>
    <row r="15475" spans="1:1" x14ac:dyDescent="0.45">
      <c r="A15475" s="63"/>
    </row>
    <row r="15476" spans="1:1" x14ac:dyDescent="0.45">
      <c r="A15476" s="63"/>
    </row>
    <row r="15477" spans="1:1" x14ac:dyDescent="0.45">
      <c r="A15477" s="63"/>
    </row>
    <row r="15478" spans="1:1" x14ac:dyDescent="0.45">
      <c r="A15478" s="63"/>
    </row>
    <row r="15479" spans="1:1" x14ac:dyDescent="0.45">
      <c r="A15479" s="63"/>
    </row>
    <row r="15480" spans="1:1" x14ac:dyDescent="0.45">
      <c r="A15480" s="63"/>
    </row>
    <row r="15481" spans="1:1" x14ac:dyDescent="0.45">
      <c r="A15481" s="63"/>
    </row>
    <row r="15482" spans="1:1" x14ac:dyDescent="0.45">
      <c r="A15482" s="63"/>
    </row>
    <row r="15483" spans="1:1" x14ac:dyDescent="0.45">
      <c r="A15483" s="63"/>
    </row>
    <row r="15484" spans="1:1" x14ac:dyDescent="0.45">
      <c r="A15484" s="63"/>
    </row>
    <row r="15485" spans="1:1" x14ac:dyDescent="0.45">
      <c r="A15485" s="63"/>
    </row>
    <row r="15486" spans="1:1" x14ac:dyDescent="0.45">
      <c r="A15486" s="63"/>
    </row>
    <row r="15487" spans="1:1" x14ac:dyDescent="0.45">
      <c r="A15487" s="63"/>
    </row>
    <row r="15488" spans="1:1" x14ac:dyDescent="0.45">
      <c r="A15488" s="63"/>
    </row>
    <row r="15489" spans="1:1" x14ac:dyDescent="0.45">
      <c r="A15489" s="63"/>
    </row>
    <row r="15490" spans="1:1" x14ac:dyDescent="0.45">
      <c r="A15490" s="63"/>
    </row>
    <row r="15491" spans="1:1" x14ac:dyDescent="0.45">
      <c r="A15491" s="63"/>
    </row>
    <row r="15492" spans="1:1" x14ac:dyDescent="0.45">
      <c r="A15492" s="63"/>
    </row>
    <row r="15493" spans="1:1" x14ac:dyDescent="0.45">
      <c r="A15493" s="63"/>
    </row>
    <row r="15494" spans="1:1" x14ac:dyDescent="0.45">
      <c r="A15494" s="63"/>
    </row>
    <row r="15495" spans="1:1" x14ac:dyDescent="0.45">
      <c r="A15495" s="63"/>
    </row>
    <row r="15496" spans="1:1" x14ac:dyDescent="0.45">
      <c r="A15496" s="63"/>
    </row>
    <row r="15497" spans="1:1" x14ac:dyDescent="0.45">
      <c r="A15497" s="63"/>
    </row>
    <row r="15498" spans="1:1" x14ac:dyDescent="0.45">
      <c r="A15498" s="63"/>
    </row>
    <row r="15499" spans="1:1" x14ac:dyDescent="0.45">
      <c r="A15499" s="63"/>
    </row>
    <row r="15500" spans="1:1" x14ac:dyDescent="0.45">
      <c r="A15500" s="63"/>
    </row>
    <row r="15501" spans="1:1" x14ac:dyDescent="0.45">
      <c r="A15501" s="63"/>
    </row>
    <row r="15502" spans="1:1" x14ac:dyDescent="0.45">
      <c r="A15502" s="63"/>
    </row>
    <row r="15503" spans="1:1" x14ac:dyDescent="0.45">
      <c r="A15503" s="63"/>
    </row>
    <row r="15504" spans="1:1" x14ac:dyDescent="0.45">
      <c r="A15504" s="63"/>
    </row>
    <row r="15505" spans="1:1" x14ac:dyDescent="0.45">
      <c r="A15505" s="63"/>
    </row>
    <row r="15506" spans="1:1" x14ac:dyDescent="0.45">
      <c r="A15506" s="63"/>
    </row>
    <row r="15507" spans="1:1" x14ac:dyDescent="0.45">
      <c r="A15507" s="63"/>
    </row>
    <row r="15508" spans="1:1" x14ac:dyDescent="0.45">
      <c r="A15508" s="63"/>
    </row>
    <row r="15509" spans="1:1" x14ac:dyDescent="0.45">
      <c r="A15509" s="63"/>
    </row>
    <row r="15510" spans="1:1" x14ac:dyDescent="0.45">
      <c r="A15510" s="63"/>
    </row>
    <row r="15511" spans="1:1" x14ac:dyDescent="0.45">
      <c r="A15511" s="63"/>
    </row>
    <row r="15512" spans="1:1" x14ac:dyDescent="0.45">
      <c r="A15512" s="63"/>
    </row>
    <row r="15513" spans="1:1" x14ac:dyDescent="0.45">
      <c r="A15513" s="63"/>
    </row>
    <row r="15514" spans="1:1" x14ac:dyDescent="0.45">
      <c r="A15514" s="63"/>
    </row>
    <row r="15515" spans="1:1" x14ac:dyDescent="0.45">
      <c r="A15515" s="63"/>
    </row>
    <row r="15516" spans="1:1" x14ac:dyDescent="0.45">
      <c r="A15516" s="63"/>
    </row>
    <row r="15517" spans="1:1" x14ac:dyDescent="0.45">
      <c r="A15517" s="63"/>
    </row>
    <row r="15518" spans="1:1" x14ac:dyDescent="0.45">
      <c r="A15518" s="63"/>
    </row>
    <row r="15519" spans="1:1" x14ac:dyDescent="0.45">
      <c r="A15519" s="63"/>
    </row>
    <row r="15520" spans="1:1" x14ac:dyDescent="0.45">
      <c r="A15520" s="63"/>
    </row>
    <row r="15521" spans="1:1" x14ac:dyDescent="0.45">
      <c r="A15521" s="63"/>
    </row>
    <row r="15522" spans="1:1" x14ac:dyDescent="0.45">
      <c r="A15522" s="63"/>
    </row>
    <row r="15523" spans="1:1" x14ac:dyDescent="0.45">
      <c r="A15523" s="63"/>
    </row>
    <row r="15524" spans="1:1" x14ac:dyDescent="0.45">
      <c r="A15524" s="63"/>
    </row>
    <row r="15525" spans="1:1" x14ac:dyDescent="0.45">
      <c r="A15525" s="63"/>
    </row>
    <row r="15526" spans="1:1" x14ac:dyDescent="0.45">
      <c r="A15526" s="63"/>
    </row>
    <row r="15527" spans="1:1" x14ac:dyDescent="0.45">
      <c r="A15527" s="63"/>
    </row>
    <row r="15528" spans="1:1" x14ac:dyDescent="0.45">
      <c r="A15528" s="63"/>
    </row>
    <row r="15529" spans="1:1" x14ac:dyDescent="0.45">
      <c r="A15529" s="63"/>
    </row>
    <row r="15530" spans="1:1" x14ac:dyDescent="0.45">
      <c r="A15530" s="63"/>
    </row>
    <row r="15531" spans="1:1" x14ac:dyDescent="0.45">
      <c r="A15531" s="63"/>
    </row>
    <row r="15532" spans="1:1" x14ac:dyDescent="0.45">
      <c r="A15532" s="63"/>
    </row>
    <row r="15533" spans="1:1" x14ac:dyDescent="0.45">
      <c r="A15533" s="63"/>
    </row>
    <row r="15534" spans="1:1" x14ac:dyDescent="0.45">
      <c r="A15534" s="63"/>
    </row>
    <row r="15535" spans="1:1" x14ac:dyDescent="0.45">
      <c r="A15535" s="63"/>
    </row>
    <row r="15536" spans="1:1" x14ac:dyDescent="0.45">
      <c r="A15536" s="63"/>
    </row>
    <row r="15537" spans="1:1" x14ac:dyDescent="0.45">
      <c r="A15537" s="63"/>
    </row>
    <row r="15538" spans="1:1" x14ac:dyDescent="0.45">
      <c r="A15538" s="63"/>
    </row>
    <row r="15539" spans="1:1" x14ac:dyDescent="0.45">
      <c r="A15539" s="63"/>
    </row>
    <row r="15540" spans="1:1" x14ac:dyDescent="0.45">
      <c r="A15540" s="63"/>
    </row>
    <row r="15541" spans="1:1" x14ac:dyDescent="0.45">
      <c r="A15541" s="63"/>
    </row>
    <row r="15542" spans="1:1" x14ac:dyDescent="0.45">
      <c r="A15542" s="63"/>
    </row>
    <row r="15543" spans="1:1" x14ac:dyDescent="0.45">
      <c r="A15543" s="63"/>
    </row>
    <row r="15544" spans="1:1" x14ac:dyDescent="0.45">
      <c r="A15544" s="63"/>
    </row>
    <row r="15545" spans="1:1" x14ac:dyDescent="0.45">
      <c r="A15545" s="63"/>
    </row>
    <row r="15546" spans="1:1" x14ac:dyDescent="0.45">
      <c r="A15546" s="63"/>
    </row>
    <row r="15547" spans="1:1" x14ac:dyDescent="0.45">
      <c r="A15547" s="63"/>
    </row>
    <row r="15548" spans="1:1" x14ac:dyDescent="0.45">
      <c r="A15548" s="63"/>
    </row>
    <row r="15549" spans="1:1" x14ac:dyDescent="0.45">
      <c r="A15549" s="63"/>
    </row>
    <row r="15550" spans="1:1" x14ac:dyDescent="0.45">
      <c r="A15550" s="63"/>
    </row>
    <row r="15551" spans="1:1" x14ac:dyDescent="0.45">
      <c r="A15551" s="63"/>
    </row>
    <row r="15552" spans="1:1" x14ac:dyDescent="0.45">
      <c r="A15552" s="63"/>
    </row>
    <row r="15553" spans="1:1" x14ac:dyDescent="0.45">
      <c r="A15553" s="63"/>
    </row>
    <row r="15554" spans="1:1" x14ac:dyDescent="0.45">
      <c r="A15554" s="63"/>
    </row>
    <row r="15555" spans="1:1" x14ac:dyDescent="0.45">
      <c r="A15555" s="63"/>
    </row>
    <row r="15556" spans="1:1" x14ac:dyDescent="0.45">
      <c r="A15556" s="63"/>
    </row>
    <row r="15557" spans="1:1" x14ac:dyDescent="0.45">
      <c r="A15557" s="63"/>
    </row>
    <row r="15558" spans="1:1" x14ac:dyDescent="0.45">
      <c r="A15558" s="63"/>
    </row>
    <row r="15559" spans="1:1" x14ac:dyDescent="0.45">
      <c r="A15559" s="63"/>
    </row>
    <row r="15560" spans="1:1" x14ac:dyDescent="0.45">
      <c r="A15560" s="63"/>
    </row>
    <row r="15561" spans="1:1" x14ac:dyDescent="0.45">
      <c r="A15561" s="63"/>
    </row>
    <row r="15562" spans="1:1" x14ac:dyDescent="0.45">
      <c r="A15562" s="63"/>
    </row>
    <row r="15563" spans="1:1" x14ac:dyDescent="0.45">
      <c r="A15563" s="63"/>
    </row>
    <row r="15564" spans="1:1" x14ac:dyDescent="0.45">
      <c r="A15564" s="63"/>
    </row>
    <row r="15565" spans="1:1" x14ac:dyDescent="0.45">
      <c r="A15565" s="63"/>
    </row>
    <row r="15566" spans="1:1" x14ac:dyDescent="0.45">
      <c r="A15566" s="63"/>
    </row>
    <row r="15567" spans="1:1" x14ac:dyDescent="0.45">
      <c r="A15567" s="63"/>
    </row>
    <row r="15568" spans="1:1" x14ac:dyDescent="0.45">
      <c r="A15568" s="63"/>
    </row>
    <row r="15569" spans="1:1" x14ac:dyDescent="0.45">
      <c r="A15569" s="63"/>
    </row>
    <row r="15570" spans="1:1" x14ac:dyDescent="0.45">
      <c r="A15570" s="63"/>
    </row>
    <row r="15571" spans="1:1" x14ac:dyDescent="0.45">
      <c r="A15571" s="63"/>
    </row>
    <row r="15572" spans="1:1" x14ac:dyDescent="0.45">
      <c r="A15572" s="63"/>
    </row>
    <row r="15573" spans="1:1" x14ac:dyDescent="0.45">
      <c r="A15573" s="63"/>
    </row>
    <row r="15574" spans="1:1" x14ac:dyDescent="0.45">
      <c r="A15574" s="63"/>
    </row>
    <row r="15575" spans="1:1" x14ac:dyDescent="0.45">
      <c r="A15575" s="63"/>
    </row>
    <row r="15576" spans="1:1" x14ac:dyDescent="0.45">
      <c r="A15576" s="63"/>
    </row>
    <row r="15577" spans="1:1" x14ac:dyDescent="0.45">
      <c r="A15577" s="63"/>
    </row>
    <row r="15578" spans="1:1" x14ac:dyDescent="0.45">
      <c r="A15578" s="63"/>
    </row>
    <row r="15579" spans="1:1" x14ac:dyDescent="0.45">
      <c r="A15579" s="63"/>
    </row>
    <row r="15580" spans="1:1" x14ac:dyDescent="0.45">
      <c r="A15580" s="63"/>
    </row>
    <row r="15581" spans="1:1" x14ac:dyDescent="0.45">
      <c r="A15581" s="63"/>
    </row>
    <row r="15582" spans="1:1" x14ac:dyDescent="0.45">
      <c r="A15582" s="63"/>
    </row>
    <row r="15583" spans="1:1" x14ac:dyDescent="0.45">
      <c r="A15583" s="63"/>
    </row>
    <row r="15584" spans="1:1" x14ac:dyDescent="0.45">
      <c r="A15584" s="63"/>
    </row>
    <row r="15585" spans="1:1" x14ac:dyDescent="0.45">
      <c r="A15585" s="63"/>
    </row>
    <row r="15586" spans="1:1" x14ac:dyDescent="0.45">
      <c r="A15586" s="63"/>
    </row>
    <row r="15587" spans="1:1" x14ac:dyDescent="0.45">
      <c r="A15587" s="63"/>
    </row>
    <row r="15588" spans="1:1" x14ac:dyDescent="0.45">
      <c r="A15588" s="63"/>
    </row>
    <row r="15589" spans="1:1" x14ac:dyDescent="0.45">
      <c r="A15589" s="63"/>
    </row>
    <row r="15590" spans="1:1" x14ac:dyDescent="0.45">
      <c r="A15590" s="63"/>
    </row>
    <row r="15591" spans="1:1" x14ac:dyDescent="0.45">
      <c r="A15591" s="63"/>
    </row>
    <row r="15592" spans="1:1" x14ac:dyDescent="0.45">
      <c r="A15592" s="63"/>
    </row>
    <row r="15593" spans="1:1" x14ac:dyDescent="0.45">
      <c r="A15593" s="63"/>
    </row>
    <row r="15594" spans="1:1" x14ac:dyDescent="0.45">
      <c r="A15594" s="63"/>
    </row>
    <row r="15595" spans="1:1" x14ac:dyDescent="0.45">
      <c r="A15595" s="63"/>
    </row>
    <row r="15596" spans="1:1" x14ac:dyDescent="0.45">
      <c r="A15596" s="63"/>
    </row>
    <row r="15597" spans="1:1" x14ac:dyDescent="0.45">
      <c r="A15597" s="63"/>
    </row>
    <row r="15598" spans="1:1" x14ac:dyDescent="0.45">
      <c r="A15598" s="63"/>
    </row>
    <row r="15599" spans="1:1" x14ac:dyDescent="0.45">
      <c r="A15599" s="63"/>
    </row>
    <row r="15600" spans="1:1" x14ac:dyDescent="0.45">
      <c r="A15600" s="63"/>
    </row>
    <row r="15601" spans="1:1" x14ac:dyDescent="0.45">
      <c r="A15601" s="63"/>
    </row>
    <row r="15602" spans="1:1" x14ac:dyDescent="0.45">
      <c r="A15602" s="63"/>
    </row>
    <row r="15603" spans="1:1" x14ac:dyDescent="0.45">
      <c r="A15603" s="63"/>
    </row>
    <row r="15604" spans="1:1" x14ac:dyDescent="0.45">
      <c r="A15604" s="63"/>
    </row>
    <row r="15605" spans="1:1" x14ac:dyDescent="0.45">
      <c r="A15605" s="63"/>
    </row>
    <row r="15606" spans="1:1" x14ac:dyDescent="0.45">
      <c r="A15606" s="63"/>
    </row>
    <row r="15607" spans="1:1" x14ac:dyDescent="0.45">
      <c r="A15607" s="63"/>
    </row>
    <row r="15608" spans="1:1" x14ac:dyDescent="0.45">
      <c r="A15608" s="63"/>
    </row>
    <row r="15609" spans="1:1" x14ac:dyDescent="0.45">
      <c r="A15609" s="63"/>
    </row>
    <row r="15610" spans="1:1" x14ac:dyDescent="0.45">
      <c r="A15610" s="63"/>
    </row>
    <row r="15611" spans="1:1" x14ac:dyDescent="0.45">
      <c r="A15611" s="63"/>
    </row>
    <row r="15612" spans="1:1" x14ac:dyDescent="0.45">
      <c r="A15612" s="63"/>
    </row>
    <row r="15613" spans="1:1" x14ac:dyDescent="0.45">
      <c r="A15613" s="63"/>
    </row>
    <row r="15614" spans="1:1" x14ac:dyDescent="0.45">
      <c r="A15614" s="63"/>
    </row>
    <row r="15615" spans="1:1" x14ac:dyDescent="0.45">
      <c r="A15615" s="63"/>
    </row>
    <row r="15616" spans="1:1" x14ac:dyDescent="0.45">
      <c r="A15616" s="63"/>
    </row>
    <row r="15617" spans="1:1" x14ac:dyDescent="0.45">
      <c r="A15617" s="63"/>
    </row>
    <row r="15618" spans="1:1" x14ac:dyDescent="0.45">
      <c r="A15618" s="63"/>
    </row>
    <row r="15619" spans="1:1" x14ac:dyDescent="0.45">
      <c r="A15619" s="63"/>
    </row>
    <row r="15620" spans="1:1" x14ac:dyDescent="0.45">
      <c r="A15620" s="63"/>
    </row>
    <row r="15621" spans="1:1" x14ac:dyDescent="0.45">
      <c r="A15621" s="63"/>
    </row>
    <row r="15622" spans="1:1" x14ac:dyDescent="0.45">
      <c r="A15622" s="63"/>
    </row>
    <row r="15623" spans="1:1" x14ac:dyDescent="0.45">
      <c r="A15623" s="63"/>
    </row>
    <row r="15624" spans="1:1" x14ac:dyDescent="0.45">
      <c r="A15624" s="63"/>
    </row>
    <row r="15625" spans="1:1" x14ac:dyDescent="0.45">
      <c r="A15625" s="63"/>
    </row>
    <row r="15626" spans="1:1" x14ac:dyDescent="0.45">
      <c r="A15626" s="63"/>
    </row>
    <row r="15627" spans="1:1" x14ac:dyDescent="0.45">
      <c r="A15627" s="63"/>
    </row>
    <row r="15628" spans="1:1" x14ac:dyDescent="0.45">
      <c r="A15628" s="63"/>
    </row>
    <row r="15629" spans="1:1" x14ac:dyDescent="0.45">
      <c r="A15629" s="63"/>
    </row>
    <row r="15630" spans="1:1" x14ac:dyDescent="0.45">
      <c r="A15630" s="63"/>
    </row>
    <row r="15631" spans="1:1" x14ac:dyDescent="0.45">
      <c r="A15631" s="63"/>
    </row>
    <row r="15632" spans="1:1" x14ac:dyDescent="0.45">
      <c r="A15632" s="63"/>
    </row>
    <row r="15633" spans="1:1" x14ac:dyDescent="0.45">
      <c r="A15633" s="63"/>
    </row>
    <row r="15634" spans="1:1" x14ac:dyDescent="0.45">
      <c r="A15634" s="63"/>
    </row>
    <row r="15635" spans="1:1" x14ac:dyDescent="0.45">
      <c r="A15635" s="63"/>
    </row>
    <row r="15636" spans="1:1" x14ac:dyDescent="0.45">
      <c r="A15636" s="63"/>
    </row>
    <row r="15637" spans="1:1" x14ac:dyDescent="0.45">
      <c r="A15637" s="63"/>
    </row>
    <row r="15638" spans="1:1" x14ac:dyDescent="0.45">
      <c r="A15638" s="63"/>
    </row>
    <row r="15639" spans="1:1" x14ac:dyDescent="0.45">
      <c r="A15639" s="63"/>
    </row>
    <row r="15640" spans="1:1" x14ac:dyDescent="0.45">
      <c r="A15640" s="63"/>
    </row>
    <row r="15641" spans="1:1" x14ac:dyDescent="0.45">
      <c r="A15641" s="63"/>
    </row>
    <row r="15642" spans="1:1" x14ac:dyDescent="0.45">
      <c r="A15642" s="63"/>
    </row>
    <row r="15643" spans="1:1" x14ac:dyDescent="0.45">
      <c r="A15643" s="63"/>
    </row>
    <row r="15644" spans="1:1" x14ac:dyDescent="0.45">
      <c r="A15644" s="63"/>
    </row>
    <row r="15645" spans="1:1" x14ac:dyDescent="0.45">
      <c r="A15645" s="63"/>
    </row>
    <row r="15646" spans="1:1" x14ac:dyDescent="0.45">
      <c r="A15646" s="63"/>
    </row>
    <row r="15647" spans="1:1" x14ac:dyDescent="0.45">
      <c r="A15647" s="63"/>
    </row>
    <row r="15648" spans="1:1" x14ac:dyDescent="0.45">
      <c r="A15648" s="63"/>
    </row>
    <row r="15649" spans="1:1" x14ac:dyDescent="0.45">
      <c r="A15649" s="63"/>
    </row>
    <row r="15650" spans="1:1" x14ac:dyDescent="0.45">
      <c r="A15650" s="63"/>
    </row>
    <row r="15651" spans="1:1" x14ac:dyDescent="0.45">
      <c r="A15651" s="63"/>
    </row>
    <row r="15652" spans="1:1" x14ac:dyDescent="0.45">
      <c r="A15652" s="63"/>
    </row>
    <row r="15653" spans="1:1" x14ac:dyDescent="0.45">
      <c r="A15653" s="63"/>
    </row>
    <row r="15654" spans="1:1" x14ac:dyDescent="0.45">
      <c r="A15654" s="63"/>
    </row>
    <row r="15655" spans="1:1" x14ac:dyDescent="0.45">
      <c r="A15655" s="63"/>
    </row>
    <row r="15656" spans="1:1" x14ac:dyDescent="0.45">
      <c r="A15656" s="63"/>
    </row>
    <row r="15657" spans="1:1" x14ac:dyDescent="0.45">
      <c r="A15657" s="63"/>
    </row>
    <row r="15658" spans="1:1" x14ac:dyDescent="0.45">
      <c r="A15658" s="63"/>
    </row>
    <row r="15659" spans="1:1" x14ac:dyDescent="0.45">
      <c r="A15659" s="63"/>
    </row>
    <row r="15660" spans="1:1" x14ac:dyDescent="0.45">
      <c r="A15660" s="63"/>
    </row>
    <row r="15661" spans="1:1" x14ac:dyDescent="0.45">
      <c r="A15661" s="63"/>
    </row>
    <row r="15662" spans="1:1" x14ac:dyDescent="0.45">
      <c r="A15662" s="63"/>
    </row>
    <row r="15663" spans="1:1" x14ac:dyDescent="0.45">
      <c r="A15663" s="63"/>
    </row>
    <row r="15664" spans="1:1" x14ac:dyDescent="0.45">
      <c r="A15664" s="63"/>
    </row>
    <row r="15665" spans="1:1" x14ac:dyDescent="0.45">
      <c r="A15665" s="63"/>
    </row>
    <row r="15666" spans="1:1" x14ac:dyDescent="0.45">
      <c r="A15666" s="63"/>
    </row>
    <row r="15667" spans="1:1" x14ac:dyDescent="0.45">
      <c r="A15667" s="63"/>
    </row>
    <row r="15668" spans="1:1" x14ac:dyDescent="0.45">
      <c r="A15668" s="63"/>
    </row>
    <row r="15669" spans="1:1" x14ac:dyDescent="0.45">
      <c r="A15669" s="63"/>
    </row>
    <row r="15670" spans="1:1" x14ac:dyDescent="0.45">
      <c r="A15670" s="63"/>
    </row>
    <row r="15671" spans="1:1" x14ac:dyDescent="0.45">
      <c r="A15671" s="63"/>
    </row>
    <row r="15672" spans="1:1" x14ac:dyDescent="0.45">
      <c r="A15672" s="63"/>
    </row>
    <row r="15673" spans="1:1" x14ac:dyDescent="0.45">
      <c r="A15673" s="63"/>
    </row>
    <row r="15674" spans="1:1" x14ac:dyDescent="0.45">
      <c r="A15674" s="63"/>
    </row>
    <row r="15675" spans="1:1" x14ac:dyDescent="0.45">
      <c r="A15675" s="63"/>
    </row>
    <row r="15676" spans="1:1" x14ac:dyDescent="0.45">
      <c r="A15676" s="63"/>
    </row>
    <row r="15677" spans="1:1" x14ac:dyDescent="0.45">
      <c r="A15677" s="63"/>
    </row>
    <row r="15678" spans="1:1" x14ac:dyDescent="0.45">
      <c r="A15678" s="63"/>
    </row>
    <row r="15679" spans="1:1" x14ac:dyDescent="0.45">
      <c r="A15679" s="63"/>
    </row>
    <row r="15680" spans="1:1" x14ac:dyDescent="0.45">
      <c r="A15680" s="63"/>
    </row>
    <row r="15681" spans="1:1" x14ac:dyDescent="0.45">
      <c r="A15681" s="63"/>
    </row>
    <row r="15682" spans="1:1" x14ac:dyDescent="0.45">
      <c r="A15682" s="63"/>
    </row>
    <row r="15683" spans="1:1" x14ac:dyDescent="0.45">
      <c r="A15683" s="63"/>
    </row>
    <row r="15684" spans="1:1" x14ac:dyDescent="0.45">
      <c r="A15684" s="63"/>
    </row>
    <row r="15685" spans="1:1" x14ac:dyDescent="0.45">
      <c r="A15685" s="63"/>
    </row>
    <row r="15686" spans="1:1" x14ac:dyDescent="0.45">
      <c r="A15686" s="63"/>
    </row>
    <row r="15687" spans="1:1" x14ac:dyDescent="0.45">
      <c r="A15687" s="63"/>
    </row>
    <row r="15688" spans="1:1" x14ac:dyDescent="0.45">
      <c r="A15688" s="63"/>
    </row>
    <row r="15689" spans="1:1" x14ac:dyDescent="0.45">
      <c r="A15689" s="63"/>
    </row>
    <row r="15690" spans="1:1" x14ac:dyDescent="0.45">
      <c r="A15690" s="63"/>
    </row>
    <row r="15691" spans="1:1" x14ac:dyDescent="0.45">
      <c r="A15691" s="63"/>
    </row>
    <row r="15692" spans="1:1" x14ac:dyDescent="0.45">
      <c r="A15692" s="63"/>
    </row>
    <row r="15693" spans="1:1" x14ac:dyDescent="0.45">
      <c r="A15693" s="63"/>
    </row>
    <row r="15694" spans="1:1" x14ac:dyDescent="0.45">
      <c r="A15694" s="63"/>
    </row>
    <row r="15695" spans="1:1" x14ac:dyDescent="0.45">
      <c r="A15695" s="63"/>
    </row>
    <row r="15696" spans="1:1" x14ac:dyDescent="0.45">
      <c r="A15696" s="63"/>
    </row>
    <row r="15697" spans="1:1" x14ac:dyDescent="0.45">
      <c r="A15697" s="63"/>
    </row>
    <row r="15698" spans="1:1" x14ac:dyDescent="0.45">
      <c r="A15698" s="63"/>
    </row>
    <row r="15699" spans="1:1" x14ac:dyDescent="0.45">
      <c r="A15699" s="63"/>
    </row>
    <row r="15700" spans="1:1" x14ac:dyDescent="0.45">
      <c r="A15700" s="63"/>
    </row>
    <row r="15701" spans="1:1" x14ac:dyDescent="0.45">
      <c r="A15701" s="63"/>
    </row>
    <row r="15702" spans="1:1" x14ac:dyDescent="0.45">
      <c r="A15702" s="63"/>
    </row>
    <row r="15703" spans="1:1" x14ac:dyDescent="0.45">
      <c r="A15703" s="63"/>
    </row>
    <row r="15704" spans="1:1" x14ac:dyDescent="0.45">
      <c r="A15704" s="63"/>
    </row>
    <row r="15705" spans="1:1" x14ac:dyDescent="0.45">
      <c r="A15705" s="63"/>
    </row>
    <row r="15706" spans="1:1" x14ac:dyDescent="0.45">
      <c r="A15706" s="63"/>
    </row>
    <row r="15707" spans="1:1" x14ac:dyDescent="0.45">
      <c r="A15707" s="63"/>
    </row>
    <row r="15708" spans="1:1" x14ac:dyDescent="0.45">
      <c r="A15708" s="63"/>
    </row>
    <row r="15709" spans="1:1" x14ac:dyDescent="0.45">
      <c r="A15709" s="63"/>
    </row>
    <row r="15710" spans="1:1" x14ac:dyDescent="0.45">
      <c r="A15710" s="63"/>
    </row>
    <row r="15711" spans="1:1" x14ac:dyDescent="0.45">
      <c r="A15711" s="63"/>
    </row>
    <row r="15712" spans="1:1" x14ac:dyDescent="0.45">
      <c r="A15712" s="63"/>
    </row>
    <row r="15713" spans="1:1" x14ac:dyDescent="0.45">
      <c r="A15713" s="63"/>
    </row>
    <row r="15714" spans="1:1" x14ac:dyDescent="0.45">
      <c r="A15714" s="63"/>
    </row>
    <row r="15715" spans="1:1" x14ac:dyDescent="0.45">
      <c r="A15715" s="63"/>
    </row>
    <row r="15716" spans="1:1" x14ac:dyDescent="0.45">
      <c r="A15716" s="63"/>
    </row>
    <row r="15717" spans="1:1" x14ac:dyDescent="0.45">
      <c r="A15717" s="63"/>
    </row>
    <row r="15718" spans="1:1" x14ac:dyDescent="0.45">
      <c r="A15718" s="63"/>
    </row>
    <row r="15719" spans="1:1" x14ac:dyDescent="0.45">
      <c r="A15719" s="63"/>
    </row>
    <row r="15720" spans="1:1" x14ac:dyDescent="0.45">
      <c r="A15720" s="63"/>
    </row>
    <row r="15721" spans="1:1" x14ac:dyDescent="0.45">
      <c r="A15721" s="63"/>
    </row>
    <row r="15722" spans="1:1" x14ac:dyDescent="0.45">
      <c r="A15722" s="63"/>
    </row>
    <row r="15723" spans="1:1" x14ac:dyDescent="0.45">
      <c r="A15723" s="63"/>
    </row>
    <row r="15724" spans="1:1" x14ac:dyDescent="0.45">
      <c r="A15724" s="63"/>
    </row>
    <row r="15725" spans="1:1" x14ac:dyDescent="0.45">
      <c r="A15725" s="63"/>
    </row>
    <row r="15726" spans="1:1" x14ac:dyDescent="0.45">
      <c r="A15726" s="63"/>
    </row>
    <row r="15727" spans="1:1" x14ac:dyDescent="0.45">
      <c r="A15727" s="63"/>
    </row>
    <row r="15728" spans="1:1" x14ac:dyDescent="0.45">
      <c r="A15728" s="63"/>
    </row>
    <row r="15729" spans="1:1" x14ac:dyDescent="0.45">
      <c r="A15729" s="63"/>
    </row>
    <row r="15730" spans="1:1" x14ac:dyDescent="0.45">
      <c r="A15730" s="63"/>
    </row>
    <row r="15731" spans="1:1" x14ac:dyDescent="0.45">
      <c r="A15731" s="63"/>
    </row>
    <row r="15732" spans="1:1" x14ac:dyDescent="0.45">
      <c r="A15732" s="63"/>
    </row>
    <row r="15733" spans="1:1" x14ac:dyDescent="0.45">
      <c r="A15733" s="63"/>
    </row>
    <row r="15734" spans="1:1" x14ac:dyDescent="0.45">
      <c r="A15734" s="63"/>
    </row>
    <row r="15735" spans="1:1" x14ac:dyDescent="0.45">
      <c r="A15735" s="63"/>
    </row>
    <row r="15736" spans="1:1" x14ac:dyDescent="0.45">
      <c r="A15736" s="63"/>
    </row>
    <row r="15737" spans="1:1" x14ac:dyDescent="0.45">
      <c r="A15737" s="63"/>
    </row>
    <row r="15738" spans="1:1" x14ac:dyDescent="0.45">
      <c r="A15738" s="63"/>
    </row>
    <row r="15739" spans="1:1" x14ac:dyDescent="0.45">
      <c r="A15739" s="63"/>
    </row>
    <row r="15740" spans="1:1" x14ac:dyDescent="0.45">
      <c r="A15740" s="63"/>
    </row>
    <row r="15741" spans="1:1" x14ac:dyDescent="0.45">
      <c r="A15741" s="63"/>
    </row>
    <row r="15742" spans="1:1" x14ac:dyDescent="0.45">
      <c r="A15742" s="63"/>
    </row>
    <row r="15743" spans="1:1" x14ac:dyDescent="0.45">
      <c r="A15743" s="63"/>
    </row>
    <row r="15744" spans="1:1" x14ac:dyDescent="0.45">
      <c r="A15744" s="63"/>
    </row>
    <row r="15745" spans="1:1" x14ac:dyDescent="0.45">
      <c r="A15745" s="63"/>
    </row>
    <row r="15746" spans="1:1" x14ac:dyDescent="0.45">
      <c r="A15746" s="63"/>
    </row>
    <row r="15747" spans="1:1" x14ac:dyDescent="0.45">
      <c r="A15747" s="63"/>
    </row>
    <row r="15748" spans="1:1" x14ac:dyDescent="0.45">
      <c r="A15748" s="63"/>
    </row>
    <row r="15749" spans="1:1" x14ac:dyDescent="0.45">
      <c r="A15749" s="63"/>
    </row>
    <row r="15750" spans="1:1" x14ac:dyDescent="0.45">
      <c r="A15750" s="63"/>
    </row>
    <row r="15751" spans="1:1" x14ac:dyDescent="0.45">
      <c r="A15751" s="63"/>
    </row>
    <row r="15752" spans="1:1" x14ac:dyDescent="0.45">
      <c r="A15752" s="63"/>
    </row>
    <row r="15753" spans="1:1" x14ac:dyDescent="0.45">
      <c r="A15753" s="63"/>
    </row>
    <row r="15754" spans="1:1" x14ac:dyDescent="0.45">
      <c r="A15754" s="63"/>
    </row>
    <row r="15755" spans="1:1" x14ac:dyDescent="0.45">
      <c r="A15755" s="63"/>
    </row>
    <row r="15756" spans="1:1" x14ac:dyDescent="0.45">
      <c r="A15756" s="63"/>
    </row>
    <row r="15757" spans="1:1" x14ac:dyDescent="0.45">
      <c r="A15757" s="63"/>
    </row>
    <row r="15758" spans="1:1" x14ac:dyDescent="0.45">
      <c r="A15758" s="63"/>
    </row>
    <row r="15759" spans="1:1" x14ac:dyDescent="0.45">
      <c r="A15759" s="63"/>
    </row>
    <row r="15760" spans="1:1" x14ac:dyDescent="0.45">
      <c r="A15760" s="63"/>
    </row>
    <row r="15761" spans="1:1" x14ac:dyDescent="0.45">
      <c r="A15761" s="63"/>
    </row>
    <row r="15762" spans="1:1" x14ac:dyDescent="0.45">
      <c r="A15762" s="63"/>
    </row>
    <row r="15763" spans="1:1" x14ac:dyDescent="0.45">
      <c r="A15763" s="63"/>
    </row>
    <row r="15764" spans="1:1" x14ac:dyDescent="0.45">
      <c r="A15764" s="63"/>
    </row>
    <row r="15765" spans="1:1" x14ac:dyDescent="0.45">
      <c r="A15765" s="63"/>
    </row>
    <row r="15766" spans="1:1" x14ac:dyDescent="0.45">
      <c r="A15766" s="63"/>
    </row>
    <row r="15767" spans="1:1" x14ac:dyDescent="0.45">
      <c r="A15767" s="63"/>
    </row>
    <row r="15768" spans="1:1" x14ac:dyDescent="0.45">
      <c r="A15768" s="63"/>
    </row>
    <row r="15769" spans="1:1" x14ac:dyDescent="0.45">
      <c r="A15769" s="63"/>
    </row>
    <row r="15770" spans="1:1" x14ac:dyDescent="0.45">
      <c r="A15770" s="63"/>
    </row>
    <row r="15771" spans="1:1" x14ac:dyDescent="0.45">
      <c r="A15771" s="63"/>
    </row>
    <row r="15772" spans="1:1" x14ac:dyDescent="0.45">
      <c r="A15772" s="63"/>
    </row>
    <row r="15773" spans="1:1" x14ac:dyDescent="0.45">
      <c r="A15773" s="63"/>
    </row>
    <row r="15774" spans="1:1" x14ac:dyDescent="0.45">
      <c r="A15774" s="63"/>
    </row>
    <row r="15775" spans="1:1" x14ac:dyDescent="0.45">
      <c r="A15775" s="63"/>
    </row>
    <row r="15776" spans="1:1" x14ac:dyDescent="0.45">
      <c r="A15776" s="63"/>
    </row>
    <row r="15777" spans="1:1" x14ac:dyDescent="0.45">
      <c r="A15777" s="63"/>
    </row>
    <row r="15778" spans="1:1" x14ac:dyDescent="0.45">
      <c r="A15778" s="63"/>
    </row>
    <row r="15779" spans="1:1" x14ac:dyDescent="0.45">
      <c r="A15779" s="63"/>
    </row>
    <row r="15780" spans="1:1" x14ac:dyDescent="0.45">
      <c r="A15780" s="63"/>
    </row>
    <row r="15781" spans="1:1" x14ac:dyDescent="0.45">
      <c r="A15781" s="63"/>
    </row>
    <row r="15782" spans="1:1" x14ac:dyDescent="0.45">
      <c r="A15782" s="63"/>
    </row>
    <row r="15783" spans="1:1" x14ac:dyDescent="0.45">
      <c r="A15783" s="63"/>
    </row>
    <row r="15784" spans="1:1" x14ac:dyDescent="0.45">
      <c r="A15784" s="63"/>
    </row>
    <row r="15785" spans="1:1" x14ac:dyDescent="0.45">
      <c r="A15785" s="63"/>
    </row>
    <row r="15786" spans="1:1" x14ac:dyDescent="0.45">
      <c r="A15786" s="63"/>
    </row>
    <row r="15787" spans="1:1" x14ac:dyDescent="0.45">
      <c r="A15787" s="63"/>
    </row>
    <row r="15788" spans="1:1" x14ac:dyDescent="0.45">
      <c r="A15788" s="63"/>
    </row>
    <row r="15789" spans="1:1" x14ac:dyDescent="0.45">
      <c r="A15789" s="63"/>
    </row>
    <row r="15790" spans="1:1" x14ac:dyDescent="0.45">
      <c r="A15790" s="63"/>
    </row>
    <row r="15791" spans="1:1" x14ac:dyDescent="0.45">
      <c r="A15791" s="63"/>
    </row>
    <row r="15792" spans="1:1" x14ac:dyDescent="0.45">
      <c r="A15792" s="63"/>
    </row>
    <row r="15793" spans="1:1" x14ac:dyDescent="0.45">
      <c r="A15793" s="63"/>
    </row>
    <row r="15794" spans="1:1" x14ac:dyDescent="0.45">
      <c r="A15794" s="63"/>
    </row>
    <row r="15795" spans="1:1" x14ac:dyDescent="0.45">
      <c r="A15795" s="63"/>
    </row>
    <row r="15796" spans="1:1" x14ac:dyDescent="0.45">
      <c r="A15796" s="63"/>
    </row>
    <row r="15797" spans="1:1" x14ac:dyDescent="0.45">
      <c r="A15797" s="63"/>
    </row>
    <row r="15798" spans="1:1" x14ac:dyDescent="0.45">
      <c r="A15798" s="63"/>
    </row>
    <row r="15799" spans="1:1" x14ac:dyDescent="0.45">
      <c r="A15799" s="63"/>
    </row>
    <row r="15800" spans="1:1" x14ac:dyDescent="0.45">
      <c r="A15800" s="63"/>
    </row>
    <row r="15801" spans="1:1" x14ac:dyDescent="0.45">
      <c r="A15801" s="63"/>
    </row>
    <row r="15802" spans="1:1" x14ac:dyDescent="0.45">
      <c r="A15802" s="63"/>
    </row>
    <row r="15803" spans="1:1" x14ac:dyDescent="0.45">
      <c r="A15803" s="63"/>
    </row>
    <row r="15804" spans="1:1" x14ac:dyDescent="0.45">
      <c r="A15804" s="63"/>
    </row>
    <row r="15805" spans="1:1" x14ac:dyDescent="0.45">
      <c r="A15805" s="63"/>
    </row>
    <row r="15806" spans="1:1" x14ac:dyDescent="0.45">
      <c r="A15806" s="63"/>
    </row>
    <row r="15807" spans="1:1" x14ac:dyDescent="0.45">
      <c r="A15807" s="63"/>
    </row>
    <row r="15808" spans="1:1" x14ac:dyDescent="0.45">
      <c r="A15808" s="63"/>
    </row>
    <row r="15809" spans="1:1" x14ac:dyDescent="0.45">
      <c r="A15809" s="63"/>
    </row>
    <row r="15810" spans="1:1" x14ac:dyDescent="0.45">
      <c r="A15810" s="63"/>
    </row>
    <row r="15811" spans="1:1" x14ac:dyDescent="0.45">
      <c r="A15811" s="63"/>
    </row>
    <row r="15812" spans="1:1" x14ac:dyDescent="0.45">
      <c r="A15812" s="63"/>
    </row>
    <row r="15813" spans="1:1" x14ac:dyDescent="0.45">
      <c r="A15813" s="63"/>
    </row>
    <row r="15814" spans="1:1" x14ac:dyDescent="0.45">
      <c r="A15814" s="63"/>
    </row>
    <row r="15815" spans="1:1" x14ac:dyDescent="0.45">
      <c r="A15815" s="63"/>
    </row>
    <row r="15816" spans="1:1" x14ac:dyDescent="0.45">
      <c r="A15816" s="63"/>
    </row>
    <row r="15817" spans="1:1" x14ac:dyDescent="0.45">
      <c r="A15817" s="63"/>
    </row>
    <row r="15818" spans="1:1" x14ac:dyDescent="0.45">
      <c r="A15818" s="63"/>
    </row>
    <row r="15819" spans="1:1" x14ac:dyDescent="0.45">
      <c r="A15819" s="63"/>
    </row>
    <row r="15820" spans="1:1" x14ac:dyDescent="0.45">
      <c r="A15820" s="63"/>
    </row>
    <row r="15821" spans="1:1" x14ac:dyDescent="0.45">
      <c r="A15821" s="63"/>
    </row>
    <row r="15822" spans="1:1" x14ac:dyDescent="0.45">
      <c r="A15822" s="63"/>
    </row>
    <row r="15823" spans="1:1" x14ac:dyDescent="0.45">
      <c r="A15823" s="63"/>
    </row>
    <row r="15824" spans="1:1" x14ac:dyDescent="0.45">
      <c r="A15824" s="63"/>
    </row>
    <row r="15825" spans="1:1" x14ac:dyDescent="0.45">
      <c r="A15825" s="63"/>
    </row>
    <row r="15826" spans="1:1" x14ac:dyDescent="0.45">
      <c r="A15826" s="63"/>
    </row>
    <row r="15827" spans="1:1" x14ac:dyDescent="0.45">
      <c r="A15827" s="63"/>
    </row>
    <row r="15828" spans="1:1" x14ac:dyDescent="0.45">
      <c r="A15828" s="63"/>
    </row>
    <row r="15829" spans="1:1" x14ac:dyDescent="0.45">
      <c r="A15829" s="63"/>
    </row>
    <row r="15830" spans="1:1" x14ac:dyDescent="0.45">
      <c r="A15830" s="63"/>
    </row>
    <row r="15831" spans="1:1" x14ac:dyDescent="0.45">
      <c r="A15831" s="63"/>
    </row>
    <row r="15832" spans="1:1" x14ac:dyDescent="0.45">
      <c r="A15832" s="63"/>
    </row>
    <row r="15833" spans="1:1" x14ac:dyDescent="0.45">
      <c r="A15833" s="63"/>
    </row>
    <row r="15834" spans="1:1" x14ac:dyDescent="0.45">
      <c r="A15834" s="63"/>
    </row>
    <row r="15835" spans="1:1" x14ac:dyDescent="0.45">
      <c r="A15835" s="63"/>
    </row>
    <row r="15836" spans="1:1" x14ac:dyDescent="0.45">
      <c r="A15836" s="63"/>
    </row>
    <row r="15837" spans="1:1" x14ac:dyDescent="0.45">
      <c r="A15837" s="63"/>
    </row>
    <row r="15838" spans="1:1" x14ac:dyDescent="0.45">
      <c r="A15838" s="63"/>
    </row>
    <row r="15839" spans="1:1" x14ac:dyDescent="0.45">
      <c r="A15839" s="63"/>
    </row>
    <row r="15840" spans="1:1" x14ac:dyDescent="0.45">
      <c r="A15840" s="63"/>
    </row>
    <row r="15841" spans="1:1" x14ac:dyDescent="0.45">
      <c r="A15841" s="63"/>
    </row>
    <row r="15842" spans="1:1" x14ac:dyDescent="0.45">
      <c r="A15842" s="63"/>
    </row>
    <row r="15843" spans="1:1" x14ac:dyDescent="0.45">
      <c r="A15843" s="63"/>
    </row>
    <row r="15844" spans="1:1" x14ac:dyDescent="0.45">
      <c r="A15844" s="63"/>
    </row>
    <row r="15845" spans="1:1" x14ac:dyDescent="0.45">
      <c r="A15845" s="63"/>
    </row>
    <row r="15846" spans="1:1" x14ac:dyDescent="0.45">
      <c r="A15846" s="63"/>
    </row>
    <row r="15847" spans="1:1" x14ac:dyDescent="0.45">
      <c r="A15847" s="63"/>
    </row>
    <row r="15848" spans="1:1" x14ac:dyDescent="0.45">
      <c r="A15848" s="63"/>
    </row>
    <row r="15849" spans="1:1" x14ac:dyDescent="0.45">
      <c r="A15849" s="63"/>
    </row>
    <row r="15850" spans="1:1" x14ac:dyDescent="0.45">
      <c r="A15850" s="63"/>
    </row>
    <row r="15851" spans="1:1" x14ac:dyDescent="0.45">
      <c r="A15851" s="63"/>
    </row>
    <row r="15852" spans="1:1" x14ac:dyDescent="0.45">
      <c r="A15852" s="63"/>
    </row>
    <row r="15853" spans="1:1" x14ac:dyDescent="0.45">
      <c r="A15853" s="63"/>
    </row>
    <row r="15854" spans="1:1" x14ac:dyDescent="0.45">
      <c r="A15854" s="63"/>
    </row>
    <row r="15855" spans="1:1" x14ac:dyDescent="0.45">
      <c r="A15855" s="63"/>
    </row>
    <row r="15856" spans="1:1" x14ac:dyDescent="0.45">
      <c r="A15856" s="63"/>
    </row>
    <row r="15857" spans="1:1" x14ac:dyDescent="0.45">
      <c r="A15857" s="63"/>
    </row>
    <row r="15858" spans="1:1" x14ac:dyDescent="0.45">
      <c r="A15858" s="63"/>
    </row>
    <row r="15859" spans="1:1" x14ac:dyDescent="0.45">
      <c r="A15859" s="63"/>
    </row>
    <row r="15860" spans="1:1" x14ac:dyDescent="0.45">
      <c r="A15860" s="63"/>
    </row>
    <row r="15861" spans="1:1" x14ac:dyDescent="0.45">
      <c r="A15861" s="63"/>
    </row>
    <row r="15862" spans="1:1" x14ac:dyDescent="0.45">
      <c r="A15862" s="63"/>
    </row>
    <row r="15863" spans="1:1" x14ac:dyDescent="0.45">
      <c r="A15863" s="63"/>
    </row>
    <row r="15864" spans="1:1" x14ac:dyDescent="0.45">
      <c r="A15864" s="63"/>
    </row>
    <row r="15865" spans="1:1" x14ac:dyDescent="0.45">
      <c r="A15865" s="63"/>
    </row>
    <row r="15866" spans="1:1" x14ac:dyDescent="0.45">
      <c r="A15866" s="63"/>
    </row>
    <row r="15867" spans="1:1" x14ac:dyDescent="0.45">
      <c r="A15867" s="63"/>
    </row>
    <row r="15868" spans="1:1" x14ac:dyDescent="0.45">
      <c r="A15868" s="63"/>
    </row>
    <row r="15869" spans="1:1" x14ac:dyDescent="0.45">
      <c r="A15869" s="63"/>
    </row>
    <row r="15870" spans="1:1" x14ac:dyDescent="0.45">
      <c r="A15870" s="63"/>
    </row>
    <row r="15871" spans="1:1" x14ac:dyDescent="0.45">
      <c r="A15871" s="63"/>
    </row>
    <row r="15872" spans="1:1" x14ac:dyDescent="0.45">
      <c r="A15872" s="63"/>
    </row>
    <row r="15873" spans="1:1" x14ac:dyDescent="0.45">
      <c r="A15873" s="63"/>
    </row>
    <row r="15874" spans="1:1" x14ac:dyDescent="0.45">
      <c r="A15874" s="63"/>
    </row>
    <row r="15875" spans="1:1" x14ac:dyDescent="0.45">
      <c r="A15875" s="63"/>
    </row>
    <row r="15876" spans="1:1" x14ac:dyDescent="0.45">
      <c r="A15876" s="63"/>
    </row>
    <row r="15877" spans="1:1" x14ac:dyDescent="0.45">
      <c r="A15877" s="63"/>
    </row>
    <row r="15878" spans="1:1" x14ac:dyDescent="0.45">
      <c r="A15878" s="63"/>
    </row>
    <row r="15879" spans="1:1" x14ac:dyDescent="0.45">
      <c r="A15879" s="63"/>
    </row>
    <row r="15880" spans="1:1" x14ac:dyDescent="0.45">
      <c r="A15880" s="63"/>
    </row>
    <row r="15881" spans="1:1" x14ac:dyDescent="0.45">
      <c r="A15881" s="63"/>
    </row>
    <row r="15882" spans="1:1" x14ac:dyDescent="0.45">
      <c r="A15882" s="63"/>
    </row>
    <row r="15883" spans="1:1" x14ac:dyDescent="0.45">
      <c r="A15883" s="63"/>
    </row>
    <row r="15884" spans="1:1" x14ac:dyDescent="0.45">
      <c r="A15884" s="63"/>
    </row>
    <row r="15885" spans="1:1" x14ac:dyDescent="0.45">
      <c r="A15885" s="63"/>
    </row>
    <row r="15886" spans="1:1" x14ac:dyDescent="0.45">
      <c r="A15886" s="63"/>
    </row>
    <row r="15887" spans="1:1" x14ac:dyDescent="0.45">
      <c r="A15887" s="63"/>
    </row>
    <row r="15888" spans="1:1" x14ac:dyDescent="0.45">
      <c r="A15888" s="63"/>
    </row>
    <row r="15889" spans="1:1" x14ac:dyDescent="0.45">
      <c r="A15889" s="63"/>
    </row>
    <row r="15890" spans="1:1" x14ac:dyDescent="0.45">
      <c r="A15890" s="63"/>
    </row>
    <row r="15891" spans="1:1" x14ac:dyDescent="0.45">
      <c r="A15891" s="63"/>
    </row>
    <row r="15892" spans="1:1" x14ac:dyDescent="0.45">
      <c r="A15892" s="63"/>
    </row>
    <row r="15893" spans="1:1" x14ac:dyDescent="0.45">
      <c r="A15893" s="63"/>
    </row>
    <row r="15894" spans="1:1" x14ac:dyDescent="0.45">
      <c r="A15894" s="63"/>
    </row>
    <row r="15895" spans="1:1" x14ac:dyDescent="0.45">
      <c r="A15895" s="63"/>
    </row>
    <row r="15896" spans="1:1" x14ac:dyDescent="0.45">
      <c r="A15896" s="63"/>
    </row>
    <row r="15897" spans="1:1" x14ac:dyDescent="0.45">
      <c r="A15897" s="63"/>
    </row>
    <row r="15898" spans="1:1" x14ac:dyDescent="0.45">
      <c r="A15898" s="63"/>
    </row>
    <row r="15899" spans="1:1" x14ac:dyDescent="0.45">
      <c r="A15899" s="63"/>
    </row>
    <row r="15900" spans="1:1" x14ac:dyDescent="0.45">
      <c r="A15900" s="63"/>
    </row>
    <row r="15901" spans="1:1" x14ac:dyDescent="0.45">
      <c r="A15901" s="63"/>
    </row>
    <row r="15902" spans="1:1" x14ac:dyDescent="0.45">
      <c r="A15902" s="63"/>
    </row>
    <row r="15903" spans="1:1" x14ac:dyDescent="0.45">
      <c r="A15903" s="63"/>
    </row>
    <row r="15904" spans="1:1" x14ac:dyDescent="0.45">
      <c r="A15904" s="63"/>
    </row>
    <row r="15905" spans="1:1" x14ac:dyDescent="0.45">
      <c r="A15905" s="63"/>
    </row>
    <row r="15906" spans="1:1" x14ac:dyDescent="0.45">
      <c r="A15906" s="63"/>
    </row>
    <row r="15907" spans="1:1" x14ac:dyDescent="0.45">
      <c r="A15907" s="63"/>
    </row>
    <row r="15908" spans="1:1" x14ac:dyDescent="0.45">
      <c r="A15908" s="63"/>
    </row>
    <row r="15909" spans="1:1" x14ac:dyDescent="0.45">
      <c r="A15909" s="63"/>
    </row>
    <row r="15910" spans="1:1" x14ac:dyDescent="0.45">
      <c r="A15910" s="63"/>
    </row>
    <row r="15911" spans="1:1" x14ac:dyDescent="0.45">
      <c r="A15911" s="63"/>
    </row>
    <row r="15912" spans="1:1" x14ac:dyDescent="0.45">
      <c r="A15912" s="63"/>
    </row>
    <row r="15913" spans="1:1" x14ac:dyDescent="0.45">
      <c r="A15913" s="63"/>
    </row>
    <row r="15914" spans="1:1" x14ac:dyDescent="0.45">
      <c r="A15914" s="63"/>
    </row>
    <row r="15915" spans="1:1" x14ac:dyDescent="0.45">
      <c r="A15915" s="63"/>
    </row>
    <row r="15916" spans="1:1" x14ac:dyDescent="0.45">
      <c r="A15916" s="63"/>
    </row>
    <row r="15917" spans="1:1" x14ac:dyDescent="0.45">
      <c r="A15917" s="63"/>
    </row>
    <row r="15918" spans="1:1" x14ac:dyDescent="0.45">
      <c r="A15918" s="63"/>
    </row>
    <row r="15919" spans="1:1" x14ac:dyDescent="0.45">
      <c r="A15919" s="63"/>
    </row>
    <row r="15920" spans="1:1" x14ac:dyDescent="0.45">
      <c r="A15920" s="63"/>
    </row>
    <row r="15921" spans="1:1" x14ac:dyDescent="0.45">
      <c r="A15921" s="63"/>
    </row>
    <row r="15922" spans="1:1" x14ac:dyDescent="0.45">
      <c r="A15922" s="63"/>
    </row>
    <row r="15923" spans="1:1" x14ac:dyDescent="0.45">
      <c r="A15923" s="63"/>
    </row>
    <row r="15924" spans="1:1" x14ac:dyDescent="0.45">
      <c r="A15924" s="63"/>
    </row>
    <row r="15925" spans="1:1" x14ac:dyDescent="0.45">
      <c r="A15925" s="63"/>
    </row>
    <row r="15926" spans="1:1" x14ac:dyDescent="0.45">
      <c r="A15926" s="63"/>
    </row>
    <row r="15927" spans="1:1" x14ac:dyDescent="0.45">
      <c r="A15927" s="63"/>
    </row>
    <row r="15928" spans="1:1" x14ac:dyDescent="0.45">
      <c r="A15928" s="63"/>
    </row>
    <row r="15929" spans="1:1" x14ac:dyDescent="0.45">
      <c r="A15929" s="63"/>
    </row>
    <row r="15930" spans="1:1" x14ac:dyDescent="0.45">
      <c r="A15930" s="63"/>
    </row>
    <row r="15931" spans="1:1" x14ac:dyDescent="0.45">
      <c r="A15931" s="63"/>
    </row>
    <row r="15932" spans="1:1" x14ac:dyDescent="0.45">
      <c r="A15932" s="63"/>
    </row>
    <row r="15933" spans="1:1" x14ac:dyDescent="0.45">
      <c r="A15933" s="63"/>
    </row>
    <row r="15934" spans="1:1" x14ac:dyDescent="0.45">
      <c r="A15934" s="63"/>
    </row>
    <row r="15935" spans="1:1" x14ac:dyDescent="0.45">
      <c r="A15935" s="63"/>
    </row>
    <row r="15936" spans="1:1" x14ac:dyDescent="0.45">
      <c r="A15936" s="63"/>
    </row>
    <row r="15937" spans="1:1" x14ac:dyDescent="0.45">
      <c r="A15937" s="63"/>
    </row>
    <row r="15938" spans="1:1" x14ac:dyDescent="0.45">
      <c r="A15938" s="63"/>
    </row>
    <row r="15939" spans="1:1" x14ac:dyDescent="0.45">
      <c r="A15939" s="63"/>
    </row>
    <row r="15940" spans="1:1" x14ac:dyDescent="0.45">
      <c r="A15940" s="63"/>
    </row>
    <row r="15941" spans="1:1" x14ac:dyDescent="0.45">
      <c r="A15941" s="63"/>
    </row>
    <row r="15942" spans="1:1" x14ac:dyDescent="0.45">
      <c r="A15942" s="63"/>
    </row>
    <row r="15943" spans="1:1" x14ac:dyDescent="0.45">
      <c r="A15943" s="63"/>
    </row>
    <row r="15944" spans="1:1" x14ac:dyDescent="0.45">
      <c r="A15944" s="63"/>
    </row>
    <row r="15945" spans="1:1" x14ac:dyDescent="0.45">
      <c r="A15945" s="63"/>
    </row>
    <row r="15946" spans="1:1" x14ac:dyDescent="0.45">
      <c r="A15946" s="63"/>
    </row>
    <row r="15947" spans="1:1" x14ac:dyDescent="0.45">
      <c r="A15947" s="63"/>
    </row>
    <row r="15948" spans="1:1" x14ac:dyDescent="0.45">
      <c r="A15948" s="63"/>
    </row>
    <row r="15949" spans="1:1" x14ac:dyDescent="0.45">
      <c r="A15949" s="63"/>
    </row>
    <row r="15950" spans="1:1" x14ac:dyDescent="0.45">
      <c r="A15950" s="63"/>
    </row>
    <row r="15951" spans="1:1" x14ac:dyDescent="0.45">
      <c r="A15951" s="63"/>
    </row>
    <row r="15952" spans="1:1" x14ac:dyDescent="0.45">
      <c r="A15952" s="63"/>
    </row>
    <row r="15953" spans="1:1" x14ac:dyDescent="0.45">
      <c r="A15953" s="63"/>
    </row>
    <row r="15954" spans="1:1" x14ac:dyDescent="0.45">
      <c r="A15954" s="63"/>
    </row>
    <row r="15955" spans="1:1" x14ac:dyDescent="0.45">
      <c r="A15955" s="63"/>
    </row>
    <row r="15956" spans="1:1" x14ac:dyDescent="0.45">
      <c r="A15956" s="63"/>
    </row>
    <row r="15957" spans="1:1" x14ac:dyDescent="0.45">
      <c r="A15957" s="63"/>
    </row>
    <row r="15958" spans="1:1" x14ac:dyDescent="0.45">
      <c r="A15958" s="63"/>
    </row>
    <row r="15959" spans="1:1" x14ac:dyDescent="0.45">
      <c r="A15959" s="63"/>
    </row>
    <row r="15960" spans="1:1" x14ac:dyDescent="0.45">
      <c r="A15960" s="63"/>
    </row>
    <row r="15961" spans="1:1" x14ac:dyDescent="0.45">
      <c r="A15961" s="63"/>
    </row>
    <row r="15962" spans="1:1" x14ac:dyDescent="0.45">
      <c r="A15962" s="63"/>
    </row>
    <row r="15963" spans="1:1" x14ac:dyDescent="0.45">
      <c r="A15963" s="63"/>
    </row>
    <row r="15964" spans="1:1" x14ac:dyDescent="0.45">
      <c r="A15964" s="63"/>
    </row>
    <row r="15965" spans="1:1" x14ac:dyDescent="0.45">
      <c r="A15965" s="63"/>
    </row>
    <row r="15966" spans="1:1" x14ac:dyDescent="0.45">
      <c r="A15966" s="63"/>
    </row>
    <row r="15967" spans="1:1" x14ac:dyDescent="0.45">
      <c r="A15967" s="63"/>
    </row>
    <row r="15968" spans="1:1" x14ac:dyDescent="0.45">
      <c r="A15968" s="63"/>
    </row>
    <row r="15969" spans="1:1" x14ac:dyDescent="0.45">
      <c r="A15969" s="63"/>
    </row>
    <row r="15970" spans="1:1" x14ac:dyDescent="0.45">
      <c r="A15970" s="63"/>
    </row>
    <row r="15971" spans="1:1" x14ac:dyDescent="0.45">
      <c r="A15971" s="63"/>
    </row>
    <row r="15972" spans="1:1" x14ac:dyDescent="0.45">
      <c r="A15972" s="63"/>
    </row>
    <row r="15973" spans="1:1" x14ac:dyDescent="0.45">
      <c r="A15973" s="63"/>
    </row>
    <row r="15974" spans="1:1" x14ac:dyDescent="0.45">
      <c r="A15974" s="63"/>
    </row>
    <row r="15975" spans="1:1" x14ac:dyDescent="0.45">
      <c r="A15975" s="63"/>
    </row>
    <row r="15976" spans="1:1" x14ac:dyDescent="0.45">
      <c r="A15976" s="63"/>
    </row>
    <row r="15977" spans="1:1" x14ac:dyDescent="0.45">
      <c r="A15977" s="63"/>
    </row>
    <row r="15978" spans="1:1" x14ac:dyDescent="0.45">
      <c r="A15978" s="63"/>
    </row>
    <row r="15979" spans="1:1" x14ac:dyDescent="0.45">
      <c r="A15979" s="63"/>
    </row>
    <row r="15980" spans="1:1" x14ac:dyDescent="0.45">
      <c r="A15980" s="63"/>
    </row>
    <row r="15981" spans="1:1" x14ac:dyDescent="0.45">
      <c r="A15981" s="63"/>
    </row>
    <row r="15982" spans="1:1" x14ac:dyDescent="0.45">
      <c r="A15982" s="63"/>
    </row>
    <row r="15983" spans="1:1" x14ac:dyDescent="0.45">
      <c r="A15983" s="63"/>
    </row>
    <row r="15984" spans="1:1" x14ac:dyDescent="0.45">
      <c r="A15984" s="63"/>
    </row>
    <row r="15985" spans="1:1" x14ac:dyDescent="0.45">
      <c r="A15985" s="63"/>
    </row>
    <row r="15986" spans="1:1" x14ac:dyDescent="0.45">
      <c r="A15986" s="63"/>
    </row>
    <row r="15987" spans="1:1" x14ac:dyDescent="0.45">
      <c r="A15987" s="63"/>
    </row>
    <row r="15988" spans="1:1" x14ac:dyDescent="0.45">
      <c r="A15988" s="63"/>
    </row>
    <row r="15989" spans="1:1" x14ac:dyDescent="0.45">
      <c r="A15989" s="63"/>
    </row>
    <row r="15990" spans="1:1" x14ac:dyDescent="0.45">
      <c r="A15990" s="63"/>
    </row>
    <row r="15991" spans="1:1" x14ac:dyDescent="0.45">
      <c r="A15991" s="63"/>
    </row>
    <row r="15992" spans="1:1" x14ac:dyDescent="0.45">
      <c r="A15992" s="63"/>
    </row>
    <row r="15993" spans="1:1" x14ac:dyDescent="0.45">
      <c r="A15993" s="63"/>
    </row>
    <row r="15994" spans="1:1" x14ac:dyDescent="0.45">
      <c r="A15994" s="63"/>
    </row>
    <row r="15995" spans="1:1" x14ac:dyDescent="0.45">
      <c r="A15995" s="63"/>
    </row>
    <row r="15996" spans="1:1" x14ac:dyDescent="0.45">
      <c r="A15996" s="63"/>
    </row>
    <row r="15997" spans="1:1" x14ac:dyDescent="0.45">
      <c r="A15997" s="63"/>
    </row>
    <row r="15998" spans="1:1" x14ac:dyDescent="0.45">
      <c r="A15998" s="63"/>
    </row>
    <row r="15999" spans="1:1" x14ac:dyDescent="0.45">
      <c r="A15999" s="63"/>
    </row>
    <row r="16000" spans="1:1" x14ac:dyDescent="0.45">
      <c r="A16000" s="63"/>
    </row>
    <row r="16001" spans="1:1" x14ac:dyDescent="0.45">
      <c r="A16001" s="63"/>
    </row>
    <row r="16002" spans="1:1" x14ac:dyDescent="0.45">
      <c r="A16002" s="63"/>
    </row>
    <row r="16003" spans="1:1" x14ac:dyDescent="0.45">
      <c r="A16003" s="63"/>
    </row>
    <row r="16004" spans="1:1" x14ac:dyDescent="0.45">
      <c r="A16004" s="63"/>
    </row>
    <row r="16005" spans="1:1" x14ac:dyDescent="0.45">
      <c r="A16005" s="63"/>
    </row>
    <row r="16006" spans="1:1" x14ac:dyDescent="0.45">
      <c r="A16006" s="63"/>
    </row>
    <row r="16007" spans="1:1" x14ac:dyDescent="0.45">
      <c r="A16007" s="63"/>
    </row>
    <row r="16008" spans="1:1" x14ac:dyDescent="0.45">
      <c r="A16008" s="63"/>
    </row>
    <row r="16009" spans="1:1" x14ac:dyDescent="0.45">
      <c r="A16009" s="63"/>
    </row>
    <row r="16010" spans="1:1" x14ac:dyDescent="0.45">
      <c r="A16010" s="63"/>
    </row>
    <row r="16011" spans="1:1" x14ac:dyDescent="0.45">
      <c r="A16011" s="63"/>
    </row>
    <row r="16012" spans="1:1" x14ac:dyDescent="0.45">
      <c r="A16012" s="63"/>
    </row>
    <row r="16013" spans="1:1" x14ac:dyDescent="0.45">
      <c r="A16013" s="63"/>
    </row>
    <row r="16014" spans="1:1" x14ac:dyDescent="0.45">
      <c r="A16014" s="63"/>
    </row>
    <row r="16015" spans="1:1" x14ac:dyDescent="0.45">
      <c r="A16015" s="63"/>
    </row>
    <row r="16016" spans="1:1" x14ac:dyDescent="0.45">
      <c r="A16016" s="63"/>
    </row>
    <row r="16017" spans="1:1" x14ac:dyDescent="0.45">
      <c r="A16017" s="63"/>
    </row>
    <row r="16018" spans="1:1" x14ac:dyDescent="0.45">
      <c r="A16018" s="63"/>
    </row>
    <row r="16019" spans="1:1" x14ac:dyDescent="0.45">
      <c r="A16019" s="63"/>
    </row>
    <row r="16020" spans="1:1" x14ac:dyDescent="0.45">
      <c r="A16020" s="63"/>
    </row>
    <row r="16021" spans="1:1" x14ac:dyDescent="0.45">
      <c r="A16021" s="63"/>
    </row>
    <row r="16022" spans="1:1" x14ac:dyDescent="0.45">
      <c r="A16022" s="63"/>
    </row>
    <row r="16023" spans="1:1" x14ac:dyDescent="0.45">
      <c r="A16023" s="63"/>
    </row>
    <row r="16024" spans="1:1" x14ac:dyDescent="0.45">
      <c r="A16024" s="63"/>
    </row>
    <row r="16025" spans="1:1" x14ac:dyDescent="0.45">
      <c r="A16025" s="63"/>
    </row>
    <row r="16026" spans="1:1" x14ac:dyDescent="0.45">
      <c r="A16026" s="63"/>
    </row>
    <row r="16027" spans="1:1" x14ac:dyDescent="0.45">
      <c r="A16027" s="63"/>
    </row>
    <row r="16028" spans="1:1" x14ac:dyDescent="0.45">
      <c r="A16028" s="63"/>
    </row>
    <row r="16029" spans="1:1" x14ac:dyDescent="0.45">
      <c r="A16029" s="63"/>
    </row>
    <row r="16030" spans="1:1" x14ac:dyDescent="0.45">
      <c r="A16030" s="63"/>
    </row>
    <row r="16031" spans="1:1" x14ac:dyDescent="0.45">
      <c r="A16031" s="63"/>
    </row>
    <row r="16032" spans="1:1" x14ac:dyDescent="0.45">
      <c r="A16032" s="63"/>
    </row>
    <row r="16033" spans="1:1" x14ac:dyDescent="0.45">
      <c r="A16033" s="63"/>
    </row>
    <row r="16034" spans="1:1" x14ac:dyDescent="0.45">
      <c r="A16034" s="63"/>
    </row>
    <row r="16035" spans="1:1" x14ac:dyDescent="0.45">
      <c r="A16035" s="63"/>
    </row>
    <row r="16036" spans="1:1" x14ac:dyDescent="0.45">
      <c r="A16036" s="63"/>
    </row>
    <row r="16037" spans="1:1" x14ac:dyDescent="0.45">
      <c r="A16037" s="63"/>
    </row>
    <row r="16038" spans="1:1" x14ac:dyDescent="0.45">
      <c r="A16038" s="63"/>
    </row>
    <row r="16039" spans="1:1" x14ac:dyDescent="0.45">
      <c r="A16039" s="63"/>
    </row>
    <row r="16040" spans="1:1" x14ac:dyDescent="0.45">
      <c r="A16040" s="63"/>
    </row>
    <row r="16041" spans="1:1" x14ac:dyDescent="0.45">
      <c r="A16041" s="63"/>
    </row>
    <row r="16042" spans="1:1" x14ac:dyDescent="0.45">
      <c r="A16042" s="63"/>
    </row>
    <row r="16043" spans="1:1" x14ac:dyDescent="0.45">
      <c r="A16043" s="63"/>
    </row>
    <row r="16044" spans="1:1" x14ac:dyDescent="0.45">
      <c r="A16044" s="63"/>
    </row>
    <row r="16045" spans="1:1" x14ac:dyDescent="0.45">
      <c r="A16045" s="63"/>
    </row>
    <row r="16046" spans="1:1" x14ac:dyDescent="0.45">
      <c r="A16046" s="63"/>
    </row>
    <row r="16047" spans="1:1" x14ac:dyDescent="0.45">
      <c r="A16047" s="63"/>
    </row>
    <row r="16048" spans="1:1" x14ac:dyDescent="0.45">
      <c r="A16048" s="63"/>
    </row>
    <row r="16049" spans="1:1" x14ac:dyDescent="0.45">
      <c r="A16049" s="63"/>
    </row>
    <row r="16050" spans="1:1" x14ac:dyDescent="0.45">
      <c r="A16050" s="63"/>
    </row>
    <row r="16051" spans="1:1" x14ac:dyDescent="0.45">
      <c r="A16051" s="63"/>
    </row>
    <row r="16052" spans="1:1" x14ac:dyDescent="0.45">
      <c r="A16052" s="63"/>
    </row>
    <row r="16053" spans="1:1" x14ac:dyDescent="0.45">
      <c r="A16053" s="63"/>
    </row>
    <row r="16054" spans="1:1" x14ac:dyDescent="0.45">
      <c r="A16054" s="63"/>
    </row>
    <row r="16055" spans="1:1" x14ac:dyDescent="0.45">
      <c r="A16055" s="63"/>
    </row>
    <row r="16056" spans="1:1" x14ac:dyDescent="0.45">
      <c r="A16056" s="63"/>
    </row>
    <row r="16057" spans="1:1" x14ac:dyDescent="0.45">
      <c r="A16057" s="63"/>
    </row>
    <row r="16058" spans="1:1" x14ac:dyDescent="0.45">
      <c r="A16058" s="63"/>
    </row>
    <row r="16059" spans="1:1" x14ac:dyDescent="0.45">
      <c r="A16059" s="63"/>
    </row>
    <row r="16060" spans="1:1" x14ac:dyDescent="0.45">
      <c r="A16060" s="63"/>
    </row>
    <row r="16061" spans="1:1" x14ac:dyDescent="0.45">
      <c r="A16061" s="63"/>
    </row>
    <row r="16062" spans="1:1" x14ac:dyDescent="0.45">
      <c r="A16062" s="63"/>
    </row>
    <row r="16063" spans="1:1" x14ac:dyDescent="0.45">
      <c r="A16063" s="63"/>
    </row>
    <row r="16064" spans="1:1" x14ac:dyDescent="0.45">
      <c r="A16064" s="63"/>
    </row>
    <row r="16065" spans="1:1" x14ac:dyDescent="0.45">
      <c r="A16065" s="63"/>
    </row>
    <row r="16066" spans="1:1" x14ac:dyDescent="0.45">
      <c r="A16066" s="63"/>
    </row>
    <row r="16067" spans="1:1" x14ac:dyDescent="0.45">
      <c r="A16067" s="63"/>
    </row>
    <row r="16068" spans="1:1" x14ac:dyDescent="0.45">
      <c r="A16068" s="63"/>
    </row>
    <row r="16069" spans="1:1" x14ac:dyDescent="0.45">
      <c r="A16069" s="63"/>
    </row>
    <row r="16070" spans="1:1" x14ac:dyDescent="0.45">
      <c r="A16070" s="63"/>
    </row>
    <row r="16071" spans="1:1" x14ac:dyDescent="0.45">
      <c r="A16071" s="63"/>
    </row>
    <row r="16072" spans="1:1" x14ac:dyDescent="0.45">
      <c r="A16072" s="63"/>
    </row>
    <row r="16073" spans="1:1" x14ac:dyDescent="0.45">
      <c r="A16073" s="63"/>
    </row>
    <row r="16074" spans="1:1" x14ac:dyDescent="0.45">
      <c r="A16074" s="63"/>
    </row>
    <row r="16075" spans="1:1" x14ac:dyDescent="0.45">
      <c r="A16075" s="63"/>
    </row>
    <row r="16076" spans="1:1" x14ac:dyDescent="0.45">
      <c r="A16076" s="63"/>
    </row>
    <row r="16077" spans="1:1" x14ac:dyDescent="0.45">
      <c r="A16077" s="63"/>
    </row>
    <row r="16078" spans="1:1" x14ac:dyDescent="0.45">
      <c r="A16078" s="63"/>
    </row>
    <row r="16079" spans="1:1" x14ac:dyDescent="0.45">
      <c r="A16079" s="63"/>
    </row>
    <row r="16080" spans="1:1" x14ac:dyDescent="0.45">
      <c r="A16080" s="63"/>
    </row>
    <row r="16081" spans="1:1" x14ac:dyDescent="0.45">
      <c r="A16081" s="63"/>
    </row>
    <row r="16082" spans="1:1" x14ac:dyDescent="0.45">
      <c r="A16082" s="63"/>
    </row>
    <row r="16083" spans="1:1" x14ac:dyDescent="0.45">
      <c r="A16083" s="63"/>
    </row>
    <row r="16084" spans="1:1" x14ac:dyDescent="0.45">
      <c r="A16084" s="63"/>
    </row>
    <row r="16085" spans="1:1" x14ac:dyDescent="0.45">
      <c r="A16085" s="63"/>
    </row>
    <row r="16086" spans="1:1" x14ac:dyDescent="0.45">
      <c r="A16086" s="63"/>
    </row>
    <row r="16087" spans="1:1" x14ac:dyDescent="0.45">
      <c r="A16087" s="63"/>
    </row>
    <row r="16088" spans="1:1" x14ac:dyDescent="0.45">
      <c r="A16088" s="63"/>
    </row>
    <row r="16089" spans="1:1" x14ac:dyDescent="0.45">
      <c r="A16089" s="63"/>
    </row>
    <row r="16090" spans="1:1" x14ac:dyDescent="0.45">
      <c r="A16090" s="63"/>
    </row>
    <row r="16091" spans="1:1" x14ac:dyDescent="0.45">
      <c r="A16091" s="63"/>
    </row>
    <row r="16092" spans="1:1" x14ac:dyDescent="0.45">
      <c r="A16092" s="63"/>
    </row>
    <row r="16093" spans="1:1" x14ac:dyDescent="0.45">
      <c r="A16093" s="63"/>
    </row>
    <row r="16094" spans="1:1" x14ac:dyDescent="0.45">
      <c r="A16094" s="63"/>
    </row>
    <row r="16095" spans="1:1" x14ac:dyDescent="0.45">
      <c r="A16095" s="63"/>
    </row>
    <row r="16096" spans="1:1" x14ac:dyDescent="0.45">
      <c r="A16096" s="63"/>
    </row>
    <row r="16097" spans="1:1" x14ac:dyDescent="0.45">
      <c r="A16097" s="63"/>
    </row>
    <row r="16098" spans="1:1" x14ac:dyDescent="0.45">
      <c r="A16098" s="63"/>
    </row>
    <row r="16099" spans="1:1" x14ac:dyDescent="0.45">
      <c r="A16099" s="63"/>
    </row>
    <row r="16100" spans="1:1" x14ac:dyDescent="0.45">
      <c r="A16100" s="63"/>
    </row>
    <row r="16101" spans="1:1" x14ac:dyDescent="0.45">
      <c r="A16101" s="63"/>
    </row>
    <row r="16102" spans="1:1" x14ac:dyDescent="0.45">
      <c r="A16102" s="63"/>
    </row>
    <row r="16103" spans="1:1" x14ac:dyDescent="0.45">
      <c r="A16103" s="63"/>
    </row>
    <row r="16104" spans="1:1" x14ac:dyDescent="0.45">
      <c r="A16104" s="63"/>
    </row>
    <row r="16105" spans="1:1" x14ac:dyDescent="0.45">
      <c r="A16105" s="63"/>
    </row>
    <row r="16106" spans="1:1" x14ac:dyDescent="0.45">
      <c r="A16106" s="63"/>
    </row>
    <row r="16107" spans="1:1" x14ac:dyDescent="0.45">
      <c r="A16107" s="63"/>
    </row>
    <row r="16108" spans="1:1" x14ac:dyDescent="0.45">
      <c r="A16108" s="63"/>
    </row>
    <row r="16109" spans="1:1" x14ac:dyDescent="0.45">
      <c r="A16109" s="63"/>
    </row>
    <row r="16110" spans="1:1" x14ac:dyDescent="0.45">
      <c r="A16110" s="63"/>
    </row>
    <row r="16111" spans="1:1" x14ac:dyDescent="0.45">
      <c r="A16111" s="63"/>
    </row>
    <row r="16112" spans="1:1" x14ac:dyDescent="0.45">
      <c r="A16112" s="63"/>
    </row>
    <row r="16113" spans="1:1" x14ac:dyDescent="0.45">
      <c r="A16113" s="63"/>
    </row>
    <row r="16114" spans="1:1" x14ac:dyDescent="0.45">
      <c r="A16114" s="63"/>
    </row>
    <row r="16115" spans="1:1" x14ac:dyDescent="0.45">
      <c r="A16115" s="63"/>
    </row>
    <row r="16116" spans="1:1" x14ac:dyDescent="0.45">
      <c r="A16116" s="63"/>
    </row>
    <row r="16117" spans="1:1" x14ac:dyDescent="0.45">
      <c r="A16117" s="63"/>
    </row>
    <row r="16118" spans="1:1" x14ac:dyDescent="0.45">
      <c r="A16118" s="63"/>
    </row>
    <row r="16119" spans="1:1" x14ac:dyDescent="0.45">
      <c r="A16119" s="63"/>
    </row>
    <row r="16120" spans="1:1" x14ac:dyDescent="0.45">
      <c r="A16120" s="63"/>
    </row>
    <row r="16121" spans="1:1" x14ac:dyDescent="0.45">
      <c r="A16121" s="63"/>
    </row>
    <row r="16122" spans="1:1" x14ac:dyDescent="0.45">
      <c r="A16122" s="63"/>
    </row>
    <row r="16123" spans="1:1" x14ac:dyDescent="0.45">
      <c r="A16123" s="63"/>
    </row>
    <row r="16124" spans="1:1" x14ac:dyDescent="0.45">
      <c r="A16124" s="63"/>
    </row>
    <row r="16125" spans="1:1" x14ac:dyDescent="0.45">
      <c r="A16125" s="63"/>
    </row>
    <row r="16126" spans="1:1" x14ac:dyDescent="0.45">
      <c r="A16126" s="63"/>
    </row>
    <row r="16127" spans="1:1" x14ac:dyDescent="0.45">
      <c r="A16127" s="63"/>
    </row>
    <row r="16128" spans="1:1" x14ac:dyDescent="0.45">
      <c r="A16128" s="63"/>
    </row>
    <row r="16129" spans="1:1" x14ac:dyDescent="0.45">
      <c r="A16129" s="63"/>
    </row>
    <row r="16130" spans="1:1" x14ac:dyDescent="0.45">
      <c r="A16130" s="63"/>
    </row>
    <row r="16131" spans="1:1" x14ac:dyDescent="0.45">
      <c r="A16131" s="63"/>
    </row>
    <row r="16132" spans="1:1" x14ac:dyDescent="0.45">
      <c r="A16132" s="63"/>
    </row>
    <row r="16133" spans="1:1" x14ac:dyDescent="0.45">
      <c r="A16133" s="63"/>
    </row>
    <row r="16134" spans="1:1" x14ac:dyDescent="0.45">
      <c r="A16134" s="63"/>
    </row>
    <row r="16135" spans="1:1" x14ac:dyDescent="0.45">
      <c r="A16135" s="63"/>
    </row>
    <row r="16136" spans="1:1" x14ac:dyDescent="0.45">
      <c r="A16136" s="63"/>
    </row>
    <row r="16137" spans="1:1" x14ac:dyDescent="0.45">
      <c r="A16137" s="63"/>
    </row>
    <row r="16138" spans="1:1" x14ac:dyDescent="0.45">
      <c r="A16138" s="63"/>
    </row>
    <row r="16139" spans="1:1" x14ac:dyDescent="0.45">
      <c r="A16139" s="63"/>
    </row>
    <row r="16140" spans="1:1" x14ac:dyDescent="0.45">
      <c r="A16140" s="63"/>
    </row>
    <row r="16141" spans="1:1" x14ac:dyDescent="0.45">
      <c r="A16141" s="63"/>
    </row>
    <row r="16142" spans="1:1" x14ac:dyDescent="0.45">
      <c r="A16142" s="63"/>
    </row>
    <row r="16143" spans="1:1" x14ac:dyDescent="0.45">
      <c r="A16143" s="63"/>
    </row>
    <row r="16144" spans="1:1" x14ac:dyDescent="0.45">
      <c r="A16144" s="63"/>
    </row>
    <row r="16145" spans="1:1" x14ac:dyDescent="0.45">
      <c r="A16145" s="63"/>
    </row>
    <row r="16146" spans="1:1" x14ac:dyDescent="0.45">
      <c r="A16146" s="63"/>
    </row>
    <row r="16147" spans="1:1" x14ac:dyDescent="0.45">
      <c r="A16147" s="63"/>
    </row>
    <row r="16148" spans="1:1" x14ac:dyDescent="0.45">
      <c r="A16148" s="63"/>
    </row>
    <row r="16149" spans="1:1" x14ac:dyDescent="0.45">
      <c r="A16149" s="63"/>
    </row>
    <row r="16150" spans="1:1" x14ac:dyDescent="0.45">
      <c r="A16150" s="63"/>
    </row>
    <row r="16151" spans="1:1" x14ac:dyDescent="0.45">
      <c r="A16151" s="63"/>
    </row>
    <row r="16152" spans="1:1" x14ac:dyDescent="0.45">
      <c r="A16152" s="63"/>
    </row>
    <row r="16153" spans="1:1" x14ac:dyDescent="0.45">
      <c r="A16153" s="63"/>
    </row>
    <row r="16154" spans="1:1" x14ac:dyDescent="0.45">
      <c r="A16154" s="63"/>
    </row>
    <row r="16155" spans="1:1" x14ac:dyDescent="0.45">
      <c r="A16155" s="63"/>
    </row>
    <row r="16156" spans="1:1" x14ac:dyDescent="0.45">
      <c r="A16156" s="63"/>
    </row>
    <row r="16157" spans="1:1" x14ac:dyDescent="0.45">
      <c r="A16157" s="63"/>
    </row>
    <row r="16158" spans="1:1" x14ac:dyDescent="0.45">
      <c r="A16158" s="63"/>
    </row>
    <row r="16159" spans="1:1" x14ac:dyDescent="0.45">
      <c r="A16159" s="63"/>
    </row>
    <row r="16160" spans="1:1" x14ac:dyDescent="0.45">
      <c r="A16160" s="63"/>
    </row>
    <row r="16161" spans="1:1" x14ac:dyDescent="0.45">
      <c r="A16161" s="63"/>
    </row>
    <row r="16162" spans="1:1" x14ac:dyDescent="0.45">
      <c r="A16162" s="63"/>
    </row>
    <row r="16163" spans="1:1" x14ac:dyDescent="0.45">
      <c r="A16163" s="63"/>
    </row>
    <row r="16164" spans="1:1" x14ac:dyDescent="0.45">
      <c r="A16164" s="63"/>
    </row>
    <row r="16165" spans="1:1" x14ac:dyDescent="0.45">
      <c r="A16165" s="63"/>
    </row>
    <row r="16166" spans="1:1" x14ac:dyDescent="0.45">
      <c r="A16166" s="63"/>
    </row>
    <row r="16167" spans="1:1" x14ac:dyDescent="0.45">
      <c r="A16167" s="63"/>
    </row>
    <row r="16168" spans="1:1" x14ac:dyDescent="0.45">
      <c r="A16168" s="63"/>
    </row>
    <row r="16169" spans="1:1" x14ac:dyDescent="0.45">
      <c r="A16169" s="63"/>
    </row>
    <row r="16170" spans="1:1" x14ac:dyDescent="0.45">
      <c r="A16170" s="63"/>
    </row>
    <row r="16171" spans="1:1" x14ac:dyDescent="0.45">
      <c r="A16171" s="63"/>
    </row>
    <row r="16172" spans="1:1" x14ac:dyDescent="0.45">
      <c r="A16172" s="63"/>
    </row>
    <row r="16173" spans="1:1" x14ac:dyDescent="0.45">
      <c r="A16173" s="63"/>
    </row>
    <row r="16174" spans="1:1" x14ac:dyDescent="0.45">
      <c r="A16174" s="63"/>
    </row>
    <row r="16175" spans="1:1" x14ac:dyDescent="0.45">
      <c r="A16175" s="63"/>
    </row>
    <row r="16176" spans="1:1" x14ac:dyDescent="0.45">
      <c r="A16176" s="63"/>
    </row>
    <row r="16177" spans="1:1" x14ac:dyDescent="0.45">
      <c r="A16177" s="63"/>
    </row>
    <row r="16178" spans="1:1" x14ac:dyDescent="0.45">
      <c r="A16178" s="63"/>
    </row>
    <row r="16179" spans="1:1" x14ac:dyDescent="0.45">
      <c r="A16179" s="63"/>
    </row>
    <row r="16180" spans="1:1" x14ac:dyDescent="0.45">
      <c r="A16180" s="63"/>
    </row>
    <row r="16181" spans="1:1" x14ac:dyDescent="0.45">
      <c r="A16181" s="63"/>
    </row>
    <row r="16182" spans="1:1" x14ac:dyDescent="0.45">
      <c r="A16182" s="63"/>
    </row>
    <row r="16183" spans="1:1" x14ac:dyDescent="0.45">
      <c r="A16183" s="63"/>
    </row>
    <row r="16184" spans="1:1" x14ac:dyDescent="0.45">
      <c r="A16184" s="63"/>
    </row>
    <row r="16185" spans="1:1" x14ac:dyDescent="0.45">
      <c r="A16185" s="63"/>
    </row>
    <row r="16186" spans="1:1" x14ac:dyDescent="0.45">
      <c r="A16186" s="63"/>
    </row>
    <row r="16187" spans="1:1" x14ac:dyDescent="0.45">
      <c r="A16187" s="63"/>
    </row>
    <row r="16188" spans="1:1" x14ac:dyDescent="0.45">
      <c r="A16188" s="63"/>
    </row>
    <row r="16189" spans="1:1" x14ac:dyDescent="0.45">
      <c r="A16189" s="63"/>
    </row>
    <row r="16190" spans="1:1" x14ac:dyDescent="0.45">
      <c r="A16190" s="63"/>
    </row>
    <row r="16191" spans="1:1" x14ac:dyDescent="0.45">
      <c r="A16191" s="63"/>
    </row>
    <row r="16192" spans="1:1" x14ac:dyDescent="0.45">
      <c r="A16192" s="63"/>
    </row>
    <row r="16193" spans="1:1" x14ac:dyDescent="0.45">
      <c r="A16193" s="63"/>
    </row>
    <row r="16194" spans="1:1" x14ac:dyDescent="0.45">
      <c r="A16194" s="63"/>
    </row>
    <row r="16195" spans="1:1" x14ac:dyDescent="0.45">
      <c r="A16195" s="63"/>
    </row>
    <row r="16196" spans="1:1" x14ac:dyDescent="0.45">
      <c r="A16196" s="63"/>
    </row>
    <row r="16197" spans="1:1" x14ac:dyDescent="0.45">
      <c r="A16197" s="63"/>
    </row>
    <row r="16198" spans="1:1" x14ac:dyDescent="0.45">
      <c r="A16198" s="63"/>
    </row>
    <row r="16199" spans="1:1" x14ac:dyDescent="0.45">
      <c r="A16199" s="63"/>
    </row>
    <row r="16200" spans="1:1" x14ac:dyDescent="0.45">
      <c r="A16200" s="63"/>
    </row>
    <row r="16201" spans="1:1" x14ac:dyDescent="0.45">
      <c r="A16201" s="63"/>
    </row>
    <row r="16202" spans="1:1" x14ac:dyDescent="0.45">
      <c r="A16202" s="63"/>
    </row>
    <row r="16203" spans="1:1" x14ac:dyDescent="0.45">
      <c r="A16203" s="63"/>
    </row>
    <row r="16204" spans="1:1" x14ac:dyDescent="0.45">
      <c r="A16204" s="63"/>
    </row>
    <row r="16205" spans="1:1" x14ac:dyDescent="0.45">
      <c r="A16205" s="63"/>
    </row>
    <row r="16206" spans="1:1" x14ac:dyDescent="0.45">
      <c r="A16206" s="63"/>
    </row>
    <row r="16207" spans="1:1" x14ac:dyDescent="0.45">
      <c r="A16207" s="63"/>
    </row>
    <row r="16208" spans="1:1" x14ac:dyDescent="0.45">
      <c r="A16208" s="63"/>
    </row>
    <row r="16209" spans="1:1" x14ac:dyDescent="0.45">
      <c r="A16209" s="63"/>
    </row>
    <row r="16210" spans="1:1" x14ac:dyDescent="0.45">
      <c r="A16210" s="63"/>
    </row>
    <row r="16211" spans="1:1" x14ac:dyDescent="0.45">
      <c r="A16211" s="63"/>
    </row>
    <row r="16212" spans="1:1" x14ac:dyDescent="0.45">
      <c r="A16212" s="63"/>
    </row>
    <row r="16213" spans="1:1" x14ac:dyDescent="0.45">
      <c r="A16213" s="63"/>
    </row>
    <row r="16214" spans="1:1" x14ac:dyDescent="0.45">
      <c r="A16214" s="63"/>
    </row>
    <row r="16215" spans="1:1" x14ac:dyDescent="0.45">
      <c r="A16215" s="63"/>
    </row>
    <row r="16216" spans="1:1" x14ac:dyDescent="0.45">
      <c r="A16216" s="63"/>
    </row>
    <row r="16217" spans="1:1" x14ac:dyDescent="0.45">
      <c r="A16217" s="63"/>
    </row>
    <row r="16218" spans="1:1" x14ac:dyDescent="0.45">
      <c r="A16218" s="63"/>
    </row>
    <row r="16219" spans="1:1" x14ac:dyDescent="0.45">
      <c r="A16219" s="63"/>
    </row>
    <row r="16220" spans="1:1" x14ac:dyDescent="0.45">
      <c r="A16220" s="63"/>
    </row>
    <row r="16221" spans="1:1" x14ac:dyDescent="0.45">
      <c r="A16221" s="63"/>
    </row>
    <row r="16222" spans="1:1" x14ac:dyDescent="0.45">
      <c r="A16222" s="63"/>
    </row>
    <row r="16223" spans="1:1" x14ac:dyDescent="0.45">
      <c r="A16223" s="63"/>
    </row>
    <row r="16224" spans="1:1" x14ac:dyDescent="0.45">
      <c r="A16224" s="63"/>
    </row>
    <row r="16225" spans="1:1" x14ac:dyDescent="0.45">
      <c r="A16225" s="63"/>
    </row>
    <row r="16226" spans="1:1" x14ac:dyDescent="0.45">
      <c r="A16226" s="63"/>
    </row>
    <row r="16227" spans="1:1" x14ac:dyDescent="0.45">
      <c r="A16227" s="63"/>
    </row>
    <row r="16228" spans="1:1" x14ac:dyDescent="0.45">
      <c r="A16228" s="63"/>
    </row>
    <row r="16229" spans="1:1" x14ac:dyDescent="0.45">
      <c r="A16229" s="63"/>
    </row>
    <row r="16230" spans="1:1" x14ac:dyDescent="0.45">
      <c r="A16230" s="63"/>
    </row>
    <row r="16231" spans="1:1" x14ac:dyDescent="0.45">
      <c r="A16231" s="63"/>
    </row>
    <row r="16232" spans="1:1" x14ac:dyDescent="0.45">
      <c r="A16232" s="63"/>
    </row>
    <row r="16233" spans="1:1" x14ac:dyDescent="0.45">
      <c r="A16233" s="63"/>
    </row>
    <row r="16234" spans="1:1" x14ac:dyDescent="0.45">
      <c r="A16234" s="63"/>
    </row>
    <row r="16235" spans="1:1" x14ac:dyDescent="0.45">
      <c r="A16235" s="63"/>
    </row>
    <row r="16236" spans="1:1" x14ac:dyDescent="0.45">
      <c r="A16236" s="63"/>
    </row>
    <row r="16237" spans="1:1" x14ac:dyDescent="0.45">
      <c r="A16237" s="63"/>
    </row>
    <row r="16238" spans="1:1" x14ac:dyDescent="0.45">
      <c r="A16238" s="63"/>
    </row>
    <row r="16239" spans="1:1" x14ac:dyDescent="0.45">
      <c r="A16239" s="63"/>
    </row>
    <row r="16240" spans="1:1" x14ac:dyDescent="0.45">
      <c r="A16240" s="63"/>
    </row>
    <row r="16241" spans="1:1" x14ac:dyDescent="0.45">
      <c r="A16241" s="63"/>
    </row>
    <row r="16242" spans="1:1" x14ac:dyDescent="0.45">
      <c r="A16242" s="63"/>
    </row>
    <row r="16243" spans="1:1" x14ac:dyDescent="0.45">
      <c r="A16243" s="63"/>
    </row>
    <row r="16244" spans="1:1" x14ac:dyDescent="0.45">
      <c r="A16244" s="63"/>
    </row>
    <row r="16245" spans="1:1" x14ac:dyDescent="0.45">
      <c r="A16245" s="63"/>
    </row>
    <row r="16246" spans="1:1" x14ac:dyDescent="0.45">
      <c r="A16246" s="63"/>
    </row>
    <row r="16247" spans="1:1" x14ac:dyDescent="0.45">
      <c r="A16247" s="63"/>
    </row>
    <row r="16248" spans="1:1" x14ac:dyDescent="0.45">
      <c r="A16248" s="63"/>
    </row>
    <row r="16249" spans="1:1" x14ac:dyDescent="0.45">
      <c r="A16249" s="63"/>
    </row>
    <row r="16250" spans="1:1" x14ac:dyDescent="0.45">
      <c r="A16250" s="63"/>
    </row>
    <row r="16251" spans="1:1" x14ac:dyDescent="0.45">
      <c r="A16251" s="63"/>
    </row>
    <row r="16252" spans="1:1" x14ac:dyDescent="0.45">
      <c r="A16252" s="63"/>
    </row>
    <row r="16253" spans="1:1" x14ac:dyDescent="0.45">
      <c r="A16253" s="63"/>
    </row>
    <row r="16254" spans="1:1" x14ac:dyDescent="0.45">
      <c r="A16254" s="63"/>
    </row>
    <row r="16255" spans="1:1" x14ac:dyDescent="0.45">
      <c r="A16255" s="63"/>
    </row>
    <row r="16256" spans="1:1" x14ac:dyDescent="0.45">
      <c r="A16256" s="63"/>
    </row>
    <row r="16257" spans="1:1" x14ac:dyDescent="0.45">
      <c r="A16257" s="63"/>
    </row>
    <row r="16258" spans="1:1" x14ac:dyDescent="0.45">
      <c r="A16258" s="63"/>
    </row>
    <row r="16259" spans="1:1" x14ac:dyDescent="0.45">
      <c r="A16259" s="63"/>
    </row>
    <row r="16260" spans="1:1" x14ac:dyDescent="0.45">
      <c r="A16260" s="63"/>
    </row>
    <row r="16261" spans="1:1" x14ac:dyDescent="0.45">
      <c r="A16261" s="63"/>
    </row>
    <row r="16262" spans="1:1" x14ac:dyDescent="0.45">
      <c r="A16262" s="63"/>
    </row>
    <row r="16263" spans="1:1" x14ac:dyDescent="0.45">
      <c r="A16263" s="63"/>
    </row>
    <row r="16264" spans="1:1" x14ac:dyDescent="0.45">
      <c r="A16264" s="63"/>
    </row>
    <row r="16265" spans="1:1" x14ac:dyDescent="0.45">
      <c r="A16265" s="63"/>
    </row>
    <row r="16266" spans="1:1" x14ac:dyDescent="0.45">
      <c r="A16266" s="63"/>
    </row>
    <row r="16267" spans="1:1" x14ac:dyDescent="0.45">
      <c r="A16267" s="63"/>
    </row>
    <row r="16268" spans="1:1" x14ac:dyDescent="0.45">
      <c r="A16268" s="63"/>
    </row>
    <row r="16269" spans="1:1" x14ac:dyDescent="0.45">
      <c r="A16269" s="63"/>
    </row>
    <row r="16270" spans="1:1" x14ac:dyDescent="0.45">
      <c r="A16270" s="63"/>
    </row>
    <row r="16271" spans="1:1" x14ac:dyDescent="0.45">
      <c r="A16271" s="63"/>
    </row>
    <row r="16272" spans="1:1" x14ac:dyDescent="0.45">
      <c r="A16272" s="63"/>
    </row>
    <row r="16273" spans="1:1" x14ac:dyDescent="0.45">
      <c r="A16273" s="63"/>
    </row>
    <row r="16274" spans="1:1" x14ac:dyDescent="0.45">
      <c r="A16274" s="63"/>
    </row>
    <row r="16275" spans="1:1" x14ac:dyDescent="0.45">
      <c r="A16275" s="63"/>
    </row>
    <row r="16276" spans="1:1" x14ac:dyDescent="0.45">
      <c r="A16276" s="63"/>
    </row>
    <row r="16277" spans="1:1" x14ac:dyDescent="0.45">
      <c r="A16277" s="63"/>
    </row>
    <row r="16278" spans="1:1" x14ac:dyDescent="0.45">
      <c r="A16278" s="63"/>
    </row>
    <row r="16279" spans="1:1" x14ac:dyDescent="0.45">
      <c r="A16279" s="63"/>
    </row>
    <row r="16280" spans="1:1" x14ac:dyDescent="0.45">
      <c r="A16280" s="63"/>
    </row>
    <row r="16281" spans="1:1" x14ac:dyDescent="0.45">
      <c r="A16281" s="63"/>
    </row>
    <row r="16282" spans="1:1" x14ac:dyDescent="0.45">
      <c r="A16282" s="63"/>
    </row>
    <row r="16283" spans="1:1" x14ac:dyDescent="0.45">
      <c r="A16283" s="63"/>
    </row>
    <row r="16284" spans="1:1" x14ac:dyDescent="0.45">
      <c r="A16284" s="63"/>
    </row>
    <row r="16285" spans="1:1" x14ac:dyDescent="0.45">
      <c r="A16285" s="63"/>
    </row>
    <row r="16286" spans="1:1" x14ac:dyDescent="0.45">
      <c r="A16286" s="63"/>
    </row>
    <row r="16287" spans="1:1" x14ac:dyDescent="0.45">
      <c r="A16287" s="63"/>
    </row>
    <row r="16288" spans="1:1" x14ac:dyDescent="0.45">
      <c r="A16288" s="63"/>
    </row>
    <row r="16289" spans="1:1" x14ac:dyDescent="0.45">
      <c r="A16289" s="63"/>
    </row>
    <row r="16290" spans="1:1" x14ac:dyDescent="0.45">
      <c r="A16290" s="63"/>
    </row>
    <row r="16291" spans="1:1" x14ac:dyDescent="0.45">
      <c r="A16291" s="63"/>
    </row>
    <row r="16292" spans="1:1" x14ac:dyDescent="0.45">
      <c r="A16292" s="63"/>
    </row>
    <row r="16293" spans="1:1" x14ac:dyDescent="0.45">
      <c r="A16293" s="63"/>
    </row>
    <row r="16294" spans="1:1" x14ac:dyDescent="0.45">
      <c r="A16294" s="63"/>
    </row>
    <row r="16295" spans="1:1" x14ac:dyDescent="0.45">
      <c r="A16295" s="63"/>
    </row>
    <row r="16296" spans="1:1" x14ac:dyDescent="0.45">
      <c r="A16296" s="63"/>
    </row>
    <row r="16297" spans="1:1" x14ac:dyDescent="0.45">
      <c r="A16297" s="63"/>
    </row>
    <row r="16298" spans="1:1" x14ac:dyDescent="0.45">
      <c r="A16298" s="63"/>
    </row>
    <row r="16299" spans="1:1" x14ac:dyDescent="0.45">
      <c r="A16299" s="63"/>
    </row>
    <row r="16300" spans="1:1" x14ac:dyDescent="0.45">
      <c r="A16300" s="63"/>
    </row>
    <row r="16301" spans="1:1" x14ac:dyDescent="0.45">
      <c r="A16301" s="63"/>
    </row>
    <row r="16302" spans="1:1" x14ac:dyDescent="0.45">
      <c r="A16302" s="63"/>
    </row>
    <row r="16303" spans="1:1" x14ac:dyDescent="0.45">
      <c r="A16303" s="63"/>
    </row>
    <row r="16304" spans="1:1" x14ac:dyDescent="0.45">
      <c r="A16304" s="63"/>
    </row>
    <row r="16305" spans="1:1" x14ac:dyDescent="0.45">
      <c r="A16305" s="63"/>
    </row>
    <row r="16306" spans="1:1" x14ac:dyDescent="0.45">
      <c r="A16306" s="63"/>
    </row>
    <row r="16307" spans="1:1" x14ac:dyDescent="0.45">
      <c r="A16307" s="63"/>
    </row>
    <row r="16308" spans="1:1" x14ac:dyDescent="0.45">
      <c r="A16308" s="63"/>
    </row>
    <row r="16309" spans="1:1" x14ac:dyDescent="0.45">
      <c r="A16309" s="63"/>
    </row>
    <row r="16310" spans="1:1" x14ac:dyDescent="0.45">
      <c r="A16310" s="63"/>
    </row>
    <row r="16311" spans="1:1" x14ac:dyDescent="0.45">
      <c r="A16311" s="63"/>
    </row>
    <row r="16312" spans="1:1" x14ac:dyDescent="0.45">
      <c r="A16312" s="63"/>
    </row>
    <row r="16313" spans="1:1" x14ac:dyDescent="0.45">
      <c r="A16313" s="63"/>
    </row>
    <row r="16314" spans="1:1" x14ac:dyDescent="0.45">
      <c r="A16314" s="63"/>
    </row>
    <row r="16315" spans="1:1" x14ac:dyDescent="0.45">
      <c r="A16315" s="63"/>
    </row>
    <row r="16316" spans="1:1" x14ac:dyDescent="0.45">
      <c r="A16316" s="63"/>
    </row>
    <row r="16317" spans="1:1" x14ac:dyDescent="0.45">
      <c r="A16317" s="63"/>
    </row>
    <row r="16318" spans="1:1" x14ac:dyDescent="0.45">
      <c r="A16318" s="63"/>
    </row>
    <row r="16319" spans="1:1" x14ac:dyDescent="0.45">
      <c r="A16319" s="63"/>
    </row>
    <row r="16320" spans="1:1" x14ac:dyDescent="0.45">
      <c r="A16320" s="63"/>
    </row>
    <row r="16321" spans="1:1" x14ac:dyDescent="0.45">
      <c r="A16321" s="63"/>
    </row>
    <row r="16322" spans="1:1" x14ac:dyDescent="0.45">
      <c r="A16322" s="63"/>
    </row>
    <row r="16323" spans="1:1" x14ac:dyDescent="0.45">
      <c r="A16323" s="63"/>
    </row>
    <row r="16324" spans="1:1" x14ac:dyDescent="0.45">
      <c r="A16324" s="63"/>
    </row>
    <row r="16325" spans="1:1" x14ac:dyDescent="0.45">
      <c r="A16325" s="63"/>
    </row>
    <row r="16326" spans="1:1" x14ac:dyDescent="0.45">
      <c r="A16326" s="63"/>
    </row>
    <row r="16327" spans="1:1" x14ac:dyDescent="0.45">
      <c r="A16327" s="63"/>
    </row>
    <row r="16328" spans="1:1" x14ac:dyDescent="0.45">
      <c r="A16328" s="63"/>
    </row>
    <row r="16329" spans="1:1" x14ac:dyDescent="0.45">
      <c r="A16329" s="63"/>
    </row>
    <row r="16330" spans="1:1" x14ac:dyDescent="0.45">
      <c r="A16330" s="63"/>
    </row>
    <row r="16331" spans="1:1" x14ac:dyDescent="0.45">
      <c r="A16331" s="63"/>
    </row>
    <row r="16332" spans="1:1" x14ac:dyDescent="0.45">
      <c r="A16332" s="63"/>
    </row>
    <row r="16333" spans="1:1" x14ac:dyDescent="0.45">
      <c r="A16333" s="63"/>
    </row>
    <row r="16334" spans="1:1" x14ac:dyDescent="0.45">
      <c r="A16334" s="63"/>
    </row>
    <row r="16335" spans="1:1" x14ac:dyDescent="0.45">
      <c r="A16335" s="63"/>
    </row>
    <row r="16336" spans="1:1" x14ac:dyDescent="0.45">
      <c r="A16336" s="63"/>
    </row>
    <row r="16337" spans="1:1" x14ac:dyDescent="0.45">
      <c r="A16337" s="63"/>
    </row>
    <row r="16338" spans="1:1" x14ac:dyDescent="0.45">
      <c r="A16338" s="63"/>
    </row>
    <row r="16339" spans="1:1" x14ac:dyDescent="0.45">
      <c r="A16339" s="63"/>
    </row>
    <row r="16340" spans="1:1" x14ac:dyDescent="0.45">
      <c r="A16340" s="63"/>
    </row>
    <row r="16341" spans="1:1" x14ac:dyDescent="0.45">
      <c r="A16341" s="63"/>
    </row>
    <row r="16342" spans="1:1" x14ac:dyDescent="0.45">
      <c r="A16342" s="63"/>
    </row>
    <row r="16343" spans="1:1" x14ac:dyDescent="0.45">
      <c r="A16343" s="63"/>
    </row>
    <row r="16344" spans="1:1" x14ac:dyDescent="0.45">
      <c r="A16344" s="63"/>
    </row>
    <row r="16345" spans="1:1" x14ac:dyDescent="0.45">
      <c r="A16345" s="63"/>
    </row>
    <row r="16346" spans="1:1" x14ac:dyDescent="0.45">
      <c r="A16346" s="63"/>
    </row>
    <row r="16347" spans="1:1" x14ac:dyDescent="0.45">
      <c r="A16347" s="63"/>
    </row>
    <row r="16348" spans="1:1" x14ac:dyDescent="0.45">
      <c r="A16348" s="63"/>
    </row>
    <row r="16349" spans="1:1" x14ac:dyDescent="0.45">
      <c r="A16349" s="63"/>
    </row>
    <row r="16350" spans="1:1" x14ac:dyDescent="0.45">
      <c r="A16350" s="63"/>
    </row>
    <row r="16351" spans="1:1" x14ac:dyDescent="0.45">
      <c r="A16351" s="63"/>
    </row>
    <row r="16352" spans="1:1" x14ac:dyDescent="0.45">
      <c r="A16352" s="63"/>
    </row>
    <row r="16353" spans="1:1" x14ac:dyDescent="0.45">
      <c r="A16353" s="63"/>
    </row>
    <row r="16354" spans="1:1" x14ac:dyDescent="0.45">
      <c r="A16354" s="63"/>
    </row>
    <row r="16355" spans="1:1" x14ac:dyDescent="0.45">
      <c r="A16355" s="63"/>
    </row>
    <row r="16356" spans="1:1" x14ac:dyDescent="0.45">
      <c r="A16356" s="63"/>
    </row>
    <row r="16357" spans="1:1" x14ac:dyDescent="0.45">
      <c r="A16357" s="63"/>
    </row>
    <row r="16358" spans="1:1" x14ac:dyDescent="0.45">
      <c r="A16358" s="63"/>
    </row>
    <row r="16359" spans="1:1" x14ac:dyDescent="0.45">
      <c r="A16359" s="63"/>
    </row>
    <row r="16360" spans="1:1" x14ac:dyDescent="0.45">
      <c r="A16360" s="63"/>
    </row>
    <row r="16361" spans="1:1" x14ac:dyDescent="0.45">
      <c r="A16361" s="63"/>
    </row>
    <row r="16362" spans="1:1" x14ac:dyDescent="0.45">
      <c r="A16362" s="63"/>
    </row>
    <row r="16363" spans="1:1" x14ac:dyDescent="0.45">
      <c r="A16363" s="63"/>
    </row>
    <row r="16364" spans="1:1" x14ac:dyDescent="0.45">
      <c r="A16364" s="63"/>
    </row>
    <row r="16365" spans="1:1" x14ac:dyDescent="0.45">
      <c r="A16365" s="63"/>
    </row>
    <row r="16366" spans="1:1" x14ac:dyDescent="0.45">
      <c r="A16366" s="63"/>
    </row>
    <row r="16367" spans="1:1" x14ac:dyDescent="0.45">
      <c r="A16367" s="63"/>
    </row>
    <row r="16368" spans="1:1" x14ac:dyDescent="0.45">
      <c r="A16368" s="63"/>
    </row>
    <row r="16369" spans="1:1" x14ac:dyDescent="0.45">
      <c r="A16369" s="63"/>
    </row>
    <row r="16370" spans="1:1" x14ac:dyDescent="0.45">
      <c r="A16370" s="63"/>
    </row>
    <row r="16371" spans="1:1" x14ac:dyDescent="0.45">
      <c r="A16371" s="63"/>
    </row>
    <row r="16372" spans="1:1" x14ac:dyDescent="0.45">
      <c r="A16372" s="63"/>
    </row>
    <row r="16373" spans="1:1" x14ac:dyDescent="0.45">
      <c r="A16373" s="63"/>
    </row>
    <row r="16374" spans="1:1" x14ac:dyDescent="0.45">
      <c r="A16374" s="63"/>
    </row>
    <row r="16375" spans="1:1" x14ac:dyDescent="0.45">
      <c r="A16375" s="63"/>
    </row>
    <row r="16376" spans="1:1" x14ac:dyDescent="0.45">
      <c r="A16376" s="63"/>
    </row>
    <row r="16377" spans="1:1" x14ac:dyDescent="0.45">
      <c r="A16377" s="63"/>
    </row>
    <row r="16378" spans="1:1" x14ac:dyDescent="0.45">
      <c r="A16378" s="63"/>
    </row>
    <row r="16379" spans="1:1" x14ac:dyDescent="0.45">
      <c r="A16379" s="63"/>
    </row>
    <row r="16380" spans="1:1" x14ac:dyDescent="0.45">
      <c r="A16380" s="63"/>
    </row>
    <row r="16381" spans="1:1" x14ac:dyDescent="0.45">
      <c r="A16381" s="63"/>
    </row>
    <row r="16382" spans="1:1" x14ac:dyDescent="0.45">
      <c r="A16382" s="63"/>
    </row>
    <row r="16383" spans="1:1" x14ac:dyDescent="0.45">
      <c r="A16383" s="63"/>
    </row>
    <row r="16384" spans="1:1" x14ac:dyDescent="0.45">
      <c r="A16384" s="63"/>
    </row>
    <row r="16385" spans="1:1" x14ac:dyDescent="0.45">
      <c r="A16385" s="63"/>
    </row>
    <row r="16386" spans="1:1" x14ac:dyDescent="0.45">
      <c r="A16386" s="63"/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U90"/>
  <sheetViews>
    <sheetView topLeftCell="A31" workbookViewId="0">
      <selection activeCell="D70" sqref="D70"/>
    </sheetView>
  </sheetViews>
  <sheetFormatPr baseColWidth="10" defaultRowHeight="14.25" x14ac:dyDescent="0.45"/>
  <cols>
    <col min="2" max="2" width="12.73046875" bestFit="1" customWidth="1"/>
    <col min="4" max="4" width="32" customWidth="1"/>
    <col min="11" max="11" width="12" bestFit="1" customWidth="1"/>
  </cols>
  <sheetData>
    <row r="1" spans="1:333" x14ac:dyDescent="0.45">
      <c r="A1" s="50" t="s">
        <v>505</v>
      </c>
    </row>
    <row r="2" spans="1:333" ht="15.75" customHeight="1" x14ac:dyDescent="0.45"/>
    <row r="3" spans="1:333" x14ac:dyDescent="0.45">
      <c r="A3" s="2" t="s">
        <v>493</v>
      </c>
      <c r="B3" s="2">
        <v>0.20749983490346699</v>
      </c>
      <c r="C3" s="2">
        <v>0.20749983490346699</v>
      </c>
      <c r="D3" s="2">
        <v>-0.46350016509653302</v>
      </c>
      <c r="E3" s="2">
        <v>-0.46350016509653302</v>
      </c>
      <c r="F3" s="2">
        <v>9.7988975405300608E-3</v>
      </c>
      <c r="G3" s="2">
        <v>0.408905675415561</v>
      </c>
      <c r="H3" s="63">
        <v>0</v>
      </c>
      <c r="I3" s="63">
        <v>0</v>
      </c>
      <c r="J3" s="63">
        <v>0</v>
      </c>
      <c r="K3" s="63">
        <v>-2.5662707886555698E-4</v>
      </c>
      <c r="L3" s="63">
        <v>-6.7419706382398206E-2</v>
      </c>
      <c r="M3" s="63">
        <v>1.60510689544841</v>
      </c>
      <c r="N3" s="63">
        <v>3.1799312466295603E-2</v>
      </c>
      <c r="O3" s="63">
        <v>2.87993124662956E-2</v>
      </c>
      <c r="P3" s="63">
        <v>1.5136974691738401</v>
      </c>
      <c r="Q3" s="63">
        <v>-1.01220398171939E-2</v>
      </c>
      <c r="R3" s="63">
        <v>3.1904718681797901E-2</v>
      </c>
      <c r="S3" s="63">
        <v>0.13548751868179801</v>
      </c>
      <c r="T3" s="63">
        <v>8.6499834903466702E-2</v>
      </c>
      <c r="U3" s="63">
        <v>6.3499834903467001E-2</v>
      </c>
      <c r="V3" s="63">
        <v>6.2499834903466701E-2</v>
      </c>
      <c r="W3" s="63">
        <v>0.110499834903467</v>
      </c>
      <c r="X3" s="63">
        <v>2.49983490346658E-3</v>
      </c>
      <c r="Y3" s="63">
        <v>0.51204852330250294</v>
      </c>
      <c r="Z3" s="63">
        <v>3.4938480377404602E-2</v>
      </c>
      <c r="AA3" s="63">
        <v>0</v>
      </c>
      <c r="AB3" s="63">
        <v>0</v>
      </c>
      <c r="AC3" s="63">
        <v>0</v>
      </c>
      <c r="AD3" s="13">
        <v>-4.9509446873054297E-5</v>
      </c>
      <c r="AE3" s="13">
        <v>-4.9742446873164597E-5</v>
      </c>
      <c r="AF3" s="63">
        <v>8.6032575531268703E-3</v>
      </c>
      <c r="AG3" s="63">
        <v>8.6032575531268703E-3</v>
      </c>
      <c r="AH3" s="63">
        <v>1.7183257553126999E-2</v>
      </c>
      <c r="AI3" s="63">
        <v>0.33027474254179801</v>
      </c>
      <c r="AJ3" s="63">
        <v>0.89391428642315995</v>
      </c>
      <c r="AK3" s="63">
        <v>1.1030803583571001</v>
      </c>
      <c r="AL3" s="63">
        <v>1.1037078753714999</v>
      </c>
      <c r="AM3" s="63">
        <v>4.9467401439250901E-2</v>
      </c>
      <c r="AN3" s="63">
        <v>0</v>
      </c>
      <c r="AO3" s="63">
        <v>2.1687910459889999</v>
      </c>
      <c r="AP3" s="63">
        <v>2.9834779514899701</v>
      </c>
      <c r="AQ3" s="63">
        <v>2.9834779514899701</v>
      </c>
      <c r="AR3" s="63">
        <v>-0.407660552209961</v>
      </c>
      <c r="AS3" s="63">
        <v>0.16224353829240001</v>
      </c>
      <c r="AT3" s="63">
        <v>1.34434152963007</v>
      </c>
      <c r="AU3" s="63">
        <v>0.32942381230365497</v>
      </c>
      <c r="AV3" s="63">
        <v>0.266879156356369</v>
      </c>
      <c r="AW3" s="63">
        <v>8.269479486629E-2</v>
      </c>
      <c r="AX3" s="63">
        <v>0.16513101693270299</v>
      </c>
      <c r="AY3" s="63">
        <v>0.157741441091587</v>
      </c>
      <c r="AZ3" s="63">
        <v>0.16513886563365299</v>
      </c>
      <c r="BA3" s="63">
        <v>0.20016181487059201</v>
      </c>
      <c r="BB3" s="63">
        <v>0.22625151585474301</v>
      </c>
      <c r="BC3" s="63">
        <v>0.19635939839505601</v>
      </c>
      <c r="BD3" s="63">
        <v>0.19635939839505601</v>
      </c>
      <c r="BE3" s="63">
        <v>-0.93831079456408695</v>
      </c>
      <c r="BF3" s="63">
        <v>-2.43156694689293</v>
      </c>
      <c r="BG3" s="63">
        <v>5.9280358242828401E-2</v>
      </c>
      <c r="BH3" s="63">
        <v>0</v>
      </c>
      <c r="BI3" s="13">
        <v>0</v>
      </c>
      <c r="BJ3" s="13">
        <v>0</v>
      </c>
      <c r="BK3" s="13">
        <v>0</v>
      </c>
      <c r="BL3" s="63">
        <v>0</v>
      </c>
      <c r="BM3" s="13">
        <v>0</v>
      </c>
      <c r="BN3" s="13">
        <v>0</v>
      </c>
      <c r="BO3" s="13">
        <v>0</v>
      </c>
      <c r="BP3" s="63">
        <v>0</v>
      </c>
      <c r="BQ3" s="13">
        <v>0</v>
      </c>
      <c r="BR3" s="63">
        <v>0</v>
      </c>
      <c r="BS3" s="63">
        <v>0</v>
      </c>
      <c r="BT3" s="63">
        <v>0</v>
      </c>
      <c r="BU3" s="63">
        <v>0</v>
      </c>
      <c r="BV3" s="63">
        <v>0</v>
      </c>
      <c r="BW3" s="63">
        <v>0</v>
      </c>
      <c r="BX3" s="63">
        <v>0</v>
      </c>
      <c r="BY3" s="63">
        <v>0</v>
      </c>
      <c r="BZ3" s="63">
        <v>0</v>
      </c>
      <c r="CA3" s="63">
        <v>0</v>
      </c>
      <c r="CB3" s="63">
        <v>0</v>
      </c>
      <c r="CC3" s="63">
        <v>0</v>
      </c>
      <c r="CD3" s="63">
        <v>0</v>
      </c>
      <c r="CE3" s="63">
        <v>0</v>
      </c>
      <c r="CF3" s="63">
        <v>0</v>
      </c>
      <c r="CG3" s="63">
        <v>0</v>
      </c>
      <c r="CH3" s="63">
        <v>0</v>
      </c>
      <c r="CI3" s="63">
        <v>0</v>
      </c>
      <c r="CJ3" s="63">
        <v>0</v>
      </c>
      <c r="CK3" s="63">
        <v>0</v>
      </c>
      <c r="CL3" s="63">
        <v>0</v>
      </c>
      <c r="CM3" s="63">
        <v>0</v>
      </c>
      <c r="CN3" s="63">
        <v>0</v>
      </c>
      <c r="CO3" s="63">
        <v>0</v>
      </c>
      <c r="CP3" s="63">
        <v>0</v>
      </c>
      <c r="CQ3" s="63">
        <v>0</v>
      </c>
      <c r="CR3" s="63">
        <v>0</v>
      </c>
      <c r="CS3" s="63">
        <v>0</v>
      </c>
      <c r="CT3" s="63">
        <v>0</v>
      </c>
      <c r="CU3" s="13">
        <v>-4.5397153559556902E-5</v>
      </c>
      <c r="CV3" s="13">
        <v>-4.66039002016748E-5</v>
      </c>
      <c r="CW3" s="13">
        <v>-1.1506074464719201E-5</v>
      </c>
      <c r="CX3" s="63">
        <v>0</v>
      </c>
      <c r="CY3" s="63">
        <v>0</v>
      </c>
      <c r="CZ3" s="13">
        <v>-1.6923670886512099E-5</v>
      </c>
      <c r="DA3" s="63">
        <v>0</v>
      </c>
      <c r="DB3" s="13">
        <v>-2.9157754696068699E-5</v>
      </c>
      <c r="DC3" s="13">
        <v>-3.2302305550782203E-5</v>
      </c>
      <c r="DD3" s="63">
        <v>0</v>
      </c>
      <c r="DE3" s="13">
        <v>-2.1443818628496101E-5</v>
      </c>
      <c r="DF3" s="13">
        <v>-2.9157754696068699E-5</v>
      </c>
      <c r="DG3" s="13">
        <v>-4.7687240606422399E-5</v>
      </c>
      <c r="DH3" s="13">
        <v>-2.03588647590715E-5</v>
      </c>
      <c r="DI3" s="13">
        <v>-2.9157754696068699E-5</v>
      </c>
      <c r="DJ3" s="13">
        <v>-4.5474482312742498E-5</v>
      </c>
      <c r="DK3" s="13">
        <v>-4.5474482312742498E-5</v>
      </c>
      <c r="DL3" s="13">
        <v>-4.8092345405618102E-5</v>
      </c>
      <c r="DM3" s="63">
        <v>0</v>
      </c>
      <c r="DN3" s="63">
        <v>0</v>
      </c>
      <c r="DO3" s="63">
        <v>0</v>
      </c>
      <c r="DP3" s="13">
        <v>-2.76396045603848E-5</v>
      </c>
      <c r="DQ3" s="63">
        <v>0</v>
      </c>
      <c r="DR3" s="63">
        <v>0</v>
      </c>
      <c r="DS3" s="13">
        <v>-6.9312609742505E-6</v>
      </c>
      <c r="DT3" s="13">
        <v>-2.9157754696068699E-5</v>
      </c>
      <c r="DU3" s="63">
        <v>0</v>
      </c>
      <c r="DV3" s="13">
        <v>-3.5403736740626703E-5</v>
      </c>
      <c r="DW3" s="93">
        <v>-4.4580891720571098E-5</v>
      </c>
      <c r="DX3" s="93">
        <v>-4.5452392259283497E-5</v>
      </c>
      <c r="DY3" s="16">
        <v>-2.7433582622099202</v>
      </c>
      <c r="DZ3" s="93">
        <v>-4.4580891720571098E-5</v>
      </c>
      <c r="EA3" s="93">
        <v>-2.9157754696068699E-5</v>
      </c>
      <c r="EB3" s="16">
        <v>0</v>
      </c>
      <c r="EC3" s="16">
        <v>0</v>
      </c>
      <c r="ED3" s="93">
        <v>-3.5498190281733998E-5</v>
      </c>
      <c r="EE3" s="93">
        <v>-2.9157754696068699E-5</v>
      </c>
      <c r="EF3" s="93">
        <v>-2.9157754696068699E-5</v>
      </c>
      <c r="EG3" s="13">
        <v>-3.5403736740626703E-5</v>
      </c>
      <c r="EH3" s="13">
        <v>-2.9157754696068699E-5</v>
      </c>
      <c r="EI3" s="13">
        <v>-4.66039002016748E-5</v>
      </c>
      <c r="EJ3" s="63">
        <v>0</v>
      </c>
      <c r="EK3" s="13">
        <v>-1.6923670890176601E-5</v>
      </c>
      <c r="EL3" s="63">
        <v>0</v>
      </c>
      <c r="EM3" s="63">
        <v>0</v>
      </c>
      <c r="EN3" s="93">
        <v>-4.5452392259283497E-5</v>
      </c>
      <c r="EO3" s="93">
        <v>-4.57906680262785E-5</v>
      </c>
      <c r="EP3" s="93">
        <v>-1.8920499421366101E-5</v>
      </c>
      <c r="EQ3" s="93">
        <v>-1.41552101110848E-5</v>
      </c>
      <c r="ER3" s="93">
        <v>-2.4360658466082099E-5</v>
      </c>
      <c r="ES3" s="93">
        <v>-2.03588647590715E-5</v>
      </c>
      <c r="ET3" s="93">
        <v>-2.03588647590715E-5</v>
      </c>
      <c r="EU3" s="63">
        <v>3.0725327427093601</v>
      </c>
      <c r="EV3" s="13">
        <v>-2.9157754696068699E-5</v>
      </c>
      <c r="EW3" s="63">
        <v>0</v>
      </c>
      <c r="EX3" s="63">
        <v>-2.2746896910155601E-4</v>
      </c>
      <c r="EY3" s="63">
        <v>0</v>
      </c>
      <c r="EZ3" s="63">
        <v>0</v>
      </c>
      <c r="FA3" s="63">
        <v>0</v>
      </c>
      <c r="FB3" s="63">
        <v>0</v>
      </c>
      <c r="FC3" s="63">
        <v>0</v>
      </c>
      <c r="FD3" s="63">
        <v>-0.65329528784256097</v>
      </c>
      <c r="FE3" s="63">
        <v>0</v>
      </c>
      <c r="FF3" s="63">
        <v>0</v>
      </c>
      <c r="FG3" s="63">
        <v>0</v>
      </c>
      <c r="FH3" s="63">
        <v>0</v>
      </c>
      <c r="FI3" s="63">
        <v>-0.335889135366779</v>
      </c>
      <c r="FJ3" s="63">
        <v>-0.40371089245664699</v>
      </c>
      <c r="FK3" s="63">
        <v>0</v>
      </c>
      <c r="FL3" s="63">
        <v>0</v>
      </c>
      <c r="FM3" s="63">
        <v>0</v>
      </c>
      <c r="FN3" s="63">
        <v>-1.74705045331854</v>
      </c>
      <c r="FO3" s="63">
        <v>0</v>
      </c>
      <c r="FP3" s="63">
        <v>3.0735289760624E-2</v>
      </c>
      <c r="FQ3" s="63">
        <v>0.13294539567327901</v>
      </c>
      <c r="FR3" s="63">
        <v>4.43889585186453E-2</v>
      </c>
      <c r="FS3" s="63">
        <v>0</v>
      </c>
      <c r="FT3" s="63">
        <v>-4.5307570060424997E-2</v>
      </c>
      <c r="FU3" s="63">
        <v>-4.5307570060424997E-2</v>
      </c>
      <c r="FV3" s="63">
        <v>-4.5307570060424997E-2</v>
      </c>
      <c r="FW3" s="63">
        <v>-4.5307507212380901E-2</v>
      </c>
      <c r="FX3" s="63">
        <v>0.23110191472459299</v>
      </c>
      <c r="FY3" s="63">
        <v>1.11563966145134</v>
      </c>
      <c r="FZ3" s="63">
        <v>0.38936888949787701</v>
      </c>
      <c r="GA3" s="63">
        <v>-0.30563310829788598</v>
      </c>
      <c r="GB3" s="63">
        <v>5.6755351516745697E-2</v>
      </c>
      <c r="GC3" s="63">
        <v>0.59098952870817301</v>
      </c>
      <c r="GD3" s="63">
        <v>1.2547840766540499</v>
      </c>
      <c r="GE3" s="63">
        <v>1.5478217176776501</v>
      </c>
      <c r="GF3" s="63">
        <v>0.82092322247924598</v>
      </c>
      <c r="GG3" s="63">
        <v>-6.2575727633436301E-2</v>
      </c>
      <c r="GH3" s="63">
        <v>-9.2829555565091801E-2</v>
      </c>
      <c r="GI3" s="63">
        <v>0.319892575884278</v>
      </c>
      <c r="GJ3" s="63">
        <v>-5.1227905542599698E-2</v>
      </c>
      <c r="GK3" s="63">
        <v>-0.133793617788597</v>
      </c>
      <c r="GL3" s="63">
        <v>-0.14830802027881201</v>
      </c>
      <c r="GM3" s="63">
        <v>0.89500564256453896</v>
      </c>
      <c r="GN3" s="63">
        <v>-0.15659701120251801</v>
      </c>
      <c r="GO3" s="63">
        <v>-0.13304503516616101</v>
      </c>
      <c r="GP3" s="63">
        <v>0.22039364770835601</v>
      </c>
      <c r="GQ3" s="63">
        <v>-0.20156448714123801</v>
      </c>
      <c r="GR3" s="63">
        <v>1.6474016442471699E-2</v>
      </c>
      <c r="GS3" s="63">
        <v>2.4321529048450901E-2</v>
      </c>
      <c r="GT3" s="63">
        <v>0.153693038901666</v>
      </c>
      <c r="GU3" s="63">
        <v>1.93510381253559E-2</v>
      </c>
      <c r="GV3" s="63">
        <v>0.196955769592043</v>
      </c>
      <c r="GW3" s="63">
        <v>0.153821133333128</v>
      </c>
      <c r="GX3" s="63">
        <v>0.23088258238444101</v>
      </c>
      <c r="GY3" s="63">
        <v>0.76648953477812298</v>
      </c>
      <c r="GZ3" s="63">
        <v>1.19401005090662</v>
      </c>
      <c r="HA3" s="63">
        <v>0</v>
      </c>
      <c r="HB3" s="63">
        <v>0.67511227305740595</v>
      </c>
      <c r="HC3" s="63">
        <v>0.99661668617239896</v>
      </c>
      <c r="HD3" s="63">
        <v>1.3624043946329101</v>
      </c>
      <c r="HE3" s="63">
        <v>0.42514408221967798</v>
      </c>
      <c r="HF3" s="63">
        <v>0.66131025097893004</v>
      </c>
      <c r="HG3" s="63">
        <v>0.51563426801948198</v>
      </c>
      <c r="HH3" s="63">
        <v>0.47730144942409702</v>
      </c>
      <c r="HI3" s="63">
        <v>0.42315619749101602</v>
      </c>
      <c r="HJ3" s="63">
        <v>-6.7829238505902403</v>
      </c>
      <c r="HK3" s="63">
        <v>-7.0010777069233796E-2</v>
      </c>
      <c r="HL3" s="63">
        <v>0.46007686747424198</v>
      </c>
      <c r="HM3" s="63">
        <v>0</v>
      </c>
      <c r="HN3" s="63">
        <v>0</v>
      </c>
      <c r="HO3" s="63">
        <v>0</v>
      </c>
      <c r="HP3" s="63">
        <v>0</v>
      </c>
      <c r="HQ3" s="63">
        <v>0</v>
      </c>
      <c r="HR3" s="63">
        <v>0</v>
      </c>
      <c r="HS3" s="63">
        <v>5.78495516705896E-3</v>
      </c>
      <c r="HT3" s="63">
        <v>0</v>
      </c>
      <c r="HU3" s="63">
        <v>0</v>
      </c>
      <c r="HV3" s="63">
        <v>0.78234757760248397</v>
      </c>
      <c r="HW3" s="63">
        <v>1.58216623128301</v>
      </c>
      <c r="HX3" s="63">
        <v>0</v>
      </c>
      <c r="HY3" s="63">
        <v>0</v>
      </c>
      <c r="HZ3" s="63">
        <v>0</v>
      </c>
      <c r="IA3" s="63">
        <v>3.5535276179225499</v>
      </c>
      <c r="IB3" s="63">
        <v>0.27095271969545398</v>
      </c>
      <c r="IC3" s="63">
        <v>0.94756265369501902</v>
      </c>
      <c r="ID3" s="63">
        <v>0</v>
      </c>
      <c r="IE3" s="63">
        <v>0.17016829998820801</v>
      </c>
      <c r="IF3" s="63">
        <v>0</v>
      </c>
      <c r="IG3" s="63">
        <v>0</v>
      </c>
      <c r="IH3" s="63">
        <v>1.4073870599341599E-2</v>
      </c>
      <c r="II3" s="63">
        <v>5.8533463662383003E-2</v>
      </c>
      <c r="IJ3" s="63">
        <v>0</v>
      </c>
      <c r="IK3" s="63">
        <v>0</v>
      </c>
      <c r="IL3" s="63">
        <v>0.132228323514125</v>
      </c>
      <c r="IM3" s="63">
        <v>0.113495782175444</v>
      </c>
      <c r="IN3" s="63">
        <v>0</v>
      </c>
      <c r="IO3" s="63">
        <v>0</v>
      </c>
      <c r="IP3" s="63">
        <v>0.19804530717961999</v>
      </c>
      <c r="IQ3" s="63">
        <v>0</v>
      </c>
      <c r="IR3" s="63">
        <v>5.8160219996775397E-2</v>
      </c>
      <c r="IS3" s="63">
        <v>0</v>
      </c>
      <c r="IT3" s="63">
        <v>0.16227668418424801</v>
      </c>
      <c r="IU3" s="63">
        <v>-2.35178862646057E-2</v>
      </c>
      <c r="IV3" s="63">
        <v>3.3002345751031698E-2</v>
      </c>
      <c r="IW3" s="63">
        <v>0</v>
      </c>
      <c r="IX3" s="63">
        <v>0.419609776551086</v>
      </c>
      <c r="IY3" s="63">
        <v>0</v>
      </c>
      <c r="IZ3" s="63">
        <v>0</v>
      </c>
      <c r="JA3" s="63">
        <v>0</v>
      </c>
      <c r="JB3" s="63">
        <v>0</v>
      </c>
      <c r="JC3" s="63">
        <v>0</v>
      </c>
      <c r="JD3" s="63">
        <v>0</v>
      </c>
      <c r="JE3" s="63">
        <v>0</v>
      </c>
      <c r="JF3" s="63">
        <v>0.326068939193917</v>
      </c>
      <c r="JG3" s="63">
        <v>0.328565501284309</v>
      </c>
      <c r="JH3" s="63">
        <v>0</v>
      </c>
      <c r="JI3" s="63">
        <v>0</v>
      </c>
      <c r="JJ3" s="63">
        <v>0</v>
      </c>
      <c r="JK3" s="63">
        <v>0</v>
      </c>
      <c r="JL3" s="63">
        <v>0</v>
      </c>
      <c r="JM3" s="63">
        <v>0.23958210385776499</v>
      </c>
      <c r="JN3" s="63">
        <v>6.2751575936543597E-2</v>
      </c>
      <c r="JO3" s="63">
        <v>2.8238209171444099E-2</v>
      </c>
      <c r="JP3" s="63">
        <v>0.113015588261715</v>
      </c>
      <c r="JQ3" s="63">
        <v>0.10780720745898099</v>
      </c>
      <c r="JR3" s="63">
        <v>0.32005136732849598</v>
      </c>
      <c r="JS3" s="63">
        <v>0.41033255504905702</v>
      </c>
      <c r="JT3" s="63">
        <v>0</v>
      </c>
      <c r="JU3" s="63">
        <v>0.243888100843385</v>
      </c>
      <c r="JV3" s="63">
        <v>1.83370805854256</v>
      </c>
      <c r="JW3" s="63">
        <v>2.2278401619385102</v>
      </c>
      <c r="JX3" s="63">
        <v>0</v>
      </c>
      <c r="JY3" s="63">
        <v>0.11275356974619501</v>
      </c>
      <c r="JZ3" s="63">
        <v>0.147420713913231</v>
      </c>
      <c r="KA3" s="63">
        <v>0.18939487895858101</v>
      </c>
      <c r="KB3" s="63">
        <v>0</v>
      </c>
      <c r="KC3" s="63">
        <v>3.5397682418070699</v>
      </c>
      <c r="KD3" s="63">
        <v>0</v>
      </c>
      <c r="KE3" s="63">
        <v>0</v>
      </c>
      <c r="KF3" s="63">
        <v>0</v>
      </c>
      <c r="KG3" s="63">
        <v>0</v>
      </c>
      <c r="KH3" s="63">
        <v>0</v>
      </c>
      <c r="KI3" s="63">
        <v>0</v>
      </c>
      <c r="KJ3" s="63">
        <v>0</v>
      </c>
      <c r="KK3" s="63">
        <v>0</v>
      </c>
      <c r="KL3" s="63">
        <v>0</v>
      </c>
      <c r="KM3" s="63">
        <v>0</v>
      </c>
      <c r="KN3" s="63">
        <v>0</v>
      </c>
      <c r="KO3" s="63">
        <v>0</v>
      </c>
      <c r="KP3" s="63">
        <v>0</v>
      </c>
      <c r="KQ3" s="63">
        <v>0</v>
      </c>
      <c r="KR3" s="63">
        <v>0</v>
      </c>
      <c r="KS3" s="63">
        <v>0</v>
      </c>
      <c r="KT3" s="63">
        <v>0</v>
      </c>
      <c r="KU3" s="63">
        <v>0</v>
      </c>
      <c r="KV3" s="63">
        <v>0</v>
      </c>
      <c r="KW3" s="63">
        <v>0</v>
      </c>
      <c r="KX3" s="63">
        <v>0</v>
      </c>
      <c r="KY3" s="63">
        <v>2.8266720550885502E-3</v>
      </c>
      <c r="KZ3" s="63">
        <v>2.6953036790186998E-3</v>
      </c>
      <c r="LA3" s="13">
        <v>8.2163957227996702E-7</v>
      </c>
      <c r="LB3" s="13">
        <v>-1.08747679211033E-5</v>
      </c>
      <c r="LC3" s="63">
        <v>0</v>
      </c>
      <c r="LD3" s="63">
        <v>6.0993700809707202E-2</v>
      </c>
      <c r="LE3" s="63">
        <v>6.4621306781251803E-2</v>
      </c>
      <c r="LF3" s="63">
        <v>0</v>
      </c>
      <c r="LG3" s="63">
        <v>2.8266720550885502E-3</v>
      </c>
      <c r="LH3" s="63">
        <v>0</v>
      </c>
      <c r="LI3" s="63">
        <v>0</v>
      </c>
      <c r="LJ3" s="63">
        <v>0</v>
      </c>
      <c r="LK3" s="63">
        <v>0</v>
      </c>
      <c r="LL3" s="63">
        <v>0</v>
      </c>
      <c r="LM3" s="63">
        <v>0</v>
      </c>
      <c r="LN3" s="63">
        <v>0.82016849130370295</v>
      </c>
      <c r="LO3" s="63">
        <v>0</v>
      </c>
      <c r="LP3" s="63">
        <v>0</v>
      </c>
      <c r="LQ3" s="63">
        <v>0</v>
      </c>
      <c r="LR3" s="63">
        <v>0</v>
      </c>
      <c r="LS3" s="63">
        <v>0</v>
      </c>
      <c r="LT3" s="63">
        <v>0</v>
      </c>
      <c r="LU3" s="63">
        <v>0</v>
      </c>
    </row>
    <row r="4" spans="1:333" x14ac:dyDescent="0.45">
      <c r="A4" s="2" t="s">
        <v>608</v>
      </c>
      <c r="B4" s="2">
        <v>0.95506626720959598</v>
      </c>
      <c r="C4" s="2">
        <v>0.95506626720959598</v>
      </c>
      <c r="D4" s="2">
        <v>0</v>
      </c>
      <c r="E4" s="2">
        <v>0</v>
      </c>
      <c r="F4" s="2">
        <v>3.7918328471932798</v>
      </c>
      <c r="G4" s="2">
        <v>3.3107404275208201</v>
      </c>
      <c r="H4" s="63">
        <v>0</v>
      </c>
      <c r="I4" s="63">
        <v>0</v>
      </c>
      <c r="J4" s="63">
        <v>0</v>
      </c>
      <c r="K4" s="63">
        <v>0</v>
      </c>
      <c r="L4" s="63">
        <v>0</v>
      </c>
      <c r="M4" s="63">
        <v>1.5572025895683499</v>
      </c>
      <c r="N4" s="63">
        <v>1.4325063952297299</v>
      </c>
      <c r="O4" s="63">
        <v>6.3233422632155104E-2</v>
      </c>
      <c r="P4" s="63">
        <v>67.739515059348093</v>
      </c>
      <c r="Q4" s="63">
        <v>15.439229905616401</v>
      </c>
      <c r="R4" s="63">
        <v>13.2231499526895</v>
      </c>
      <c r="S4" s="63">
        <v>13.0386772846736</v>
      </c>
      <c r="T4" s="63">
        <v>0.57466675489589802</v>
      </c>
      <c r="U4" s="63">
        <v>3.69556761829207</v>
      </c>
      <c r="V4" s="63">
        <v>3.7482319633919801</v>
      </c>
      <c r="W4" s="63">
        <v>4.1168823790913196</v>
      </c>
      <c r="X4" s="63">
        <v>3.3269172025927198</v>
      </c>
      <c r="Y4" s="63">
        <v>0</v>
      </c>
      <c r="Z4" s="63">
        <v>0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>
        <v>0</v>
      </c>
      <c r="AG4" s="63">
        <v>0</v>
      </c>
      <c r="AH4" s="63">
        <v>0</v>
      </c>
      <c r="AI4" s="63">
        <v>0</v>
      </c>
      <c r="AJ4" s="63">
        <v>21.327902168558001</v>
      </c>
      <c r="AK4" s="63">
        <v>20.929679587575698</v>
      </c>
      <c r="AL4" s="63">
        <v>20.9311933594621</v>
      </c>
      <c r="AM4" s="63">
        <v>0.23866241033404501</v>
      </c>
      <c r="AN4" s="63">
        <v>0</v>
      </c>
      <c r="AO4" s="63">
        <v>21.985974128218398</v>
      </c>
      <c r="AP4" s="63">
        <v>25.394207465203301</v>
      </c>
      <c r="AQ4" s="63">
        <v>25.394207465203301</v>
      </c>
      <c r="AR4" s="63">
        <v>9.7152723041182902</v>
      </c>
      <c r="AS4" s="63">
        <v>0</v>
      </c>
      <c r="AT4" s="63">
        <v>18.718232599514899</v>
      </c>
      <c r="AU4" s="63">
        <v>0</v>
      </c>
      <c r="AV4" s="63">
        <v>1.9313664000734301</v>
      </c>
      <c r="AW4" s="63">
        <v>0.19948210530798799</v>
      </c>
      <c r="AX4" s="63">
        <v>1.19505137651575</v>
      </c>
      <c r="AY4" s="63">
        <v>0.25368284843817202</v>
      </c>
      <c r="AZ4" s="63">
        <v>1.19507205613425</v>
      </c>
      <c r="BA4" s="63">
        <v>0.26825120507170402</v>
      </c>
      <c r="BB4" s="63">
        <v>1.57670778841559</v>
      </c>
      <c r="BC4" s="63">
        <v>1.31576450388123</v>
      </c>
      <c r="BD4" s="63">
        <v>1.31576450388123</v>
      </c>
      <c r="BE4" s="63">
        <v>4.22012540115026</v>
      </c>
      <c r="BF4" s="63">
        <v>19.675964717313001</v>
      </c>
      <c r="BG4" s="63">
        <v>1.9993673494861901</v>
      </c>
      <c r="BH4" s="63">
        <v>0</v>
      </c>
      <c r="BI4" s="63">
        <v>0</v>
      </c>
      <c r="BJ4" s="63">
        <v>0</v>
      </c>
      <c r="BK4" s="63">
        <v>0</v>
      </c>
      <c r="BL4" s="63">
        <v>0</v>
      </c>
      <c r="BM4" s="63">
        <v>0</v>
      </c>
      <c r="BN4" s="63">
        <v>0</v>
      </c>
      <c r="BO4" s="63">
        <v>0</v>
      </c>
      <c r="BP4" s="63">
        <v>0</v>
      </c>
      <c r="BQ4" s="63">
        <v>0</v>
      </c>
      <c r="BR4" s="63">
        <v>0</v>
      </c>
      <c r="BS4" s="63">
        <v>0</v>
      </c>
      <c r="BT4" s="63">
        <v>0</v>
      </c>
      <c r="BU4" s="63">
        <v>0</v>
      </c>
      <c r="BV4" s="63">
        <v>0</v>
      </c>
      <c r="BW4" s="63">
        <v>0</v>
      </c>
      <c r="BX4" s="63">
        <v>0</v>
      </c>
      <c r="BY4" s="63">
        <v>0</v>
      </c>
      <c r="BZ4" s="63">
        <v>0</v>
      </c>
      <c r="CA4" s="63">
        <v>0</v>
      </c>
      <c r="CB4" s="63">
        <v>0</v>
      </c>
      <c r="CC4" s="63">
        <v>0</v>
      </c>
      <c r="CD4" s="63">
        <v>0</v>
      </c>
      <c r="CE4" s="63">
        <v>0</v>
      </c>
      <c r="CF4" s="63">
        <v>0</v>
      </c>
      <c r="CG4" s="63">
        <v>0</v>
      </c>
      <c r="CH4" s="63">
        <v>0</v>
      </c>
      <c r="CI4" s="63">
        <v>0</v>
      </c>
      <c r="CJ4" s="63">
        <v>0</v>
      </c>
      <c r="CK4" s="63">
        <v>0</v>
      </c>
      <c r="CL4" s="63">
        <v>0</v>
      </c>
      <c r="CM4" s="63">
        <v>0</v>
      </c>
      <c r="CN4" s="63">
        <v>0</v>
      </c>
      <c r="CO4" s="63">
        <v>0</v>
      </c>
      <c r="CP4" s="63">
        <v>0</v>
      </c>
      <c r="CQ4" s="63">
        <v>0</v>
      </c>
      <c r="CR4" s="63">
        <v>0</v>
      </c>
      <c r="CS4" s="63">
        <v>0</v>
      </c>
      <c r="CT4" s="63">
        <v>0</v>
      </c>
      <c r="CU4" s="63">
        <v>3.5357713553396102</v>
      </c>
      <c r="CV4" s="63">
        <v>5.4838105385169298</v>
      </c>
      <c r="CW4" s="63">
        <v>3.0011239550553701</v>
      </c>
      <c r="CX4" s="63">
        <v>0</v>
      </c>
      <c r="CY4" s="63">
        <v>0</v>
      </c>
      <c r="CZ4" s="63">
        <v>4.0774228337215002</v>
      </c>
      <c r="DA4" s="63">
        <v>0</v>
      </c>
      <c r="DB4" s="63">
        <v>7.56884429419003</v>
      </c>
      <c r="DC4" s="63">
        <v>5.1601244069777401</v>
      </c>
      <c r="DD4" s="63">
        <v>0</v>
      </c>
      <c r="DE4" s="63">
        <v>5.2997888870418404</v>
      </c>
      <c r="DF4" s="63">
        <v>7.56884429419003</v>
      </c>
      <c r="DG4" s="63">
        <v>5.0021013867267801</v>
      </c>
      <c r="DH4" s="63">
        <v>5</v>
      </c>
      <c r="DI4" s="63">
        <v>7.56884429419003</v>
      </c>
      <c r="DJ4" s="63">
        <v>5.1314013827450697</v>
      </c>
      <c r="DK4" s="63">
        <v>5.1314013827450697</v>
      </c>
      <c r="DL4" s="63">
        <v>4.8199241996378897</v>
      </c>
      <c r="DM4" s="63">
        <v>0</v>
      </c>
      <c r="DN4" s="63">
        <v>0</v>
      </c>
      <c r="DO4" s="63">
        <v>0</v>
      </c>
      <c r="DP4" s="63">
        <v>7.1011097971436401</v>
      </c>
      <c r="DQ4" s="63">
        <v>0</v>
      </c>
      <c r="DR4" s="63">
        <v>0</v>
      </c>
      <c r="DS4" s="63">
        <v>1.9641751038099799</v>
      </c>
      <c r="DT4" s="63">
        <v>7.56884429419003</v>
      </c>
      <c r="DU4" s="63">
        <v>0</v>
      </c>
      <c r="DV4" s="63">
        <v>9.6304349502286204</v>
      </c>
      <c r="DW4" s="63">
        <v>13.235501288455801</v>
      </c>
      <c r="DX4" s="63">
        <v>6.6266440212896498</v>
      </c>
      <c r="DY4" s="63">
        <v>0</v>
      </c>
      <c r="DZ4" s="63">
        <v>13.235501288455801</v>
      </c>
      <c r="EA4" s="63">
        <v>7.56884429419003</v>
      </c>
      <c r="EB4" s="63">
        <v>0</v>
      </c>
      <c r="EC4" s="63">
        <v>0</v>
      </c>
      <c r="ED4" s="63">
        <v>3.38423975712147</v>
      </c>
      <c r="EE4" s="63">
        <v>7.56884429419003</v>
      </c>
      <c r="EF4" s="63">
        <v>7.56884429419003</v>
      </c>
      <c r="EG4" s="63">
        <v>9.6304349502286204</v>
      </c>
      <c r="EH4" s="63">
        <v>7.56884429419003</v>
      </c>
      <c r="EI4" s="63">
        <v>5.4838105385169298</v>
      </c>
      <c r="EJ4" s="63">
        <v>5893.0530083351496</v>
      </c>
      <c r="EK4" s="63">
        <v>4.0774228337215002</v>
      </c>
      <c r="EL4" s="63">
        <v>0</v>
      </c>
      <c r="EM4" s="63">
        <v>0</v>
      </c>
      <c r="EN4" s="63">
        <v>6.6266440212896498</v>
      </c>
      <c r="EO4" s="63">
        <v>1.9171335075414</v>
      </c>
      <c r="EP4" s="63">
        <v>4.6089351217440004</v>
      </c>
      <c r="EQ4" s="63">
        <v>3.5355770668547599</v>
      </c>
      <c r="ER4" s="63">
        <v>2.5480325679675402</v>
      </c>
      <c r="ES4" s="63">
        <v>5</v>
      </c>
      <c r="ET4" s="63">
        <v>5</v>
      </c>
      <c r="EU4" s="63">
        <v>7.56884429419003</v>
      </c>
      <c r="EV4" s="63">
        <v>7.56884429419003</v>
      </c>
      <c r="EW4" s="63">
        <v>0</v>
      </c>
      <c r="EX4" s="63">
        <v>0</v>
      </c>
      <c r="EY4" s="63">
        <v>0</v>
      </c>
      <c r="EZ4" s="63">
        <v>0</v>
      </c>
      <c r="FA4" s="63">
        <v>0</v>
      </c>
      <c r="FB4" s="63">
        <v>1.0440722014867401</v>
      </c>
      <c r="FC4" s="63">
        <v>0</v>
      </c>
      <c r="FD4" s="63">
        <v>0</v>
      </c>
      <c r="FE4" s="63">
        <v>0</v>
      </c>
      <c r="FF4" s="63">
        <v>0</v>
      </c>
      <c r="FG4" s="63">
        <v>0</v>
      </c>
      <c r="FH4" s="63">
        <v>0</v>
      </c>
      <c r="FI4" s="63">
        <v>0</v>
      </c>
      <c r="FJ4" s="63">
        <v>0</v>
      </c>
      <c r="FK4" s="63">
        <v>0</v>
      </c>
      <c r="FL4" s="63">
        <v>0</v>
      </c>
      <c r="FM4" s="63">
        <v>0</v>
      </c>
      <c r="FN4" s="63">
        <v>1.5954883838788301</v>
      </c>
      <c r="FO4" s="63">
        <v>0</v>
      </c>
      <c r="FP4" s="63">
        <v>7.5749636263249806E-2</v>
      </c>
      <c r="FQ4" s="63">
        <v>4.1771850470040697</v>
      </c>
      <c r="FR4" s="63">
        <v>1.68549400191493</v>
      </c>
      <c r="FS4" s="63">
        <v>0</v>
      </c>
      <c r="FT4" s="63">
        <v>0</v>
      </c>
      <c r="FU4" s="63">
        <v>0</v>
      </c>
      <c r="FV4" s="63">
        <v>0</v>
      </c>
      <c r="FW4" s="63">
        <v>0</v>
      </c>
      <c r="FX4" s="63">
        <v>0.62296434079919405</v>
      </c>
      <c r="FY4" s="63">
        <v>21.8863856668465</v>
      </c>
      <c r="FZ4" s="63">
        <v>1.6721055200909201</v>
      </c>
      <c r="GA4" s="63">
        <v>0</v>
      </c>
      <c r="GB4" s="63">
        <v>1.8109339093727601</v>
      </c>
      <c r="GC4" s="63">
        <v>25.188678007279002</v>
      </c>
      <c r="GD4" s="63">
        <v>31.387573638146101</v>
      </c>
      <c r="GE4" s="63">
        <v>7.6531082142828701</v>
      </c>
      <c r="GF4" s="63">
        <v>21.708300642198299</v>
      </c>
      <c r="GG4" s="63">
        <v>7.1707383410263295E-2</v>
      </c>
      <c r="GH4" s="63">
        <v>7.3894175937288101E-2</v>
      </c>
      <c r="GI4" s="63">
        <v>7.3894175937288101E-2</v>
      </c>
      <c r="GJ4" s="63">
        <v>7.3894175937288101E-2</v>
      </c>
      <c r="GK4" s="63">
        <v>3.2941515885718899E-2</v>
      </c>
      <c r="GL4" s="63">
        <v>0</v>
      </c>
      <c r="GM4" s="63">
        <v>2.1590400718677598</v>
      </c>
      <c r="GN4" s="63">
        <v>0</v>
      </c>
      <c r="GO4" s="63">
        <v>3.8706696184240101E-2</v>
      </c>
      <c r="GP4" s="63">
        <v>0</v>
      </c>
      <c r="GQ4" s="63">
        <v>7.5546349079675901</v>
      </c>
      <c r="GR4" s="63">
        <v>5.6584205985961401E-2</v>
      </c>
      <c r="GS4" s="63">
        <v>0.53727468785686705</v>
      </c>
      <c r="GT4" s="63">
        <v>0.81267696882058205</v>
      </c>
      <c r="GU4" s="63">
        <v>5.6482678793247802E-2</v>
      </c>
      <c r="GV4" s="63">
        <v>0.68472949004197703</v>
      </c>
      <c r="GW4" s="63">
        <v>0.81357085658599204</v>
      </c>
      <c r="GX4" s="63">
        <v>0.84712462109072195</v>
      </c>
      <c r="GY4" s="63">
        <v>3.0960496667711301</v>
      </c>
      <c r="GZ4" s="63">
        <v>4.2043645459935197</v>
      </c>
      <c r="HA4" s="63">
        <v>0</v>
      </c>
      <c r="HB4" s="63">
        <v>13.225029268336099</v>
      </c>
      <c r="HC4" s="63">
        <v>21.935677112864202</v>
      </c>
      <c r="HD4" s="63">
        <v>5.8956619952690001</v>
      </c>
      <c r="HE4" s="63">
        <v>1.0255836010146</v>
      </c>
      <c r="HF4" s="63">
        <v>1.69364704382915</v>
      </c>
      <c r="HG4" s="63">
        <v>1.49400356152087</v>
      </c>
      <c r="HH4" s="63">
        <v>1.15140386457718</v>
      </c>
      <c r="HI4" s="63">
        <v>1.0711614990510601</v>
      </c>
      <c r="HJ4" s="63">
        <v>0</v>
      </c>
      <c r="HK4" s="63">
        <v>0</v>
      </c>
      <c r="HL4" s="63">
        <v>5.7161109535018104</v>
      </c>
      <c r="HM4" s="63">
        <v>0</v>
      </c>
      <c r="HN4" s="63">
        <v>0</v>
      </c>
      <c r="HO4" s="63">
        <v>0</v>
      </c>
      <c r="HP4" s="63">
        <v>0</v>
      </c>
      <c r="HQ4" s="63">
        <v>0</v>
      </c>
      <c r="HR4" s="63">
        <v>0</v>
      </c>
      <c r="HS4" s="63">
        <v>1.37615259778977E-3</v>
      </c>
      <c r="HT4" s="63">
        <v>0</v>
      </c>
      <c r="HU4" s="63">
        <v>0</v>
      </c>
      <c r="HV4" s="63">
        <v>26.547149664963499</v>
      </c>
      <c r="HW4" s="63">
        <v>4.1842679136646801</v>
      </c>
      <c r="HX4" s="63">
        <v>0</v>
      </c>
      <c r="HY4" s="63">
        <v>0</v>
      </c>
      <c r="HZ4" s="63">
        <v>0</v>
      </c>
      <c r="IA4" s="63">
        <v>8.8181630843086296</v>
      </c>
      <c r="IB4" s="63">
        <v>22.169065285797</v>
      </c>
      <c r="IC4" s="63">
        <v>13.8127889511728</v>
      </c>
      <c r="ID4" s="63">
        <v>0</v>
      </c>
      <c r="IE4" s="63">
        <v>0.31225263269373599</v>
      </c>
      <c r="IF4" s="63">
        <v>0</v>
      </c>
      <c r="IG4" s="63">
        <v>0</v>
      </c>
      <c r="IH4" s="63">
        <v>2.0490560980579199E-2</v>
      </c>
      <c r="II4" s="63">
        <v>8.9821297155077806E-2</v>
      </c>
      <c r="IJ4" s="63">
        <v>0</v>
      </c>
      <c r="IK4" s="63">
        <v>0</v>
      </c>
      <c r="IL4" s="63">
        <v>1.2367360837024399</v>
      </c>
      <c r="IM4" s="63">
        <v>5.1359524774210001</v>
      </c>
      <c r="IN4" s="63">
        <v>0</v>
      </c>
      <c r="IO4" s="63">
        <v>0</v>
      </c>
      <c r="IP4" s="63">
        <v>10.685635769845099</v>
      </c>
      <c r="IQ4" s="63">
        <v>0</v>
      </c>
      <c r="IR4" s="63">
        <v>0.98964525513688495</v>
      </c>
      <c r="IS4" s="63">
        <v>0</v>
      </c>
      <c r="IT4" s="63">
        <v>0.52879349555920097</v>
      </c>
      <c r="IU4" s="63">
        <v>0</v>
      </c>
      <c r="IV4" s="63">
        <v>14.8040000342396</v>
      </c>
      <c r="IW4" s="63">
        <v>0</v>
      </c>
      <c r="IX4" s="63">
        <v>0.94880078711465399</v>
      </c>
      <c r="IY4" s="63">
        <v>0</v>
      </c>
      <c r="IZ4" s="63">
        <v>0</v>
      </c>
      <c r="JA4" s="63">
        <v>0</v>
      </c>
      <c r="JB4" s="63">
        <v>0</v>
      </c>
      <c r="JC4" s="63">
        <v>0</v>
      </c>
      <c r="JD4" s="63">
        <v>0</v>
      </c>
      <c r="JE4" s="63">
        <v>0</v>
      </c>
      <c r="JF4" s="63">
        <v>2.0557474015067299</v>
      </c>
      <c r="JG4" s="63">
        <v>4.2733853645959403</v>
      </c>
      <c r="JH4" s="63">
        <v>0</v>
      </c>
      <c r="JI4" s="63">
        <v>0</v>
      </c>
      <c r="JJ4" s="63">
        <v>0</v>
      </c>
      <c r="JK4" s="63">
        <v>0</v>
      </c>
      <c r="JL4" s="63">
        <v>0</v>
      </c>
      <c r="JM4" s="63">
        <v>0.45627782643817599</v>
      </c>
      <c r="JN4" s="63">
        <v>0.15137688588380099</v>
      </c>
      <c r="JO4" s="63">
        <v>7.5926643323404397</v>
      </c>
      <c r="JP4" s="63">
        <v>0.27262977147672501</v>
      </c>
      <c r="JQ4" s="63">
        <v>1.73545024111516</v>
      </c>
      <c r="JR4" s="63">
        <v>193.66649187635301</v>
      </c>
      <c r="JS4" s="63">
        <v>0</v>
      </c>
      <c r="JT4" s="63">
        <v>0</v>
      </c>
      <c r="JU4" s="63">
        <v>47.993283172101499</v>
      </c>
      <c r="JV4" s="63">
        <v>17.323584007899701</v>
      </c>
      <c r="JW4" s="63">
        <v>56.872407099132502</v>
      </c>
      <c r="JX4" s="63">
        <v>0</v>
      </c>
      <c r="JY4" s="63">
        <v>6.2579570061879304</v>
      </c>
      <c r="JZ4" s="63">
        <v>4.2470232483444397</v>
      </c>
      <c r="KA4" s="63">
        <v>4.4495334896350602</v>
      </c>
      <c r="KB4" s="63">
        <v>0</v>
      </c>
      <c r="KC4" s="63">
        <v>6.8286997201363704</v>
      </c>
      <c r="KD4" s="63">
        <v>0</v>
      </c>
      <c r="KE4" s="63">
        <v>0</v>
      </c>
      <c r="KF4" s="63">
        <v>0</v>
      </c>
      <c r="KG4" s="63">
        <v>0</v>
      </c>
      <c r="KH4" s="63">
        <v>0</v>
      </c>
      <c r="KI4" s="63">
        <v>0</v>
      </c>
      <c r="KJ4" s="63">
        <v>0</v>
      </c>
      <c r="KK4" s="63">
        <v>0.122634433103454</v>
      </c>
      <c r="KL4" s="63">
        <v>0</v>
      </c>
      <c r="KM4" s="63">
        <v>0</v>
      </c>
      <c r="KN4" s="63">
        <v>0</v>
      </c>
      <c r="KO4" s="63">
        <v>0</v>
      </c>
      <c r="KP4" s="63">
        <v>0</v>
      </c>
      <c r="KQ4" s="63">
        <v>0</v>
      </c>
      <c r="KR4" s="63">
        <v>0</v>
      </c>
      <c r="KS4" s="63">
        <v>0</v>
      </c>
      <c r="KT4" s="63">
        <v>0</v>
      </c>
      <c r="KU4" s="63">
        <v>0</v>
      </c>
      <c r="KV4" s="63">
        <v>0</v>
      </c>
      <c r="KW4" s="63">
        <v>0</v>
      </c>
      <c r="KX4" s="63">
        <v>0</v>
      </c>
      <c r="KY4" s="63">
        <v>7.56884429419003</v>
      </c>
      <c r="KZ4" s="63">
        <v>9.6304349502286204</v>
      </c>
      <c r="LA4" s="63">
        <v>0.23866241033404501</v>
      </c>
      <c r="LB4" s="63">
        <v>6.6266440212896498</v>
      </c>
      <c r="LC4" s="63">
        <v>0</v>
      </c>
      <c r="LD4" s="63">
        <v>0.29427265687919901</v>
      </c>
      <c r="LE4" s="63">
        <v>0.20784970016115001</v>
      </c>
      <c r="LF4" s="63">
        <v>0</v>
      </c>
      <c r="LG4" s="63">
        <v>7.56884429419003</v>
      </c>
      <c r="LH4" s="63">
        <v>0</v>
      </c>
      <c r="LI4" s="63">
        <v>0</v>
      </c>
      <c r="LJ4" s="63">
        <v>0</v>
      </c>
      <c r="LK4" s="63">
        <v>0</v>
      </c>
      <c r="LL4" s="63">
        <v>0</v>
      </c>
      <c r="LM4" s="63">
        <v>0</v>
      </c>
      <c r="LN4" s="63">
        <v>0.43041873395699898</v>
      </c>
      <c r="LO4" s="63">
        <v>0</v>
      </c>
      <c r="LP4" s="63">
        <v>0</v>
      </c>
      <c r="LQ4" s="63">
        <v>0</v>
      </c>
      <c r="LR4" s="63">
        <v>0</v>
      </c>
      <c r="LS4" s="63">
        <v>0</v>
      </c>
      <c r="LT4" s="63">
        <v>0</v>
      </c>
      <c r="LU4" s="63">
        <v>0</v>
      </c>
    </row>
    <row r="5" spans="1:333" x14ac:dyDescent="0.45">
      <c r="A5" s="2" t="s">
        <v>609</v>
      </c>
      <c r="B5" s="2">
        <v>0</v>
      </c>
      <c r="C5" s="2">
        <v>0</v>
      </c>
      <c r="D5" s="2">
        <v>-7.7833042076002803E-3</v>
      </c>
      <c r="E5" s="2">
        <v>-7.7833042076002803E-3</v>
      </c>
      <c r="F5" s="2">
        <v>0</v>
      </c>
      <c r="G5" s="2">
        <v>0</v>
      </c>
      <c r="H5" s="63">
        <v>0</v>
      </c>
      <c r="I5" s="63">
        <v>0</v>
      </c>
      <c r="J5" s="63">
        <v>0</v>
      </c>
      <c r="K5" s="13">
        <v>-2.9066613633886999E-5</v>
      </c>
      <c r="L5" s="13">
        <v>-1.9845038739817999E-4</v>
      </c>
      <c r="M5" s="63">
        <v>0</v>
      </c>
      <c r="N5" s="63">
        <v>0</v>
      </c>
      <c r="O5" s="63">
        <v>0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0</v>
      </c>
      <c r="W5" s="63">
        <v>0</v>
      </c>
      <c r="X5" s="63">
        <v>0</v>
      </c>
      <c r="Y5" s="63">
        <v>-3.85777085008216E-3</v>
      </c>
      <c r="Z5" s="63">
        <v>-5.58069829561747E-3</v>
      </c>
      <c r="AA5" s="63">
        <v>0</v>
      </c>
      <c r="AB5" s="63">
        <v>0</v>
      </c>
      <c r="AC5" s="63">
        <v>0</v>
      </c>
      <c r="AD5" s="13">
        <v>-5.8147146185860997E-7</v>
      </c>
      <c r="AE5" s="13">
        <v>-5.8147146185860997E-7</v>
      </c>
      <c r="AF5" s="13">
        <v>-5.98961672975158E-7</v>
      </c>
      <c r="AG5" s="13">
        <v>-5.9896167297552603E-7</v>
      </c>
      <c r="AH5" s="63">
        <v>-2.7791365847729902E-3</v>
      </c>
      <c r="AI5" s="13">
        <v>-3.78333071362451E-6</v>
      </c>
      <c r="AJ5" s="63">
        <v>0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3">
        <v>0</v>
      </c>
      <c r="AR5" s="63">
        <v>0</v>
      </c>
      <c r="AS5" s="13">
        <v>-3.7271874426844399E-4</v>
      </c>
      <c r="AT5" s="63">
        <v>0</v>
      </c>
      <c r="AU5" s="13">
        <v>-4.1617450985660502E-4</v>
      </c>
      <c r="AV5" s="63">
        <v>0</v>
      </c>
      <c r="AW5" s="63">
        <v>0</v>
      </c>
      <c r="AX5" s="63">
        <v>0</v>
      </c>
      <c r="AY5" s="63">
        <v>0</v>
      </c>
      <c r="AZ5" s="63">
        <v>0</v>
      </c>
      <c r="BA5" s="63">
        <v>0</v>
      </c>
      <c r="BB5" s="63">
        <v>0</v>
      </c>
      <c r="BC5" s="63">
        <v>0</v>
      </c>
      <c r="BD5" s="63">
        <v>0</v>
      </c>
      <c r="BE5" s="63">
        <v>0</v>
      </c>
      <c r="BF5" s="63">
        <v>0</v>
      </c>
      <c r="BG5" s="63">
        <v>0</v>
      </c>
      <c r="BH5" s="63">
        <v>0</v>
      </c>
      <c r="BI5" s="63">
        <v>0</v>
      </c>
      <c r="BJ5" s="63">
        <v>0</v>
      </c>
      <c r="BK5" s="63">
        <v>0</v>
      </c>
      <c r="BL5" s="63">
        <v>0</v>
      </c>
      <c r="BM5" s="63">
        <v>0</v>
      </c>
      <c r="BN5" s="63">
        <v>0</v>
      </c>
      <c r="BO5" s="63">
        <v>0</v>
      </c>
      <c r="BP5" s="63">
        <v>0</v>
      </c>
      <c r="BQ5" s="63">
        <v>0</v>
      </c>
      <c r="BR5" s="63">
        <v>0</v>
      </c>
      <c r="BS5" s="63">
        <v>0</v>
      </c>
      <c r="BT5" s="63">
        <v>0</v>
      </c>
      <c r="BU5" s="63">
        <v>0</v>
      </c>
      <c r="BV5" s="63">
        <v>0</v>
      </c>
      <c r="BW5" s="63">
        <v>0</v>
      </c>
      <c r="BX5" s="63">
        <v>0</v>
      </c>
      <c r="BY5" s="63">
        <v>0</v>
      </c>
      <c r="BZ5" s="63">
        <v>0</v>
      </c>
      <c r="CA5" s="63">
        <v>0</v>
      </c>
      <c r="CB5" s="63">
        <v>0</v>
      </c>
      <c r="CC5" s="63">
        <v>0</v>
      </c>
      <c r="CD5" s="63">
        <v>0</v>
      </c>
      <c r="CE5" s="63">
        <v>0</v>
      </c>
      <c r="CF5" s="63">
        <v>0</v>
      </c>
      <c r="CG5" s="63">
        <v>0</v>
      </c>
      <c r="CH5" s="63">
        <v>0</v>
      </c>
      <c r="CI5" s="63">
        <v>0</v>
      </c>
      <c r="CJ5" s="63">
        <v>0</v>
      </c>
      <c r="CK5" s="63">
        <v>0</v>
      </c>
      <c r="CL5" s="63">
        <v>0</v>
      </c>
      <c r="CM5" s="63">
        <v>0</v>
      </c>
      <c r="CN5" s="63">
        <v>0</v>
      </c>
      <c r="CO5" s="63">
        <v>0</v>
      </c>
      <c r="CP5" s="63">
        <v>0</v>
      </c>
      <c r="CQ5" s="63">
        <v>0</v>
      </c>
      <c r="CR5" s="63">
        <v>0</v>
      </c>
      <c r="CS5" s="63">
        <v>0</v>
      </c>
      <c r="CT5" s="63">
        <v>0</v>
      </c>
      <c r="CU5" s="63">
        <v>0</v>
      </c>
      <c r="CV5" s="63">
        <v>0</v>
      </c>
      <c r="CW5" s="63">
        <v>0</v>
      </c>
      <c r="CX5" s="63">
        <v>0</v>
      </c>
      <c r="CY5" s="63">
        <v>0</v>
      </c>
      <c r="CZ5" s="63">
        <v>0</v>
      </c>
      <c r="DA5" s="63">
        <v>0</v>
      </c>
      <c r="DB5" s="63">
        <v>0</v>
      </c>
      <c r="DC5" s="63">
        <v>0</v>
      </c>
      <c r="DD5" s="63">
        <v>0</v>
      </c>
      <c r="DE5" s="63">
        <v>0</v>
      </c>
      <c r="DF5" s="63">
        <v>0</v>
      </c>
      <c r="DG5" s="13">
        <v>0</v>
      </c>
      <c r="DH5" s="63">
        <v>0</v>
      </c>
      <c r="DI5" s="13">
        <v>0</v>
      </c>
      <c r="DJ5" s="63">
        <v>0</v>
      </c>
      <c r="DK5" s="63">
        <v>0</v>
      </c>
      <c r="DL5" s="63">
        <v>0</v>
      </c>
      <c r="DM5" s="63">
        <v>0</v>
      </c>
      <c r="DN5" s="63">
        <v>0</v>
      </c>
      <c r="DO5" s="63">
        <v>0</v>
      </c>
      <c r="DP5" s="63">
        <v>0</v>
      </c>
      <c r="DQ5" s="63">
        <v>0</v>
      </c>
      <c r="DR5" s="63">
        <v>0</v>
      </c>
      <c r="DS5" s="63">
        <v>0</v>
      </c>
      <c r="DT5" s="63">
        <v>0</v>
      </c>
      <c r="DU5" s="63">
        <v>0</v>
      </c>
      <c r="DV5" s="63">
        <v>0</v>
      </c>
      <c r="DW5" s="63">
        <v>0</v>
      </c>
      <c r="DX5" s="63">
        <v>0</v>
      </c>
      <c r="DY5" s="63">
        <v>0</v>
      </c>
      <c r="DZ5" s="63">
        <v>0</v>
      </c>
      <c r="EA5" s="63">
        <v>0</v>
      </c>
      <c r="EB5" s="63">
        <v>0</v>
      </c>
      <c r="EC5" s="63">
        <v>0</v>
      </c>
      <c r="ED5" s="63">
        <v>0</v>
      </c>
      <c r="EE5" s="63">
        <v>0</v>
      </c>
      <c r="EF5" s="63">
        <v>0</v>
      </c>
      <c r="EG5" s="63">
        <v>0</v>
      </c>
      <c r="EH5" s="63">
        <v>0</v>
      </c>
      <c r="EI5" s="63">
        <v>0</v>
      </c>
      <c r="EJ5" s="63">
        <v>0</v>
      </c>
      <c r="EK5" s="63">
        <v>0</v>
      </c>
      <c r="EL5" s="63">
        <v>0</v>
      </c>
      <c r="EM5" s="63">
        <v>0</v>
      </c>
      <c r="EN5" s="63">
        <v>0</v>
      </c>
      <c r="EO5" s="63">
        <v>0</v>
      </c>
      <c r="EP5" s="63">
        <v>0</v>
      </c>
      <c r="EQ5" s="63">
        <v>0</v>
      </c>
      <c r="ER5" s="63">
        <v>0</v>
      </c>
      <c r="ES5" s="63">
        <v>0</v>
      </c>
      <c r="ET5" s="63">
        <v>0</v>
      </c>
      <c r="EU5" s="63">
        <v>0</v>
      </c>
      <c r="EV5" s="63">
        <v>0</v>
      </c>
      <c r="EW5" s="63">
        <v>0</v>
      </c>
      <c r="EX5" s="63">
        <v>0</v>
      </c>
      <c r="EY5" s="63">
        <v>0</v>
      </c>
      <c r="EZ5" s="63">
        <v>0</v>
      </c>
      <c r="FA5" s="63">
        <v>0</v>
      </c>
      <c r="FB5" s="63">
        <v>0</v>
      </c>
      <c r="FC5" s="63">
        <v>-1.21632614092037E-3</v>
      </c>
      <c r="FD5" s="63">
        <v>0</v>
      </c>
      <c r="FE5" s="63">
        <v>-5.8715478351886001E-3</v>
      </c>
      <c r="FF5" s="63">
        <v>0</v>
      </c>
      <c r="FG5" s="63">
        <v>0</v>
      </c>
      <c r="FH5" s="63">
        <v>0</v>
      </c>
      <c r="FI5" s="63">
        <v>0</v>
      </c>
      <c r="FJ5" s="13">
        <v>-1.7999863291569E-4</v>
      </c>
      <c r="FK5" s="63">
        <v>-6.3147054214154098E-3</v>
      </c>
      <c r="FL5" s="63">
        <v>0</v>
      </c>
      <c r="FM5" s="63">
        <v>0</v>
      </c>
      <c r="FN5" s="63">
        <v>0</v>
      </c>
      <c r="FO5" s="63">
        <v>0</v>
      </c>
      <c r="FP5" s="63">
        <v>0</v>
      </c>
      <c r="FQ5" s="63">
        <v>0</v>
      </c>
      <c r="FR5" s="63">
        <v>0</v>
      </c>
      <c r="FS5" s="63">
        <v>0</v>
      </c>
      <c r="FT5" s="63">
        <v>-2.1019650730460101E-3</v>
      </c>
      <c r="FU5" s="63">
        <v>-2.1019650730460101E-3</v>
      </c>
      <c r="FV5" s="63">
        <v>-2.1019650730460101E-3</v>
      </c>
      <c r="FW5" s="63">
        <v>-2.1019650730460101E-3</v>
      </c>
      <c r="FX5" s="63">
        <v>0</v>
      </c>
      <c r="FY5" s="63">
        <v>0</v>
      </c>
      <c r="FZ5" s="63">
        <v>0</v>
      </c>
      <c r="GA5" s="63">
        <v>-1.7337407516131501E-3</v>
      </c>
      <c r="GB5" s="63">
        <v>0</v>
      </c>
      <c r="GC5" s="63">
        <v>0</v>
      </c>
      <c r="GD5" s="63">
        <v>0</v>
      </c>
      <c r="GE5" s="63">
        <v>0</v>
      </c>
      <c r="GF5" s="63">
        <v>0</v>
      </c>
      <c r="GG5" s="63">
        <v>0</v>
      </c>
      <c r="GH5" s="63">
        <v>0</v>
      </c>
      <c r="GI5" s="63">
        <v>0</v>
      </c>
      <c r="GJ5" s="63">
        <v>0</v>
      </c>
      <c r="GK5" s="63">
        <v>0</v>
      </c>
      <c r="GL5" s="13">
        <v>-5.4662718075730699E-5</v>
      </c>
      <c r="GM5" s="63">
        <v>0</v>
      </c>
      <c r="GN5" s="13">
        <v>-7.2223324732148306E-5</v>
      </c>
      <c r="GO5" s="63">
        <v>0</v>
      </c>
      <c r="GP5" s="63">
        <v>-1.2502556372111901E-3</v>
      </c>
      <c r="GQ5" s="63">
        <v>0</v>
      </c>
      <c r="GR5" s="63">
        <v>0</v>
      </c>
      <c r="GS5" s="63">
        <v>0</v>
      </c>
      <c r="GT5" s="63">
        <v>0</v>
      </c>
      <c r="GU5" s="63">
        <v>0</v>
      </c>
      <c r="GV5" s="63">
        <v>0</v>
      </c>
      <c r="GW5" s="63">
        <v>0</v>
      </c>
      <c r="GX5" s="63">
        <v>0</v>
      </c>
      <c r="GY5" s="63">
        <v>0</v>
      </c>
      <c r="GZ5" s="63">
        <v>0</v>
      </c>
      <c r="HA5" s="63">
        <v>0</v>
      </c>
      <c r="HB5" s="63">
        <v>0</v>
      </c>
      <c r="HC5" s="63">
        <v>0</v>
      </c>
      <c r="HD5" s="63">
        <v>0</v>
      </c>
      <c r="HE5" s="63">
        <v>0</v>
      </c>
      <c r="HF5" s="63">
        <v>0</v>
      </c>
      <c r="HG5" s="63">
        <v>0</v>
      </c>
      <c r="HH5" s="63">
        <v>0</v>
      </c>
      <c r="HI5" s="63">
        <v>0</v>
      </c>
      <c r="HJ5" s="63">
        <v>-2.2265366618105499E-2</v>
      </c>
      <c r="HK5" s="63">
        <v>0</v>
      </c>
      <c r="HL5" s="63">
        <v>0</v>
      </c>
      <c r="HM5" s="63">
        <v>0</v>
      </c>
      <c r="HN5" s="63">
        <v>0</v>
      </c>
      <c r="HO5" s="63">
        <v>0</v>
      </c>
      <c r="HP5" s="63">
        <v>0</v>
      </c>
      <c r="HQ5" s="63">
        <v>0</v>
      </c>
      <c r="HR5" s="63">
        <v>0</v>
      </c>
      <c r="HS5" s="63">
        <v>0</v>
      </c>
      <c r="HT5" s="63">
        <v>0</v>
      </c>
      <c r="HU5" s="63">
        <v>0</v>
      </c>
      <c r="HV5" s="63">
        <v>0</v>
      </c>
      <c r="HW5" s="63">
        <v>0</v>
      </c>
      <c r="HX5" s="63">
        <v>0</v>
      </c>
      <c r="HY5" s="63">
        <v>0</v>
      </c>
      <c r="HZ5" s="63">
        <v>0</v>
      </c>
      <c r="IA5" s="63">
        <v>0</v>
      </c>
      <c r="IB5" s="63">
        <v>0</v>
      </c>
      <c r="IC5" s="63">
        <v>0</v>
      </c>
      <c r="ID5" s="63">
        <v>0</v>
      </c>
      <c r="IE5" s="63">
        <v>0</v>
      </c>
      <c r="IF5" s="63">
        <v>0</v>
      </c>
      <c r="IG5" s="63">
        <v>0</v>
      </c>
      <c r="IH5" s="63">
        <v>0</v>
      </c>
      <c r="II5" s="63">
        <v>0</v>
      </c>
      <c r="IJ5" s="63">
        <v>0</v>
      </c>
      <c r="IK5" s="63">
        <v>0</v>
      </c>
      <c r="IL5" s="63">
        <v>0</v>
      </c>
      <c r="IM5" s="63">
        <v>0</v>
      </c>
      <c r="IN5" s="63">
        <v>0</v>
      </c>
      <c r="IO5" s="63">
        <v>0</v>
      </c>
      <c r="IP5" s="63">
        <v>0</v>
      </c>
      <c r="IQ5" s="63">
        <v>0</v>
      </c>
      <c r="IR5" s="63">
        <v>0</v>
      </c>
      <c r="IS5" s="63">
        <v>0</v>
      </c>
      <c r="IT5" s="63">
        <v>0</v>
      </c>
      <c r="IU5" s="63">
        <v>-1.78533926559781E-3</v>
      </c>
      <c r="IV5" s="63">
        <v>0</v>
      </c>
      <c r="IW5" s="63">
        <v>0</v>
      </c>
      <c r="IX5" s="63">
        <v>0</v>
      </c>
      <c r="IY5" s="63">
        <v>0</v>
      </c>
      <c r="IZ5" s="63">
        <v>0</v>
      </c>
      <c r="JA5" s="63">
        <v>0</v>
      </c>
      <c r="JB5" s="63">
        <v>0</v>
      </c>
      <c r="JC5" s="63">
        <v>0</v>
      </c>
      <c r="JD5" s="63">
        <v>0</v>
      </c>
      <c r="JE5" s="63">
        <v>0</v>
      </c>
      <c r="JF5" s="63">
        <v>0</v>
      </c>
      <c r="JG5" s="63">
        <v>0</v>
      </c>
      <c r="JH5" s="63">
        <v>0</v>
      </c>
      <c r="JI5" s="63">
        <v>0</v>
      </c>
      <c r="JJ5" s="63">
        <v>0</v>
      </c>
      <c r="JK5" s="63">
        <v>0</v>
      </c>
      <c r="JL5" s="63">
        <v>0</v>
      </c>
      <c r="JM5" s="63">
        <v>0</v>
      </c>
      <c r="JN5" s="63">
        <v>0</v>
      </c>
      <c r="JO5" s="63">
        <v>0</v>
      </c>
      <c r="JP5" s="63">
        <v>0</v>
      </c>
      <c r="JQ5" s="63">
        <v>0</v>
      </c>
      <c r="JR5" s="63">
        <v>0</v>
      </c>
      <c r="JS5" s="13">
        <v>-1.72031861933143E-6</v>
      </c>
      <c r="JT5" s="63">
        <v>0</v>
      </c>
      <c r="JU5" s="63">
        <v>0</v>
      </c>
      <c r="JV5" s="63">
        <v>0</v>
      </c>
      <c r="JW5" s="63">
        <v>0</v>
      </c>
      <c r="JX5" s="63">
        <v>0</v>
      </c>
      <c r="JY5" s="63">
        <v>0</v>
      </c>
      <c r="JZ5" s="63">
        <v>0</v>
      </c>
      <c r="KA5" s="63">
        <v>0</v>
      </c>
      <c r="KB5" s="63">
        <v>0</v>
      </c>
      <c r="KC5" s="63">
        <v>0</v>
      </c>
      <c r="KD5" s="63">
        <v>0</v>
      </c>
      <c r="KE5" s="63">
        <v>0</v>
      </c>
      <c r="KF5" s="63">
        <v>0</v>
      </c>
      <c r="KG5" s="63">
        <v>0</v>
      </c>
      <c r="KH5" s="63">
        <v>0</v>
      </c>
      <c r="KI5" s="63">
        <v>0</v>
      </c>
      <c r="KJ5" s="63">
        <v>0</v>
      </c>
      <c r="KK5" s="63">
        <v>0</v>
      </c>
      <c r="KL5" s="63">
        <v>0</v>
      </c>
      <c r="KM5" s="63">
        <v>0</v>
      </c>
      <c r="KN5" s="63">
        <v>0</v>
      </c>
      <c r="KO5" s="63">
        <v>0</v>
      </c>
      <c r="KP5" s="63">
        <v>0</v>
      </c>
      <c r="KQ5" s="63">
        <v>0</v>
      </c>
      <c r="KR5" s="63">
        <v>0</v>
      </c>
      <c r="KS5" s="63">
        <v>0</v>
      </c>
      <c r="KT5" s="63">
        <v>0</v>
      </c>
      <c r="KU5" s="63">
        <v>0</v>
      </c>
      <c r="KV5" s="63">
        <v>0</v>
      </c>
      <c r="KW5" s="63">
        <v>0</v>
      </c>
      <c r="KX5" s="63">
        <v>0</v>
      </c>
      <c r="KY5" s="63">
        <v>0</v>
      </c>
      <c r="KZ5" s="63">
        <v>0</v>
      </c>
      <c r="LA5" s="63">
        <v>0</v>
      </c>
      <c r="LB5" s="63">
        <v>0</v>
      </c>
      <c r="LC5" s="63">
        <v>0</v>
      </c>
      <c r="LD5" s="63">
        <v>0</v>
      </c>
      <c r="LE5" s="63">
        <v>0</v>
      </c>
      <c r="LF5" s="63">
        <v>0</v>
      </c>
      <c r="LG5" s="63">
        <v>0</v>
      </c>
      <c r="LH5" s="63">
        <v>0</v>
      </c>
      <c r="LI5" s="63">
        <v>0</v>
      </c>
      <c r="LJ5" s="63">
        <v>0</v>
      </c>
      <c r="LK5" s="63">
        <v>0</v>
      </c>
      <c r="LL5" s="63">
        <v>0</v>
      </c>
      <c r="LM5" s="63">
        <v>0</v>
      </c>
      <c r="LN5" s="63">
        <v>0</v>
      </c>
      <c r="LO5" s="63">
        <v>0</v>
      </c>
      <c r="LP5" s="63">
        <v>0</v>
      </c>
      <c r="LQ5" s="63">
        <v>0</v>
      </c>
      <c r="LR5" s="63">
        <v>0</v>
      </c>
      <c r="LS5" s="63">
        <v>0</v>
      </c>
      <c r="LT5" s="63">
        <v>0</v>
      </c>
      <c r="LU5" s="63">
        <v>0</v>
      </c>
    </row>
    <row r="6" spans="1:333" x14ac:dyDescent="0.45">
      <c r="A6" s="2" t="s">
        <v>610</v>
      </c>
      <c r="B6" s="2">
        <v>0.01</v>
      </c>
      <c r="C6" s="2">
        <v>0.01</v>
      </c>
      <c r="D6" s="2">
        <v>0.53</v>
      </c>
      <c r="E6" s="2">
        <v>0.53</v>
      </c>
      <c r="F6" s="2">
        <v>0.01</v>
      </c>
      <c r="G6" s="2">
        <v>0.3</v>
      </c>
      <c r="H6" s="63">
        <v>0.25</v>
      </c>
      <c r="I6" s="63">
        <v>0.56999999999999995</v>
      </c>
      <c r="J6" s="63">
        <v>0.91</v>
      </c>
      <c r="K6" s="63">
        <v>0</v>
      </c>
      <c r="L6" s="63">
        <v>0</v>
      </c>
      <c r="M6" s="63">
        <v>1.0720000000000001</v>
      </c>
      <c r="N6" s="63">
        <v>3.2000000000000001E-2</v>
      </c>
      <c r="O6" s="63">
        <v>2.9000000000000001E-2</v>
      </c>
      <c r="P6" s="63">
        <v>0</v>
      </c>
      <c r="Q6" s="63">
        <v>0</v>
      </c>
      <c r="R6" s="63">
        <v>4.4999999999999998E-2</v>
      </c>
      <c r="S6" s="63">
        <v>0.1896516</v>
      </c>
      <c r="T6" s="63">
        <v>0</v>
      </c>
      <c r="U6" s="63">
        <v>4.5999999999999999E-2</v>
      </c>
      <c r="V6" s="63">
        <v>6.2E-2</v>
      </c>
      <c r="W6" s="63">
        <v>0.112</v>
      </c>
      <c r="X6" s="63">
        <v>2E-3</v>
      </c>
      <c r="Y6" s="63">
        <v>0.15</v>
      </c>
      <c r="Z6" s="63">
        <v>3.4000000000000002E-2</v>
      </c>
      <c r="AA6" s="63">
        <v>0</v>
      </c>
      <c r="AB6" s="63">
        <v>0</v>
      </c>
      <c r="AC6" s="63">
        <v>0</v>
      </c>
      <c r="AD6" s="63">
        <v>0</v>
      </c>
      <c r="AE6" s="63">
        <v>0</v>
      </c>
      <c r="AF6" s="63">
        <v>8.6527672327672504E-3</v>
      </c>
      <c r="AG6" s="63">
        <v>8.6527672327672504E-3</v>
      </c>
      <c r="AH6" s="63">
        <v>1.7232767232767399E-2</v>
      </c>
      <c r="AI6" s="63">
        <v>0.33038283174761401</v>
      </c>
      <c r="AJ6" s="63">
        <v>0</v>
      </c>
      <c r="AK6" s="63">
        <v>0</v>
      </c>
      <c r="AL6" s="63">
        <v>0</v>
      </c>
      <c r="AM6" s="63">
        <v>4.9587969062500001E-2</v>
      </c>
      <c r="AN6" s="63">
        <v>1.375</v>
      </c>
      <c r="AO6" s="63">
        <v>0</v>
      </c>
      <c r="AP6" s="63">
        <v>0</v>
      </c>
      <c r="AQ6" s="63">
        <v>0</v>
      </c>
      <c r="AR6" s="63">
        <v>0</v>
      </c>
      <c r="AS6" s="63">
        <v>0.31951073372583799</v>
      </c>
      <c r="AT6" s="63">
        <v>0</v>
      </c>
      <c r="AU6" s="63">
        <v>0.49928648005946002</v>
      </c>
      <c r="AV6" s="63">
        <v>0</v>
      </c>
      <c r="AW6" s="63">
        <v>0</v>
      </c>
      <c r="AX6" s="63">
        <v>0</v>
      </c>
      <c r="AY6" s="63">
        <v>0</v>
      </c>
      <c r="AZ6" s="63">
        <v>0</v>
      </c>
      <c r="BA6" s="63">
        <v>0</v>
      </c>
      <c r="BB6" s="63">
        <v>0</v>
      </c>
      <c r="BC6" s="63">
        <v>0</v>
      </c>
      <c r="BD6" s="63">
        <v>0</v>
      </c>
      <c r="BE6" s="63">
        <v>3.68</v>
      </c>
      <c r="BF6" s="63">
        <v>2.41</v>
      </c>
      <c r="BG6" s="63">
        <v>2.81E-2</v>
      </c>
      <c r="BH6" s="63">
        <v>1.73518202129058</v>
      </c>
      <c r="BI6" s="63">
        <v>0.97669773635153101</v>
      </c>
      <c r="BJ6" s="63">
        <v>2.9521502571364699</v>
      </c>
      <c r="BK6" s="63">
        <v>2.7035245335176201</v>
      </c>
      <c r="BL6" s="63">
        <v>1.8322231473771899</v>
      </c>
      <c r="BM6" s="63">
        <v>1.46569715808171</v>
      </c>
      <c r="BN6" s="63">
        <v>2.6708089031631599</v>
      </c>
      <c r="BO6" s="63">
        <v>1.9105708704145901</v>
      </c>
      <c r="BP6" s="63">
        <v>3.1379679144385002</v>
      </c>
      <c r="BQ6" s="63">
        <v>1.4993186463774699</v>
      </c>
      <c r="BR6" s="63">
        <v>0.95611557679774095</v>
      </c>
      <c r="BS6" s="63">
        <v>3.19277108433735</v>
      </c>
      <c r="BT6" s="63">
        <v>3.45</v>
      </c>
      <c r="BU6" s="63">
        <v>1.46577851790175</v>
      </c>
      <c r="BV6" s="63">
        <v>2.1978406128584398</v>
      </c>
      <c r="BW6" s="63">
        <v>3.0640519842190801</v>
      </c>
      <c r="BX6" s="63">
        <v>2.3750674581759301</v>
      </c>
      <c r="BY6" s="63">
        <v>2.4412702815143499</v>
      </c>
      <c r="BZ6" s="63">
        <v>1.7349540078843599</v>
      </c>
      <c r="CA6" s="63">
        <v>2.7691218687325501</v>
      </c>
      <c r="CB6" s="63">
        <v>2.7691218687325501</v>
      </c>
      <c r="CC6" s="63">
        <v>2.2732438016528902</v>
      </c>
      <c r="CD6" s="63">
        <v>0</v>
      </c>
      <c r="CE6" s="63">
        <v>0</v>
      </c>
      <c r="CF6" s="63">
        <v>0</v>
      </c>
      <c r="CG6" s="63">
        <v>0</v>
      </c>
      <c r="CH6" s="63">
        <v>0</v>
      </c>
      <c r="CI6" s="63">
        <v>1.4650466045273001</v>
      </c>
      <c r="CJ6" s="63">
        <v>1.9981838819523301</v>
      </c>
      <c r="CK6" s="63">
        <v>3.3801843317972402</v>
      </c>
      <c r="CL6" s="63">
        <v>0</v>
      </c>
      <c r="CM6" s="63">
        <v>0.97626441881100301</v>
      </c>
      <c r="CN6" s="63">
        <v>1.4654856648130301</v>
      </c>
      <c r="CO6" s="63">
        <v>0</v>
      </c>
      <c r="CP6" s="63">
        <v>2.3750033728177899</v>
      </c>
      <c r="CQ6" s="63">
        <v>2.4412702815143499</v>
      </c>
      <c r="CR6" s="63">
        <v>2.4963131026659102</v>
      </c>
      <c r="CS6" s="63">
        <v>0</v>
      </c>
      <c r="CT6" s="63">
        <v>2.1972041937094402</v>
      </c>
      <c r="CU6" s="63">
        <v>0</v>
      </c>
      <c r="CV6" s="63">
        <v>0</v>
      </c>
      <c r="CW6" s="63">
        <v>0</v>
      </c>
      <c r="CX6" s="63">
        <v>0</v>
      </c>
      <c r="CY6" s="63">
        <v>0</v>
      </c>
      <c r="CZ6" s="63">
        <v>0</v>
      </c>
      <c r="DA6" s="63">
        <v>3.2545757071547401</v>
      </c>
      <c r="DB6" s="63">
        <v>0</v>
      </c>
      <c r="DC6" s="63">
        <v>0</v>
      </c>
      <c r="DD6" s="63">
        <v>0</v>
      </c>
      <c r="DE6" s="63">
        <v>0</v>
      </c>
      <c r="DF6" s="63">
        <v>0</v>
      </c>
      <c r="DG6" s="63">
        <v>0</v>
      </c>
      <c r="DH6" s="63">
        <v>0</v>
      </c>
      <c r="DI6" s="63">
        <v>0</v>
      </c>
      <c r="DJ6" s="63">
        <v>0</v>
      </c>
      <c r="DK6" s="63">
        <v>0</v>
      </c>
      <c r="DL6" s="63">
        <v>0</v>
      </c>
      <c r="DM6" s="63">
        <v>0</v>
      </c>
      <c r="DN6" s="63">
        <v>0</v>
      </c>
      <c r="DO6" s="63">
        <v>0</v>
      </c>
      <c r="DP6" s="63">
        <v>0</v>
      </c>
      <c r="DQ6" s="63">
        <v>0</v>
      </c>
      <c r="DR6" s="63">
        <v>0</v>
      </c>
      <c r="DS6" s="63">
        <v>0</v>
      </c>
      <c r="DT6" s="63">
        <v>0</v>
      </c>
      <c r="DU6" s="63">
        <v>0</v>
      </c>
      <c r="DV6" s="63">
        <v>0</v>
      </c>
      <c r="DW6" s="63">
        <v>0</v>
      </c>
      <c r="DX6" s="63">
        <v>0</v>
      </c>
      <c r="DY6" s="63">
        <v>0</v>
      </c>
      <c r="DZ6" s="63">
        <v>0</v>
      </c>
      <c r="EA6" s="63">
        <v>0</v>
      </c>
      <c r="EB6" s="63">
        <v>0</v>
      </c>
      <c r="EC6" s="63">
        <v>0</v>
      </c>
      <c r="ED6" s="63">
        <v>0</v>
      </c>
      <c r="EE6" s="63">
        <v>0</v>
      </c>
      <c r="EF6" s="63">
        <v>0</v>
      </c>
      <c r="EG6" s="63">
        <v>0</v>
      </c>
      <c r="EH6" s="63">
        <v>0</v>
      </c>
      <c r="EI6" s="63">
        <v>0</v>
      </c>
      <c r="EJ6" s="63">
        <v>1.1199999999999999E-3</v>
      </c>
      <c r="EK6" s="63">
        <v>0</v>
      </c>
      <c r="EL6" s="63">
        <v>0</v>
      </c>
      <c r="EM6" s="63">
        <v>0</v>
      </c>
      <c r="EN6" s="63">
        <v>0</v>
      </c>
      <c r="EO6" s="63">
        <v>0</v>
      </c>
      <c r="EP6" s="63">
        <v>0</v>
      </c>
      <c r="EQ6" s="63">
        <v>0</v>
      </c>
      <c r="ER6" s="63">
        <v>0</v>
      </c>
      <c r="ES6" s="63">
        <v>0</v>
      </c>
      <c r="ET6" s="63">
        <v>0</v>
      </c>
      <c r="EU6" s="63">
        <v>0</v>
      </c>
      <c r="EV6" s="63">
        <v>0</v>
      </c>
      <c r="EW6" s="63">
        <v>1</v>
      </c>
      <c r="EX6" s="63">
        <v>0</v>
      </c>
      <c r="EY6" s="63">
        <v>0</v>
      </c>
      <c r="EZ6" s="63">
        <v>0</v>
      </c>
      <c r="FA6" s="63">
        <v>3.6640579469999999</v>
      </c>
      <c r="FB6" s="63">
        <v>0.2</v>
      </c>
      <c r="FC6" s="63">
        <v>5.0599999999999999E-2</v>
      </c>
      <c r="FD6" s="63">
        <v>0</v>
      </c>
      <c r="FE6" s="63">
        <v>0</v>
      </c>
      <c r="FF6" s="63">
        <v>0</v>
      </c>
      <c r="FG6" s="63">
        <v>0</v>
      </c>
      <c r="FH6" s="63">
        <v>0</v>
      </c>
      <c r="FI6" s="63">
        <v>0</v>
      </c>
      <c r="FJ6" s="63">
        <v>0</v>
      </c>
      <c r="FK6" s="63">
        <v>0</v>
      </c>
      <c r="FL6" s="63">
        <v>0.315</v>
      </c>
      <c r="FM6" s="63">
        <v>0.315</v>
      </c>
      <c r="FN6" s="63">
        <v>2.04</v>
      </c>
      <c r="FO6" s="63">
        <v>2.8</v>
      </c>
      <c r="FP6" s="63">
        <v>8.43E-2</v>
      </c>
      <c r="FQ6" s="63">
        <v>0</v>
      </c>
      <c r="FR6" s="63">
        <v>0</v>
      </c>
      <c r="FS6" s="63">
        <v>0.51800000000000002</v>
      </c>
      <c r="FT6" s="63">
        <v>0</v>
      </c>
      <c r="FU6" s="63">
        <v>0</v>
      </c>
      <c r="FV6" s="63">
        <v>0</v>
      </c>
      <c r="FW6" s="63">
        <v>0</v>
      </c>
      <c r="FX6" s="63">
        <v>0</v>
      </c>
      <c r="FY6" s="63">
        <v>0</v>
      </c>
      <c r="FZ6" s="63">
        <v>0</v>
      </c>
      <c r="GA6" s="63">
        <v>0</v>
      </c>
      <c r="GB6" s="63">
        <v>0</v>
      </c>
      <c r="GC6" s="63">
        <v>0</v>
      </c>
      <c r="GD6" s="63">
        <v>0</v>
      </c>
      <c r="GE6" s="63">
        <v>0</v>
      </c>
      <c r="GF6" s="63">
        <v>0</v>
      </c>
      <c r="GG6" s="63">
        <v>0</v>
      </c>
      <c r="GH6" s="63">
        <v>0</v>
      </c>
      <c r="GI6" s="63">
        <v>0</v>
      </c>
      <c r="GJ6" s="63">
        <v>0</v>
      </c>
      <c r="GK6" s="63">
        <v>0</v>
      </c>
      <c r="GL6" s="63">
        <v>0</v>
      </c>
      <c r="GM6" s="63">
        <v>0</v>
      </c>
      <c r="GN6" s="63">
        <v>0</v>
      </c>
      <c r="GO6" s="63">
        <v>0</v>
      </c>
      <c r="GP6" s="63">
        <v>0</v>
      </c>
      <c r="GQ6" s="63">
        <v>0</v>
      </c>
      <c r="GR6" s="63">
        <v>0</v>
      </c>
      <c r="GS6" s="63">
        <v>0</v>
      </c>
      <c r="GT6" s="63">
        <v>0</v>
      </c>
      <c r="GU6" s="63">
        <v>0</v>
      </c>
      <c r="GV6" s="63">
        <v>0</v>
      </c>
      <c r="GW6" s="63">
        <v>0</v>
      </c>
      <c r="GX6" s="63">
        <v>0</v>
      </c>
      <c r="GY6" s="63">
        <v>0</v>
      </c>
      <c r="GZ6" s="63">
        <v>0</v>
      </c>
      <c r="HA6" s="63">
        <v>0</v>
      </c>
      <c r="HB6" s="63">
        <v>0</v>
      </c>
      <c r="HC6" s="63">
        <v>0</v>
      </c>
      <c r="HD6" s="63">
        <v>0</v>
      </c>
      <c r="HE6" s="63">
        <v>0</v>
      </c>
      <c r="HF6" s="63">
        <v>0</v>
      </c>
      <c r="HG6" s="63">
        <v>0</v>
      </c>
      <c r="HH6" s="63">
        <v>0</v>
      </c>
      <c r="HI6" s="63">
        <v>0</v>
      </c>
      <c r="HJ6" s="63">
        <v>0</v>
      </c>
      <c r="HK6" s="63">
        <v>0</v>
      </c>
      <c r="HL6" s="63">
        <v>0</v>
      </c>
      <c r="HM6" s="63">
        <v>0.502</v>
      </c>
      <c r="HN6" s="63">
        <v>0.51800000000000002</v>
      </c>
      <c r="HO6" s="63">
        <v>0.51800000000000002</v>
      </c>
      <c r="HP6" s="63">
        <v>4.0999999999999996</v>
      </c>
      <c r="HQ6" s="63">
        <v>4.24</v>
      </c>
      <c r="HR6" s="63">
        <v>0.435</v>
      </c>
      <c r="HS6" s="63">
        <v>5.3020999999999997E-3</v>
      </c>
      <c r="HT6" s="63">
        <v>9.7524999999999995</v>
      </c>
      <c r="HU6" s="63">
        <v>2.4095</v>
      </c>
      <c r="HV6" s="63">
        <v>0</v>
      </c>
      <c r="HW6" s="63">
        <v>0</v>
      </c>
      <c r="HX6" s="63">
        <v>3.8226</v>
      </c>
      <c r="HY6" s="63">
        <v>1.8738999999999999</v>
      </c>
      <c r="HZ6" s="63">
        <v>1.6261000000000001</v>
      </c>
      <c r="IA6" s="63">
        <v>0</v>
      </c>
      <c r="IB6" s="63">
        <v>0</v>
      </c>
      <c r="IC6" s="63">
        <v>0</v>
      </c>
      <c r="ID6" s="63">
        <v>1.0993999999999999</v>
      </c>
      <c r="IE6" s="63">
        <v>0</v>
      </c>
      <c r="IF6" s="63">
        <v>3.1989000000000001</v>
      </c>
      <c r="IG6" s="63">
        <v>2.3883999999999999</v>
      </c>
      <c r="IH6" s="63">
        <v>0</v>
      </c>
      <c r="II6" s="63">
        <v>0</v>
      </c>
      <c r="IJ6" s="63">
        <v>1.4528000000000001</v>
      </c>
      <c r="IK6" s="63">
        <v>1.4954000000000001</v>
      </c>
      <c r="IL6" s="63">
        <v>0</v>
      </c>
      <c r="IM6" s="63">
        <v>0</v>
      </c>
      <c r="IN6" s="63">
        <v>0.44225999999999999</v>
      </c>
      <c r="IO6" s="63">
        <v>0.10921</v>
      </c>
      <c r="IP6" s="63">
        <v>0</v>
      </c>
      <c r="IQ6" s="63">
        <v>1.6140000000000001</v>
      </c>
      <c r="IR6" s="63">
        <v>0</v>
      </c>
      <c r="IS6" s="63">
        <v>1.7552000000000001</v>
      </c>
      <c r="IT6" s="63">
        <v>0</v>
      </c>
      <c r="IU6" s="63">
        <v>0</v>
      </c>
      <c r="IV6" s="63">
        <v>0</v>
      </c>
      <c r="IW6" s="63">
        <v>0</v>
      </c>
      <c r="IX6" s="63">
        <v>0</v>
      </c>
      <c r="IY6" s="63">
        <v>1.1928000000000001</v>
      </c>
      <c r="IZ6" s="63">
        <v>0.35605999999999999</v>
      </c>
      <c r="JA6" s="63">
        <v>7.8296999999999999</v>
      </c>
      <c r="JB6" s="63">
        <v>5.2174999999999999E-3</v>
      </c>
      <c r="JC6" s="63">
        <v>1.6261000000000001</v>
      </c>
      <c r="JD6" s="63">
        <v>3.8476999999999997E-2</v>
      </c>
      <c r="JE6" s="63">
        <v>0.61570000000000003</v>
      </c>
      <c r="JF6" s="63">
        <v>0</v>
      </c>
      <c r="JG6" s="63">
        <v>0</v>
      </c>
      <c r="JH6" s="63">
        <v>0</v>
      </c>
      <c r="JI6" s="63">
        <v>0.55974170300000003</v>
      </c>
      <c r="JJ6" s="63">
        <v>5.2174999999999999E-3</v>
      </c>
      <c r="JK6" s="63">
        <v>0</v>
      </c>
      <c r="JL6" s="63">
        <v>0.73040000000000005</v>
      </c>
      <c r="JM6" s="63">
        <v>0</v>
      </c>
      <c r="JN6" s="63">
        <v>0</v>
      </c>
      <c r="JO6" s="63">
        <v>0</v>
      </c>
      <c r="JP6" s="63">
        <v>0</v>
      </c>
      <c r="JQ6" s="63">
        <v>0</v>
      </c>
      <c r="JR6" s="63">
        <v>0</v>
      </c>
      <c r="JS6" s="63">
        <v>0.410942696731115</v>
      </c>
      <c r="JT6" s="63">
        <v>5.57</v>
      </c>
      <c r="JU6" s="63">
        <v>0</v>
      </c>
      <c r="JV6" s="63">
        <v>0</v>
      </c>
      <c r="JW6" s="63">
        <v>0</v>
      </c>
      <c r="JX6" s="63">
        <v>0.92</v>
      </c>
      <c r="JY6" s="63">
        <v>0</v>
      </c>
      <c r="JZ6" s="63">
        <v>0</v>
      </c>
      <c r="KA6" s="63">
        <v>0</v>
      </c>
      <c r="KB6" s="63">
        <v>0.23499999999999999</v>
      </c>
      <c r="KC6" s="63">
        <v>0</v>
      </c>
      <c r="KD6" s="63">
        <v>1.77</v>
      </c>
      <c r="KE6" s="63">
        <v>1.22</v>
      </c>
      <c r="KF6" s="63">
        <v>2.71</v>
      </c>
      <c r="KG6" s="63">
        <v>1.1000000000000001</v>
      </c>
      <c r="KH6" s="63">
        <v>0.57899999999999996</v>
      </c>
      <c r="KI6" s="63">
        <v>-1</v>
      </c>
      <c r="KJ6" s="63">
        <v>0</v>
      </c>
      <c r="KK6" s="63">
        <v>0</v>
      </c>
      <c r="KL6" s="63">
        <v>0</v>
      </c>
      <c r="KM6" s="63">
        <v>0</v>
      </c>
      <c r="KN6" s="63">
        <v>0</v>
      </c>
      <c r="KO6" s="63">
        <v>0</v>
      </c>
      <c r="KP6" s="63">
        <v>0</v>
      </c>
      <c r="KQ6" s="63">
        <v>0</v>
      </c>
      <c r="KR6" s="63">
        <v>0</v>
      </c>
      <c r="KS6" s="63">
        <v>0</v>
      </c>
      <c r="KT6" s="63">
        <v>0</v>
      </c>
      <c r="KU6" s="63">
        <v>0</v>
      </c>
      <c r="KV6" s="63">
        <v>0</v>
      </c>
      <c r="KW6" s="63">
        <v>0</v>
      </c>
      <c r="KX6" s="63">
        <v>0</v>
      </c>
      <c r="KY6" s="63">
        <v>0</v>
      </c>
      <c r="KZ6" s="63">
        <v>0</v>
      </c>
      <c r="LA6" s="63">
        <v>0</v>
      </c>
      <c r="LB6" s="63">
        <v>0</v>
      </c>
      <c r="LC6" s="63">
        <v>0</v>
      </c>
      <c r="LD6" s="63">
        <v>6.09924755774418E-2</v>
      </c>
      <c r="LE6" s="63">
        <v>6.4619724000000003E-2</v>
      </c>
      <c r="LF6" s="63">
        <v>0</v>
      </c>
      <c r="LG6" s="63">
        <v>0</v>
      </c>
      <c r="LH6" s="63">
        <v>8.8301999999999999E-3</v>
      </c>
      <c r="LI6" s="63">
        <v>8.8301999999999999E-3</v>
      </c>
      <c r="LJ6" s="63">
        <v>2.2100000000000002E-3</v>
      </c>
      <c r="LK6" s="63">
        <v>0</v>
      </c>
      <c r="LL6" s="63">
        <v>6.8599999999999994E-2</v>
      </c>
      <c r="LM6" s="63">
        <v>4.9200000000000001E-2</v>
      </c>
      <c r="LN6" s="63">
        <v>0.82199999999999995</v>
      </c>
      <c r="LO6" s="63">
        <v>1.1199999999999999E-3</v>
      </c>
      <c r="LP6" s="63">
        <v>3.8300000000000001E-3</v>
      </c>
      <c r="LQ6" s="63">
        <v>7.9600000000000004E-2</v>
      </c>
      <c r="LR6" s="63">
        <v>0</v>
      </c>
      <c r="LS6" s="63">
        <v>0</v>
      </c>
      <c r="LT6" s="63">
        <v>9.5700000000000004E-3</v>
      </c>
      <c r="LU6" s="63">
        <v>0.42399999999999999</v>
      </c>
    </row>
    <row r="7" spans="1:333" x14ac:dyDescent="0.45">
      <c r="A7" s="2"/>
      <c r="B7" s="2"/>
      <c r="C7" s="2"/>
      <c r="D7" s="2"/>
      <c r="E7" s="2"/>
      <c r="F7" s="2"/>
      <c r="G7" s="2"/>
      <c r="H7" s="63"/>
      <c r="I7" s="63"/>
      <c r="J7" s="63"/>
      <c r="K7" s="2"/>
      <c r="L7" s="2"/>
      <c r="O7" s="63"/>
      <c r="P7" s="63"/>
      <c r="Q7" s="63"/>
      <c r="R7" s="63"/>
      <c r="S7" s="63"/>
      <c r="T7" s="63"/>
      <c r="U7" s="63"/>
      <c r="V7" s="63"/>
      <c r="W7" s="63"/>
      <c r="AA7" s="63"/>
      <c r="AB7" s="63"/>
      <c r="AC7" s="63"/>
      <c r="AN7" s="63"/>
      <c r="AV7" s="63"/>
      <c r="AW7" s="63"/>
      <c r="AX7" s="63"/>
      <c r="AY7" s="63"/>
      <c r="AZ7" s="63"/>
      <c r="BA7" s="63"/>
      <c r="BB7" s="63"/>
      <c r="BC7" s="63"/>
      <c r="BD7" s="63"/>
      <c r="BR7" s="63"/>
      <c r="BT7" s="63"/>
      <c r="BU7" s="63"/>
      <c r="BV7" s="63"/>
      <c r="BW7" s="63"/>
      <c r="BX7" s="63"/>
      <c r="BY7" s="63"/>
      <c r="BZ7" s="63"/>
      <c r="CA7" s="63"/>
      <c r="CB7" s="63"/>
      <c r="CC7" s="63"/>
      <c r="CD7" s="63"/>
      <c r="CE7" s="63"/>
      <c r="CF7" s="63"/>
      <c r="CG7" s="63"/>
      <c r="CH7" s="63"/>
      <c r="CJ7" s="63"/>
      <c r="CN7" s="63"/>
      <c r="EG7" s="63"/>
      <c r="EH7" s="63"/>
      <c r="EI7" s="63"/>
      <c r="EJ7" s="63"/>
      <c r="EK7" s="63"/>
      <c r="EL7" s="63"/>
      <c r="EM7" s="63"/>
      <c r="EU7" s="63"/>
      <c r="EZ7" s="63"/>
      <c r="FK7" s="63"/>
      <c r="FL7" s="63"/>
      <c r="FM7" s="63"/>
      <c r="FN7" s="63"/>
      <c r="FQ7" s="63"/>
      <c r="FR7" s="63"/>
      <c r="FS7" s="63"/>
      <c r="FT7" s="63"/>
      <c r="FU7" s="63"/>
      <c r="FV7" s="63"/>
      <c r="FW7" s="63"/>
      <c r="FX7" s="63"/>
      <c r="FY7" s="63"/>
      <c r="FZ7" s="63"/>
      <c r="GA7" s="63"/>
      <c r="GB7" s="63"/>
      <c r="GC7" s="63"/>
      <c r="GD7" s="63"/>
      <c r="GE7" s="63"/>
      <c r="GF7" s="63"/>
      <c r="GG7" s="63"/>
      <c r="GH7" s="63"/>
      <c r="GI7" s="63"/>
      <c r="GJ7" s="63"/>
      <c r="GK7" s="63"/>
      <c r="GL7" s="63"/>
      <c r="GM7" s="63"/>
      <c r="GN7" s="63"/>
      <c r="GO7" s="63"/>
      <c r="GP7" s="63"/>
      <c r="GQ7" s="63"/>
      <c r="GR7" s="63"/>
      <c r="GS7" s="63"/>
      <c r="GT7" s="63"/>
      <c r="GU7" s="63"/>
      <c r="GV7" s="63"/>
      <c r="GW7" s="63"/>
      <c r="GX7" s="63"/>
      <c r="GY7" s="63"/>
      <c r="GZ7" s="63"/>
      <c r="HA7" s="63"/>
      <c r="HB7" s="63"/>
      <c r="HC7" s="63"/>
      <c r="HD7" s="63"/>
      <c r="HE7" s="63"/>
      <c r="HF7" s="63"/>
      <c r="HG7" s="63"/>
      <c r="HH7" s="63"/>
      <c r="HI7" s="63"/>
      <c r="HJ7" s="63"/>
      <c r="HK7" s="63"/>
      <c r="HL7" s="63"/>
      <c r="HM7" s="63"/>
      <c r="HN7" s="63"/>
      <c r="HO7" s="63"/>
      <c r="HP7" s="63"/>
      <c r="HQ7" s="63"/>
      <c r="HR7" s="63"/>
      <c r="HS7" s="63"/>
      <c r="HT7" s="63"/>
      <c r="HU7" s="63"/>
      <c r="HV7" s="63"/>
      <c r="HW7" s="63"/>
      <c r="HX7" s="63"/>
      <c r="HY7" s="63"/>
      <c r="HZ7" s="63"/>
      <c r="IA7" s="63"/>
      <c r="IB7" s="63"/>
      <c r="IC7" s="63"/>
      <c r="ID7" s="63"/>
      <c r="IE7" s="63"/>
      <c r="IF7" s="63"/>
      <c r="IG7" s="63"/>
      <c r="IH7" s="63"/>
      <c r="II7" s="63"/>
      <c r="IJ7" s="63"/>
      <c r="IK7" s="63"/>
      <c r="IL7" s="63"/>
      <c r="IM7" s="63"/>
      <c r="IN7" s="63"/>
      <c r="IO7" s="63"/>
      <c r="IP7" s="63"/>
    </row>
    <row r="8" spans="1:333" x14ac:dyDescent="0.45">
      <c r="A8" s="2"/>
      <c r="B8" s="2">
        <v>1</v>
      </c>
      <c r="C8" s="2">
        <v>2</v>
      </c>
      <c r="D8" s="2">
        <v>3</v>
      </c>
      <c r="E8" s="2">
        <v>4</v>
      </c>
      <c r="F8" s="2">
        <v>5</v>
      </c>
      <c r="G8" s="2">
        <v>6</v>
      </c>
      <c r="H8" s="2">
        <v>7</v>
      </c>
      <c r="I8" s="2">
        <v>8</v>
      </c>
      <c r="J8" s="2">
        <v>9</v>
      </c>
      <c r="K8" s="2">
        <v>10</v>
      </c>
      <c r="L8" s="2">
        <v>11</v>
      </c>
      <c r="M8" s="2">
        <v>12</v>
      </c>
      <c r="N8" s="2">
        <v>13</v>
      </c>
      <c r="O8" s="2">
        <v>14</v>
      </c>
      <c r="P8" s="2">
        <v>15</v>
      </c>
      <c r="Q8" s="2">
        <v>16</v>
      </c>
      <c r="R8" s="2">
        <v>17</v>
      </c>
      <c r="S8" s="2">
        <v>18</v>
      </c>
      <c r="T8" s="2">
        <v>19</v>
      </c>
      <c r="U8" s="2">
        <v>20</v>
      </c>
      <c r="V8" s="2">
        <v>21</v>
      </c>
      <c r="W8" s="2">
        <v>22</v>
      </c>
      <c r="X8" s="2">
        <v>23</v>
      </c>
      <c r="Y8" s="2">
        <v>24</v>
      </c>
      <c r="Z8" s="2">
        <v>25</v>
      </c>
      <c r="AA8" s="2">
        <v>26</v>
      </c>
      <c r="AB8" s="2">
        <v>27</v>
      </c>
      <c r="AC8" s="2">
        <v>28</v>
      </c>
      <c r="AD8" s="2">
        <v>29</v>
      </c>
      <c r="AE8" s="2">
        <v>30</v>
      </c>
      <c r="AF8" s="2">
        <v>31</v>
      </c>
      <c r="AG8" s="2">
        <v>32</v>
      </c>
      <c r="AH8" s="2">
        <v>33</v>
      </c>
      <c r="AI8" s="2">
        <v>34</v>
      </c>
      <c r="AJ8" s="2">
        <v>35</v>
      </c>
      <c r="AK8" s="2">
        <v>36</v>
      </c>
      <c r="AL8" s="2">
        <v>37</v>
      </c>
      <c r="AM8" s="2">
        <v>38</v>
      </c>
      <c r="AN8" s="2">
        <v>39</v>
      </c>
      <c r="AO8" s="2">
        <v>40</v>
      </c>
      <c r="AP8" s="2">
        <v>41</v>
      </c>
      <c r="AQ8" s="2">
        <v>42</v>
      </c>
      <c r="AR8" s="2">
        <v>43</v>
      </c>
      <c r="AS8" s="2">
        <v>44</v>
      </c>
      <c r="AT8" s="2">
        <v>45</v>
      </c>
      <c r="AU8" s="2">
        <v>46</v>
      </c>
      <c r="AV8" s="2">
        <v>47</v>
      </c>
      <c r="AW8" s="2">
        <v>48</v>
      </c>
      <c r="AX8" s="2">
        <v>49</v>
      </c>
      <c r="AY8" s="2">
        <v>50</v>
      </c>
      <c r="AZ8" s="2">
        <v>51</v>
      </c>
      <c r="BA8" s="2">
        <v>52</v>
      </c>
      <c r="BB8" s="2">
        <v>53</v>
      </c>
      <c r="BC8" s="2">
        <v>54</v>
      </c>
      <c r="BD8" s="2">
        <v>55</v>
      </c>
      <c r="BE8" s="2">
        <v>56</v>
      </c>
      <c r="BF8" s="2">
        <v>57</v>
      </c>
      <c r="BG8" s="2">
        <v>58</v>
      </c>
      <c r="BH8" s="2">
        <v>59</v>
      </c>
      <c r="BI8" s="2">
        <v>60</v>
      </c>
      <c r="BJ8" s="2">
        <v>61</v>
      </c>
      <c r="BK8" s="2">
        <v>62</v>
      </c>
      <c r="BL8" s="2">
        <v>63</v>
      </c>
      <c r="BM8" s="2">
        <v>64</v>
      </c>
      <c r="BN8" s="2">
        <v>65</v>
      </c>
      <c r="BO8" s="2">
        <v>66</v>
      </c>
      <c r="BP8" s="2">
        <v>67</v>
      </c>
      <c r="BQ8" s="2">
        <v>68</v>
      </c>
      <c r="BR8" s="2">
        <v>69</v>
      </c>
      <c r="BS8" s="2">
        <v>70</v>
      </c>
      <c r="BT8" s="2">
        <v>71</v>
      </c>
      <c r="BU8" s="2">
        <v>72</v>
      </c>
      <c r="BV8" s="2">
        <v>73</v>
      </c>
      <c r="BW8" s="2">
        <v>74</v>
      </c>
      <c r="BX8" s="2">
        <v>75</v>
      </c>
      <c r="BY8" s="2">
        <v>76</v>
      </c>
      <c r="BZ8" s="2">
        <v>77</v>
      </c>
      <c r="CA8" s="2">
        <v>78</v>
      </c>
      <c r="CB8" s="2">
        <v>79</v>
      </c>
      <c r="CC8" s="2">
        <v>80</v>
      </c>
      <c r="CD8" s="2">
        <v>81</v>
      </c>
      <c r="CE8" s="2">
        <v>82</v>
      </c>
      <c r="CF8" s="2">
        <v>83</v>
      </c>
      <c r="CG8" s="2">
        <v>84</v>
      </c>
      <c r="CH8" s="2">
        <v>85</v>
      </c>
      <c r="CI8" s="2">
        <v>86</v>
      </c>
      <c r="CJ8" s="2">
        <v>87</v>
      </c>
      <c r="CK8" s="2">
        <v>88</v>
      </c>
      <c r="CL8" s="2">
        <v>89</v>
      </c>
      <c r="CM8" s="2">
        <v>90</v>
      </c>
      <c r="CN8" s="2">
        <v>91</v>
      </c>
      <c r="CO8" s="2">
        <v>92</v>
      </c>
      <c r="CP8" s="2">
        <v>93</v>
      </c>
      <c r="CQ8" s="2">
        <v>94</v>
      </c>
      <c r="CR8" s="2">
        <v>95</v>
      </c>
      <c r="CS8" s="2">
        <v>96</v>
      </c>
      <c r="CT8" s="2">
        <v>97</v>
      </c>
      <c r="CU8" s="2">
        <v>98</v>
      </c>
      <c r="CV8" s="2">
        <v>99</v>
      </c>
      <c r="CW8" s="2">
        <v>100</v>
      </c>
      <c r="CX8" s="2">
        <v>101</v>
      </c>
      <c r="CY8" s="2">
        <v>102</v>
      </c>
      <c r="CZ8" s="2">
        <v>103</v>
      </c>
      <c r="DA8" s="2">
        <v>104</v>
      </c>
      <c r="DB8" s="2">
        <v>105</v>
      </c>
      <c r="DC8" s="2">
        <v>106</v>
      </c>
      <c r="DD8" s="2">
        <v>107</v>
      </c>
      <c r="DE8" s="2">
        <v>108</v>
      </c>
      <c r="DF8" s="2">
        <v>109</v>
      </c>
      <c r="DG8" s="2">
        <v>110</v>
      </c>
      <c r="DH8" s="2">
        <v>111</v>
      </c>
      <c r="DI8" s="2">
        <v>112</v>
      </c>
      <c r="DJ8" s="2">
        <v>113</v>
      </c>
      <c r="DK8" s="2">
        <v>114</v>
      </c>
      <c r="DL8" s="2">
        <v>115</v>
      </c>
      <c r="DM8" s="2">
        <v>116</v>
      </c>
      <c r="DN8" s="2">
        <v>117</v>
      </c>
      <c r="DO8" s="2">
        <v>118</v>
      </c>
      <c r="DP8" s="2">
        <v>119</v>
      </c>
      <c r="DQ8" s="2">
        <v>120</v>
      </c>
      <c r="DR8" s="2">
        <v>121</v>
      </c>
      <c r="DS8" s="2">
        <v>122</v>
      </c>
      <c r="DT8" s="2">
        <v>123</v>
      </c>
      <c r="DU8" s="2">
        <v>124</v>
      </c>
      <c r="DV8" s="2">
        <v>125</v>
      </c>
      <c r="DW8" s="2">
        <v>126</v>
      </c>
      <c r="DX8" s="2">
        <v>127</v>
      </c>
      <c r="DY8" s="2">
        <v>128</v>
      </c>
      <c r="DZ8" s="2">
        <v>129</v>
      </c>
      <c r="EA8" s="2">
        <v>130</v>
      </c>
      <c r="EB8" s="2">
        <v>131</v>
      </c>
      <c r="EC8" s="2">
        <v>132</v>
      </c>
      <c r="ED8" s="2">
        <v>133</v>
      </c>
      <c r="EE8" s="2">
        <v>134</v>
      </c>
      <c r="EF8" s="2">
        <v>135</v>
      </c>
      <c r="EG8" s="2">
        <v>136</v>
      </c>
      <c r="EH8" s="2">
        <v>137</v>
      </c>
      <c r="EI8" s="2">
        <v>138</v>
      </c>
      <c r="EJ8" s="2">
        <v>139</v>
      </c>
      <c r="EK8" s="2">
        <v>140</v>
      </c>
      <c r="EL8" s="2">
        <v>141</v>
      </c>
      <c r="EM8" s="2">
        <v>142</v>
      </c>
      <c r="EN8" s="2">
        <v>143</v>
      </c>
      <c r="EO8" s="2">
        <v>144</v>
      </c>
      <c r="EP8" s="2">
        <v>145</v>
      </c>
      <c r="EQ8" s="2">
        <v>146</v>
      </c>
      <c r="ER8" s="2">
        <v>147</v>
      </c>
      <c r="ES8" s="2">
        <v>148</v>
      </c>
      <c r="ET8" s="2">
        <v>149</v>
      </c>
      <c r="EU8" s="2">
        <v>150</v>
      </c>
      <c r="EV8" s="2">
        <v>151</v>
      </c>
      <c r="EW8" s="2">
        <v>152</v>
      </c>
      <c r="EX8" s="2">
        <v>153</v>
      </c>
      <c r="EY8" s="2">
        <v>154</v>
      </c>
      <c r="EZ8" s="2">
        <v>155</v>
      </c>
      <c r="FA8" s="2">
        <v>156</v>
      </c>
      <c r="FB8" s="2">
        <v>157</v>
      </c>
      <c r="FC8" s="2">
        <v>158</v>
      </c>
      <c r="FD8" s="2">
        <v>159</v>
      </c>
      <c r="FE8" s="2">
        <v>160</v>
      </c>
      <c r="FF8" s="2">
        <v>161</v>
      </c>
      <c r="FG8" s="2">
        <v>162</v>
      </c>
      <c r="FH8" s="2">
        <v>163</v>
      </c>
      <c r="FI8" s="2">
        <v>164</v>
      </c>
      <c r="FJ8" s="2">
        <v>165</v>
      </c>
      <c r="FK8" s="2">
        <v>166</v>
      </c>
      <c r="FL8" s="2">
        <v>167</v>
      </c>
      <c r="FM8" s="2">
        <v>168</v>
      </c>
      <c r="FN8" s="2">
        <v>169</v>
      </c>
      <c r="FO8" s="2">
        <v>170</v>
      </c>
      <c r="FP8" s="2">
        <v>171</v>
      </c>
      <c r="FQ8" s="2">
        <v>172</v>
      </c>
      <c r="FR8" s="2">
        <v>173</v>
      </c>
      <c r="FS8" s="2">
        <v>174</v>
      </c>
      <c r="FT8" s="2">
        <v>175</v>
      </c>
      <c r="FU8" s="2">
        <v>176</v>
      </c>
      <c r="FV8" s="2">
        <v>177</v>
      </c>
      <c r="FW8" s="2">
        <v>178</v>
      </c>
      <c r="FX8" s="2">
        <v>179</v>
      </c>
      <c r="FY8" s="2">
        <v>180</v>
      </c>
      <c r="FZ8" s="2">
        <v>181</v>
      </c>
      <c r="GA8" s="2">
        <v>182</v>
      </c>
      <c r="GB8" s="2">
        <v>183</v>
      </c>
      <c r="GC8" s="2">
        <v>184</v>
      </c>
      <c r="GD8" s="2">
        <v>185</v>
      </c>
      <c r="GE8" s="2">
        <v>186</v>
      </c>
      <c r="GF8" s="2">
        <v>187</v>
      </c>
      <c r="GG8" s="2">
        <v>188</v>
      </c>
      <c r="GH8" s="2">
        <v>189</v>
      </c>
      <c r="GI8" s="2">
        <v>190</v>
      </c>
      <c r="GJ8" s="2">
        <v>191</v>
      </c>
      <c r="GK8" s="2">
        <v>192</v>
      </c>
      <c r="GL8" s="2">
        <v>193</v>
      </c>
      <c r="GM8" s="2">
        <v>194</v>
      </c>
      <c r="GN8" s="2">
        <v>195</v>
      </c>
      <c r="GO8" s="2">
        <v>196</v>
      </c>
      <c r="GP8" s="2">
        <v>197</v>
      </c>
      <c r="GQ8" s="2">
        <v>198</v>
      </c>
      <c r="GR8" s="2">
        <v>199</v>
      </c>
      <c r="GS8" s="2">
        <v>200</v>
      </c>
      <c r="GT8" s="2">
        <v>201</v>
      </c>
      <c r="GU8" s="2">
        <v>202</v>
      </c>
      <c r="GV8" s="2">
        <v>203</v>
      </c>
      <c r="GW8" s="2">
        <v>204</v>
      </c>
      <c r="GX8" s="2">
        <v>205</v>
      </c>
      <c r="GY8" s="2">
        <v>206</v>
      </c>
      <c r="GZ8" s="2">
        <v>207</v>
      </c>
      <c r="HA8" s="2">
        <v>208</v>
      </c>
      <c r="HB8" s="2">
        <v>209</v>
      </c>
      <c r="HC8" s="2">
        <v>210</v>
      </c>
      <c r="HD8" s="2">
        <v>211</v>
      </c>
      <c r="HE8" s="2">
        <v>212</v>
      </c>
      <c r="HF8" s="2">
        <v>213</v>
      </c>
      <c r="HG8" s="2">
        <v>214</v>
      </c>
      <c r="HH8" s="2">
        <v>215</v>
      </c>
      <c r="HI8" s="2">
        <v>216</v>
      </c>
      <c r="HJ8" s="2">
        <v>217</v>
      </c>
      <c r="HK8" s="2">
        <v>218</v>
      </c>
      <c r="HL8" s="2">
        <v>219</v>
      </c>
      <c r="HM8" s="2">
        <v>220</v>
      </c>
      <c r="HN8" s="2">
        <v>221</v>
      </c>
      <c r="HO8" s="2">
        <v>222</v>
      </c>
      <c r="HP8" s="2">
        <v>223</v>
      </c>
      <c r="HQ8" s="2">
        <v>224</v>
      </c>
      <c r="HR8" s="2">
        <v>225</v>
      </c>
      <c r="HS8" s="2">
        <v>226</v>
      </c>
      <c r="HT8" s="2">
        <v>227</v>
      </c>
      <c r="HU8" s="2">
        <v>228</v>
      </c>
      <c r="HV8" s="2">
        <v>229</v>
      </c>
      <c r="HW8" s="2">
        <v>230</v>
      </c>
      <c r="HX8" s="2">
        <v>231</v>
      </c>
      <c r="HY8" s="2">
        <v>232</v>
      </c>
      <c r="HZ8" s="2">
        <v>233</v>
      </c>
      <c r="IA8" s="2">
        <v>234</v>
      </c>
      <c r="IB8" s="2">
        <v>235</v>
      </c>
      <c r="IC8" s="2">
        <v>236</v>
      </c>
      <c r="ID8" s="2">
        <v>237</v>
      </c>
      <c r="IE8" s="2">
        <v>238</v>
      </c>
      <c r="IF8" s="2">
        <v>239</v>
      </c>
      <c r="IG8" s="2">
        <v>240</v>
      </c>
      <c r="IH8" s="2">
        <v>241</v>
      </c>
      <c r="II8" s="2">
        <v>242</v>
      </c>
      <c r="IJ8" s="2">
        <v>243</v>
      </c>
      <c r="IK8" s="2">
        <v>244</v>
      </c>
      <c r="IL8" s="2">
        <v>245</v>
      </c>
      <c r="IM8" s="2">
        <v>246</v>
      </c>
      <c r="IN8" s="2">
        <v>247</v>
      </c>
      <c r="IO8" s="2">
        <v>248</v>
      </c>
      <c r="IP8" s="2">
        <v>249</v>
      </c>
      <c r="IQ8" s="2">
        <v>250</v>
      </c>
      <c r="IR8" s="2">
        <v>251</v>
      </c>
      <c r="IS8" s="2">
        <v>252</v>
      </c>
      <c r="IT8" s="2">
        <v>253</v>
      </c>
      <c r="IU8" s="2">
        <v>254</v>
      </c>
      <c r="IV8" s="2">
        <v>255</v>
      </c>
      <c r="IW8" s="2">
        <v>256</v>
      </c>
      <c r="IX8" s="2">
        <v>257</v>
      </c>
      <c r="IY8" s="2">
        <v>258</v>
      </c>
      <c r="IZ8" s="2">
        <v>259</v>
      </c>
      <c r="JA8" s="2">
        <v>260</v>
      </c>
      <c r="JB8" s="2">
        <v>261</v>
      </c>
      <c r="JC8" s="2">
        <v>262</v>
      </c>
      <c r="JD8" s="2">
        <v>263</v>
      </c>
      <c r="JE8" s="2">
        <v>264</v>
      </c>
      <c r="JF8" s="2">
        <v>265</v>
      </c>
      <c r="JG8" s="2">
        <v>266</v>
      </c>
      <c r="JH8" s="2">
        <v>267</v>
      </c>
      <c r="JI8" s="2">
        <v>268</v>
      </c>
      <c r="JJ8" s="2">
        <v>269</v>
      </c>
      <c r="JK8" s="2">
        <v>270</v>
      </c>
      <c r="JL8" s="2">
        <v>271</v>
      </c>
      <c r="JM8" s="2">
        <v>272</v>
      </c>
      <c r="JN8" s="2">
        <v>273</v>
      </c>
      <c r="JO8" s="2">
        <v>274</v>
      </c>
      <c r="JP8" s="2">
        <v>275</v>
      </c>
      <c r="JQ8" s="2">
        <v>276</v>
      </c>
      <c r="JR8" s="2">
        <v>277</v>
      </c>
      <c r="JS8" s="2">
        <v>278</v>
      </c>
      <c r="JT8" s="2">
        <v>279</v>
      </c>
      <c r="JU8" s="2">
        <v>280</v>
      </c>
      <c r="JV8" s="2">
        <v>281</v>
      </c>
      <c r="JW8" s="2">
        <v>282</v>
      </c>
      <c r="JX8" s="2">
        <v>283</v>
      </c>
      <c r="JY8" s="2">
        <v>284</v>
      </c>
      <c r="JZ8" s="2">
        <v>285</v>
      </c>
      <c r="KA8" s="2">
        <v>286</v>
      </c>
      <c r="KB8" s="2">
        <v>287</v>
      </c>
      <c r="KC8" s="2">
        <v>288</v>
      </c>
      <c r="KD8" s="2">
        <v>289</v>
      </c>
      <c r="KE8" s="2">
        <v>290</v>
      </c>
      <c r="KF8" s="2">
        <v>291</v>
      </c>
      <c r="KG8" s="2">
        <v>292</v>
      </c>
      <c r="KH8" s="2">
        <v>293</v>
      </c>
      <c r="KI8" s="2">
        <v>294</v>
      </c>
      <c r="KJ8" s="2">
        <v>295</v>
      </c>
      <c r="KK8" s="2">
        <v>296</v>
      </c>
      <c r="KL8" s="2">
        <v>297</v>
      </c>
      <c r="KM8" s="2">
        <v>298</v>
      </c>
      <c r="KN8" s="2">
        <v>299</v>
      </c>
      <c r="KO8" s="2">
        <v>300</v>
      </c>
      <c r="KP8" s="2">
        <v>301</v>
      </c>
      <c r="KQ8" s="2">
        <v>302</v>
      </c>
      <c r="KR8" s="2">
        <v>303</v>
      </c>
      <c r="KS8" s="2">
        <v>304</v>
      </c>
      <c r="KT8" s="2">
        <v>305</v>
      </c>
      <c r="KU8" s="2">
        <v>306</v>
      </c>
      <c r="KV8" s="2">
        <v>307</v>
      </c>
      <c r="KW8" s="2">
        <v>308</v>
      </c>
      <c r="KX8" s="2">
        <v>309</v>
      </c>
      <c r="KY8" s="2">
        <v>310</v>
      </c>
      <c r="KZ8" s="2">
        <v>311</v>
      </c>
      <c r="LA8" s="2">
        <v>312</v>
      </c>
      <c r="LB8" s="2">
        <v>313</v>
      </c>
      <c r="LC8" s="2">
        <v>314</v>
      </c>
      <c r="LD8" s="2">
        <v>315</v>
      </c>
      <c r="LE8" s="2">
        <v>316</v>
      </c>
      <c r="LF8" s="2">
        <v>317</v>
      </c>
      <c r="LG8" s="2">
        <v>318</v>
      </c>
      <c r="LH8" s="2">
        <v>319</v>
      </c>
      <c r="LI8" s="2">
        <v>320</v>
      </c>
      <c r="LJ8" s="2">
        <v>321</v>
      </c>
      <c r="LK8" s="2">
        <v>322</v>
      </c>
      <c r="LL8" s="2">
        <v>323</v>
      </c>
      <c r="LM8" s="2">
        <v>324</v>
      </c>
      <c r="LN8" s="2">
        <v>325</v>
      </c>
      <c r="LO8" s="2"/>
      <c r="LP8" s="2"/>
      <c r="LQ8" s="2"/>
      <c r="LR8" s="2"/>
      <c r="LS8" s="2"/>
      <c r="LT8" s="2"/>
      <c r="LU8" s="2"/>
    </row>
    <row r="9" spans="1:333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O9" s="63"/>
      <c r="P9" s="63"/>
      <c r="Q9" s="63"/>
      <c r="R9" s="63"/>
      <c r="S9" s="63"/>
      <c r="T9" s="63"/>
      <c r="U9" s="63"/>
      <c r="V9" s="63"/>
      <c r="W9" s="63"/>
    </row>
    <row r="10" spans="1:333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13"/>
      <c r="AE10" s="1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13"/>
      <c r="CW10" s="13"/>
      <c r="CX10" s="63"/>
      <c r="CY10" s="63"/>
      <c r="CZ10" s="13"/>
      <c r="DA10" s="63"/>
      <c r="DB10" s="13"/>
      <c r="DC10" s="13"/>
      <c r="DD10" s="63"/>
      <c r="DE10" s="13"/>
      <c r="DF10" s="13"/>
      <c r="DG10" s="13"/>
      <c r="DH10" s="13"/>
      <c r="DI10" s="13"/>
      <c r="DJ10" s="13"/>
      <c r="DK10" s="13"/>
      <c r="DL10" s="13"/>
      <c r="DM10" s="63"/>
      <c r="DN10" s="63"/>
      <c r="DO10" s="63"/>
      <c r="DP10" s="13"/>
      <c r="DQ10" s="63"/>
      <c r="DR10" s="63"/>
      <c r="DS10" s="13"/>
      <c r="DT10" s="13"/>
      <c r="DU10" s="63"/>
      <c r="DV10" s="13"/>
      <c r="DW10" s="13"/>
      <c r="DX10" s="13"/>
      <c r="DY10" s="63"/>
      <c r="DZ10" s="13"/>
      <c r="EA10" s="13"/>
      <c r="EB10" s="63"/>
      <c r="EC10" s="63"/>
      <c r="ED10" s="13"/>
      <c r="EE10" s="13"/>
      <c r="EF10" s="13"/>
      <c r="EG10" s="13"/>
      <c r="EH10" s="13"/>
      <c r="EI10" s="13"/>
      <c r="EJ10" s="63"/>
      <c r="EK10" s="13"/>
      <c r="EL10" s="63"/>
      <c r="EM10" s="63"/>
      <c r="EN10" s="13"/>
      <c r="EO10" s="13"/>
      <c r="EP10" s="13"/>
      <c r="EQ10" s="13"/>
      <c r="ER10" s="13"/>
      <c r="ES10" s="13"/>
      <c r="ET10" s="13"/>
      <c r="EU10" s="63"/>
      <c r="EV10" s="1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13"/>
      <c r="LB10" s="1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</row>
    <row r="11" spans="1:333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13"/>
      <c r="X11" s="63"/>
      <c r="Y11" s="63"/>
      <c r="Z11" s="1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13"/>
      <c r="AL11" s="13"/>
      <c r="AM11" s="63"/>
      <c r="AN11" s="63"/>
      <c r="AO11" s="63"/>
      <c r="AP11" s="63"/>
      <c r="AQ11" s="63"/>
      <c r="AR11" s="63"/>
      <c r="AS11" s="13"/>
      <c r="AT11" s="13"/>
      <c r="AU11" s="63"/>
      <c r="AV11" s="13"/>
      <c r="AW11" s="63"/>
      <c r="AX11" s="63"/>
      <c r="AY11" s="63"/>
      <c r="AZ11" s="63"/>
      <c r="BA11" s="63"/>
      <c r="BB11" s="1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3"/>
      <c r="CA11" s="63"/>
      <c r="CB11" s="63"/>
      <c r="CC11" s="63"/>
      <c r="CD11" s="63"/>
      <c r="CE11" s="63"/>
      <c r="CF11" s="63"/>
      <c r="CG11" s="63"/>
      <c r="CH11" s="63"/>
      <c r="CI11" s="63"/>
      <c r="CJ11" s="63"/>
      <c r="CK11" s="63"/>
      <c r="CL11" s="63"/>
      <c r="CM11" s="63"/>
      <c r="CN11" s="63"/>
      <c r="CO11" s="63"/>
      <c r="CP11" s="63"/>
      <c r="CQ11" s="63"/>
      <c r="CR11" s="63"/>
      <c r="CS11" s="63"/>
      <c r="CT11" s="63"/>
      <c r="CU11" s="63"/>
      <c r="CV11" s="13"/>
      <c r="CW11" s="63"/>
      <c r="CX11" s="63"/>
      <c r="CY11" s="63"/>
      <c r="CZ11" s="63"/>
      <c r="DA11" s="63"/>
      <c r="DB11" s="63"/>
      <c r="DC11" s="63"/>
      <c r="DD11" s="63"/>
      <c r="DE11" s="13"/>
      <c r="DF11" s="63"/>
      <c r="DG11" s="13"/>
      <c r="DH11" s="63"/>
      <c r="DI11" s="63"/>
      <c r="DJ11" s="63"/>
      <c r="DK11" s="63"/>
      <c r="DL11" s="13"/>
      <c r="DM11" s="63"/>
      <c r="DN11" s="63"/>
      <c r="DO11" s="63"/>
      <c r="DP11" s="63"/>
      <c r="DQ11" s="63"/>
      <c r="DR11" s="63"/>
      <c r="DS11" s="13"/>
      <c r="DT11" s="63"/>
      <c r="DU11" s="63"/>
      <c r="DV11" s="13"/>
      <c r="DW11" s="13"/>
      <c r="DX11" s="13"/>
      <c r="DY11" s="63"/>
      <c r="DZ11" s="13"/>
      <c r="EA11" s="63"/>
      <c r="EB11" s="63"/>
      <c r="EC11" s="63"/>
      <c r="ED11" s="63"/>
      <c r="EE11" s="63"/>
      <c r="EF11" s="63"/>
      <c r="EG11" s="13"/>
      <c r="EH11" s="63"/>
      <c r="EI11" s="13"/>
      <c r="EJ11" s="63"/>
      <c r="EK11" s="63"/>
      <c r="EL11" s="63"/>
      <c r="EM11" s="63"/>
      <c r="EN11" s="13"/>
      <c r="EO11" s="1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63"/>
      <c r="FK11" s="63"/>
      <c r="FL11" s="63"/>
      <c r="FM11" s="63"/>
      <c r="FN11" s="63"/>
      <c r="FO11" s="63"/>
      <c r="FP11" s="63"/>
      <c r="FQ11" s="13"/>
      <c r="FR11" s="13"/>
      <c r="FS11" s="63"/>
      <c r="FT11" s="63"/>
      <c r="FU11" s="63"/>
      <c r="FV11" s="63"/>
      <c r="FW11" s="63"/>
      <c r="FX11" s="63"/>
      <c r="FY11" s="63"/>
      <c r="FZ11" s="63"/>
      <c r="GA11" s="63"/>
      <c r="GB11" s="63"/>
      <c r="GC11" s="63"/>
      <c r="GD11" s="63"/>
      <c r="GE11" s="63"/>
      <c r="GF11" s="63"/>
      <c r="GG11" s="63"/>
      <c r="GH11" s="63"/>
      <c r="GI11" s="63"/>
      <c r="GJ11" s="63"/>
      <c r="GK11" s="63"/>
      <c r="GL11" s="63"/>
      <c r="GM11" s="13"/>
      <c r="GN11" s="63"/>
      <c r="GO11" s="63"/>
      <c r="GP11" s="13"/>
      <c r="GQ11" s="63"/>
      <c r="GR11" s="63"/>
      <c r="GS11" s="13"/>
      <c r="GT11" s="63"/>
      <c r="GU11" s="63"/>
      <c r="GV11" s="63"/>
      <c r="GW11" s="63"/>
      <c r="GX11" s="13"/>
      <c r="GY11" s="63"/>
      <c r="GZ11" s="13"/>
      <c r="HA11" s="63"/>
      <c r="HB11" s="63"/>
      <c r="HC11" s="63"/>
      <c r="HD11" s="63"/>
      <c r="HE11" s="63"/>
      <c r="HF11" s="63"/>
      <c r="HG11" s="63"/>
      <c r="HH11" s="63"/>
      <c r="HI11" s="63"/>
      <c r="HJ11" s="63"/>
      <c r="HK11" s="63"/>
      <c r="HL11" s="13"/>
      <c r="HM11" s="63"/>
      <c r="HN11" s="63"/>
      <c r="HO11" s="63"/>
      <c r="HP11" s="63"/>
      <c r="HQ11" s="63"/>
      <c r="HR11" s="63"/>
      <c r="HS11" s="13"/>
      <c r="HT11" s="63"/>
      <c r="HU11" s="63"/>
      <c r="HV11" s="63"/>
      <c r="HW11" s="63"/>
      <c r="HX11" s="63"/>
      <c r="HY11" s="63"/>
      <c r="HZ11" s="63"/>
      <c r="IA11" s="13"/>
      <c r="IB11" s="13"/>
      <c r="IC11" s="63"/>
      <c r="ID11" s="63"/>
      <c r="IE11" s="63"/>
      <c r="IF11" s="63"/>
      <c r="IG11" s="63"/>
      <c r="IH11" s="63"/>
      <c r="II11" s="63"/>
      <c r="IJ11" s="63"/>
      <c r="IK11" s="63"/>
      <c r="IL11" s="63"/>
      <c r="IM11" s="63"/>
      <c r="IN11" s="63"/>
      <c r="IO11" s="63"/>
      <c r="IP11" s="13"/>
      <c r="IQ11" s="63"/>
      <c r="IR11" s="63"/>
      <c r="IS11" s="63"/>
      <c r="IT11" s="63"/>
      <c r="IU11" s="63"/>
      <c r="IV11" s="13"/>
      <c r="IW11" s="63"/>
      <c r="IX11" s="63"/>
      <c r="IY11" s="63"/>
      <c r="IZ11" s="63"/>
      <c r="JA11" s="63"/>
      <c r="JB11" s="63"/>
      <c r="JC11" s="63"/>
      <c r="JD11" s="63"/>
      <c r="JE11" s="63"/>
      <c r="JF11" s="63"/>
      <c r="JG11" s="63"/>
      <c r="JH11" s="63"/>
      <c r="JI11" s="63"/>
      <c r="JJ11" s="63"/>
      <c r="JK11" s="63"/>
      <c r="JL11" s="63"/>
      <c r="JM11" s="13"/>
      <c r="JN11" s="63"/>
      <c r="JO11" s="63"/>
      <c r="JP11" s="63"/>
      <c r="JQ11" s="63"/>
      <c r="JR11" s="13"/>
      <c r="JS11" s="63"/>
      <c r="JT11" s="63"/>
      <c r="JU11" s="63"/>
      <c r="JV11" s="63"/>
      <c r="JW11" s="13"/>
      <c r="JX11" s="63"/>
      <c r="JY11" s="63"/>
      <c r="JZ11" s="63"/>
      <c r="KA11" s="63"/>
      <c r="KB11" s="63"/>
      <c r="KC11" s="63"/>
      <c r="KD11" s="63"/>
      <c r="KE11" s="63"/>
      <c r="KF11" s="63"/>
      <c r="KG11" s="63"/>
      <c r="KH11" s="63"/>
      <c r="KI11" s="63"/>
      <c r="KJ11" s="63"/>
      <c r="KK11" s="63"/>
      <c r="KL11" s="63"/>
      <c r="KM11" s="63"/>
      <c r="KN11" s="63"/>
      <c r="KO11" s="63"/>
      <c r="KP11" s="63"/>
      <c r="KQ11" s="63"/>
      <c r="KR11" s="63"/>
      <c r="KS11" s="63"/>
      <c r="KT11" s="63"/>
      <c r="KU11" s="63"/>
      <c r="KV11" s="63"/>
      <c r="KW11" s="63"/>
      <c r="KX11" s="63"/>
      <c r="KY11" s="63"/>
      <c r="KZ11" s="13"/>
      <c r="LA11" s="63"/>
      <c r="LB11" s="13"/>
      <c r="LC11" s="63"/>
      <c r="LD11" s="63"/>
      <c r="LE11" s="63"/>
      <c r="LF11" s="63"/>
      <c r="LG11" s="63"/>
      <c r="LH11" s="63"/>
      <c r="LI11" s="63"/>
      <c r="LJ11" s="63"/>
      <c r="LK11" s="63"/>
      <c r="LL11" s="63"/>
      <c r="LM11" s="63"/>
      <c r="LN11" s="63"/>
      <c r="LO11" s="63"/>
      <c r="LP11" s="63"/>
      <c r="LQ11" s="63"/>
      <c r="LR11" s="63"/>
      <c r="LS11" s="63"/>
      <c r="LT11" s="63"/>
      <c r="LU11" s="63"/>
    </row>
    <row r="12" spans="1:333" x14ac:dyDescent="0.45">
      <c r="A12" s="3" t="s">
        <v>645</v>
      </c>
      <c r="B12" s="2"/>
      <c r="C12" s="2"/>
      <c r="D12" s="2"/>
      <c r="E12" s="2"/>
      <c r="F12" s="2"/>
      <c r="G12" s="2"/>
      <c r="H12" s="2"/>
      <c r="I12" s="2"/>
      <c r="J12" s="2"/>
      <c r="K12" s="94"/>
      <c r="L12" s="2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13"/>
      <c r="AE12" s="13"/>
      <c r="AF12" s="13"/>
      <c r="AG12" s="13"/>
      <c r="AH12" s="63"/>
      <c r="AI12" s="13"/>
      <c r="AJ12" s="13"/>
      <c r="AK12" s="63"/>
      <c r="AL12" s="63"/>
      <c r="AM12" s="63"/>
      <c r="AN12" s="63"/>
      <c r="AO12" s="13"/>
      <c r="AP12" s="13"/>
      <c r="AQ12" s="13"/>
      <c r="AR12" s="63"/>
      <c r="AS12" s="63"/>
      <c r="AT12" s="63"/>
      <c r="AU12" s="63"/>
      <c r="AV12" s="63"/>
      <c r="AW12" s="63"/>
      <c r="AX12" s="63"/>
      <c r="AY12" s="13"/>
      <c r="AZ12" s="63"/>
      <c r="BA12" s="13"/>
      <c r="BB12" s="63"/>
      <c r="BC12" s="13"/>
      <c r="BD12" s="13"/>
      <c r="BE12" s="63"/>
      <c r="BF12" s="63"/>
      <c r="BG12" s="63"/>
      <c r="BH12" s="63"/>
      <c r="BI12" s="63"/>
      <c r="BJ12" s="63"/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3"/>
      <c r="CA12" s="63"/>
      <c r="CB12" s="63"/>
      <c r="CC12" s="63"/>
      <c r="CD12" s="63"/>
      <c r="CE12" s="63"/>
      <c r="CF12" s="63"/>
      <c r="CG12" s="63"/>
      <c r="CH12" s="63"/>
      <c r="CI12" s="63"/>
      <c r="CJ12" s="63"/>
      <c r="CK12" s="63"/>
      <c r="CL12" s="63"/>
      <c r="CM12" s="63"/>
      <c r="CN12" s="63"/>
      <c r="CO12" s="63"/>
      <c r="CP12" s="63"/>
      <c r="CQ12" s="63"/>
      <c r="CR12" s="63"/>
      <c r="CS12" s="63"/>
      <c r="CT12" s="63"/>
      <c r="CU12" s="63"/>
      <c r="CV12" s="63"/>
      <c r="CW12" s="13"/>
      <c r="CX12" s="63"/>
      <c r="CY12" s="63"/>
      <c r="CZ12" s="13"/>
      <c r="DA12" s="63"/>
      <c r="DB12" s="13"/>
      <c r="DC12" s="13"/>
      <c r="DD12" s="63"/>
      <c r="DE12" s="63"/>
      <c r="DF12" s="13"/>
      <c r="DG12" s="63"/>
      <c r="DH12" s="63"/>
      <c r="DI12" s="13"/>
      <c r="DJ12" s="63"/>
      <c r="DK12" s="63"/>
      <c r="DL12" s="63"/>
      <c r="DM12" s="63"/>
      <c r="DN12" s="63"/>
      <c r="DO12" s="63"/>
      <c r="DP12" s="13"/>
      <c r="DQ12" s="63"/>
      <c r="DR12" s="63"/>
      <c r="DS12" s="63"/>
      <c r="DT12" s="13"/>
      <c r="DU12" s="63"/>
      <c r="DV12" s="63"/>
      <c r="DW12" s="63"/>
      <c r="DX12" s="63"/>
      <c r="DY12" s="63"/>
      <c r="DZ12" s="63"/>
      <c r="EA12" s="13"/>
      <c r="EB12" s="63"/>
      <c r="EC12" s="63"/>
      <c r="ED12" s="13"/>
      <c r="EE12" s="13"/>
      <c r="EF12" s="13"/>
      <c r="EG12" s="63"/>
      <c r="EH12" s="13"/>
      <c r="EI12" s="63"/>
      <c r="EJ12" s="63"/>
      <c r="EK12" s="13"/>
      <c r="EL12" s="63"/>
      <c r="EM12" s="63"/>
      <c r="EN12" s="63"/>
      <c r="EO12" s="63"/>
      <c r="EP12" s="13"/>
      <c r="EQ12" s="13"/>
      <c r="ER12" s="13"/>
      <c r="ES12" s="63"/>
      <c r="ET12" s="63"/>
      <c r="EU12" s="13"/>
      <c r="EV12" s="1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13"/>
      <c r="FQ12" s="63"/>
      <c r="FR12" s="63"/>
      <c r="FS12" s="63"/>
      <c r="FT12" s="63"/>
      <c r="FU12" s="63"/>
      <c r="FV12" s="63"/>
      <c r="FW12" s="63"/>
      <c r="FX12" s="13"/>
      <c r="FY12" s="13"/>
      <c r="FZ12" s="13"/>
      <c r="GA12" s="63"/>
      <c r="GB12" s="13"/>
      <c r="GC12" s="63"/>
      <c r="GD12" s="63"/>
      <c r="GE12" s="63"/>
      <c r="GF12" s="63"/>
      <c r="GG12" s="63"/>
      <c r="GH12" s="63"/>
      <c r="GI12" s="13"/>
      <c r="GJ12" s="63"/>
      <c r="GK12" s="63"/>
      <c r="GL12" s="13"/>
      <c r="GM12" s="63"/>
      <c r="GN12" s="13"/>
      <c r="GO12" s="63"/>
      <c r="GP12" s="63"/>
      <c r="GQ12" s="63"/>
      <c r="GR12" s="13"/>
      <c r="GS12" s="63"/>
      <c r="GT12" s="13"/>
      <c r="GU12" s="63"/>
      <c r="GV12" s="13"/>
      <c r="GW12" s="13"/>
      <c r="GX12" s="63"/>
      <c r="GY12" s="13"/>
      <c r="GZ12" s="63"/>
      <c r="HA12" s="63"/>
      <c r="HB12" s="63"/>
      <c r="HC12" s="63"/>
      <c r="HD12" s="63"/>
      <c r="HE12" s="63"/>
      <c r="HF12" s="63"/>
      <c r="HG12" s="63"/>
      <c r="HH12" s="63"/>
      <c r="HI12" s="63"/>
      <c r="HJ12" s="63"/>
      <c r="HK12" s="63"/>
      <c r="HL12" s="63"/>
      <c r="HM12" s="63"/>
      <c r="HN12" s="63"/>
      <c r="HO12" s="63"/>
      <c r="HP12" s="63"/>
      <c r="HQ12" s="63"/>
      <c r="HR12" s="63"/>
      <c r="HS12" s="63"/>
      <c r="HT12" s="63"/>
      <c r="HU12" s="63"/>
      <c r="HV12" s="13"/>
      <c r="HW12" s="13"/>
      <c r="HX12" s="63"/>
      <c r="HY12" s="63"/>
      <c r="HZ12" s="63"/>
      <c r="IA12" s="63"/>
      <c r="IB12" s="63"/>
      <c r="IC12" s="63"/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63"/>
      <c r="IR12" s="63"/>
      <c r="IS12" s="63"/>
      <c r="IT12" s="63"/>
      <c r="IU12" s="63"/>
      <c r="IV12" s="63"/>
      <c r="IW12" s="63"/>
      <c r="IX12" s="13"/>
      <c r="IY12" s="63"/>
      <c r="IZ12" s="63"/>
      <c r="JA12" s="63"/>
      <c r="JB12" s="63"/>
      <c r="JC12" s="63"/>
      <c r="JD12" s="63"/>
      <c r="JE12" s="63"/>
      <c r="JF12" s="63"/>
      <c r="JG12" s="13"/>
      <c r="JH12" s="63"/>
      <c r="JI12" s="63"/>
      <c r="JJ12" s="63"/>
      <c r="JK12" s="63"/>
      <c r="JL12" s="63"/>
      <c r="JM12" s="63"/>
      <c r="JN12" s="13"/>
      <c r="JO12" s="13"/>
      <c r="JP12" s="13"/>
      <c r="JQ12" s="13"/>
      <c r="JR12" s="63"/>
      <c r="JS12" s="63"/>
      <c r="JT12" s="63"/>
      <c r="JU12" s="63"/>
      <c r="JV12" s="13"/>
      <c r="JW12" s="63"/>
      <c r="JX12" s="63"/>
      <c r="JY12" s="13"/>
      <c r="JZ12" s="63"/>
      <c r="KA12" s="63"/>
      <c r="KB12" s="63"/>
      <c r="KC12" s="63"/>
      <c r="KD12" s="63"/>
      <c r="KE12" s="63"/>
      <c r="KF12" s="63"/>
      <c r="KG12" s="63"/>
      <c r="KH12" s="63"/>
      <c r="KI12" s="63"/>
      <c r="KJ12" s="63"/>
      <c r="KK12" s="63"/>
      <c r="KL12" s="63"/>
      <c r="KM12" s="63"/>
      <c r="KN12" s="63"/>
      <c r="KO12" s="63"/>
      <c r="KP12" s="63"/>
      <c r="KQ12" s="63"/>
      <c r="KR12" s="63"/>
      <c r="KS12" s="63"/>
      <c r="KT12" s="63"/>
      <c r="KU12" s="63"/>
      <c r="KV12" s="63"/>
      <c r="KW12" s="63"/>
      <c r="KX12" s="63"/>
      <c r="KY12" s="13"/>
      <c r="KZ12" s="63"/>
      <c r="LA12" s="13"/>
      <c r="LB12" s="63"/>
      <c r="LC12" s="63"/>
      <c r="LD12" s="13"/>
      <c r="LE12" s="13"/>
      <c r="LF12" s="63"/>
      <c r="LG12" s="13"/>
      <c r="LH12" s="63"/>
      <c r="LI12" s="63"/>
      <c r="LJ12" s="63"/>
      <c r="LK12" s="63"/>
      <c r="LL12" s="63"/>
      <c r="LM12" s="63"/>
      <c r="LN12" s="63"/>
      <c r="LO12" s="63"/>
      <c r="LP12" s="63"/>
      <c r="LQ12" s="63"/>
      <c r="LR12" s="63"/>
      <c r="LS12" s="63"/>
      <c r="LT12" s="63"/>
      <c r="LU12" s="63"/>
    </row>
    <row r="13" spans="1:333" ht="15" customHeight="1" x14ac:dyDescent="0.45">
      <c r="A13" s="2"/>
      <c r="B13" s="2"/>
      <c r="C13" s="2"/>
      <c r="D13" s="2"/>
      <c r="E13" s="2"/>
      <c r="F13" s="2"/>
      <c r="G13" s="2"/>
      <c r="H13" s="2"/>
      <c r="I13" s="2"/>
      <c r="J13" s="63"/>
      <c r="K13" s="184" t="s">
        <v>158</v>
      </c>
      <c r="L13" s="192" t="s">
        <v>183</v>
      </c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3"/>
      <c r="CA13" s="63"/>
      <c r="CB13" s="63"/>
      <c r="CC13" s="63"/>
      <c r="CD13" s="63"/>
      <c r="CE13" s="63"/>
      <c r="CF13" s="63"/>
      <c r="CG13" s="63"/>
      <c r="CH13" s="63"/>
      <c r="CI13" s="63"/>
      <c r="CJ13" s="63"/>
      <c r="CK13" s="63"/>
      <c r="CL13" s="63"/>
      <c r="CM13" s="63"/>
      <c r="CN13" s="63"/>
      <c r="CO13" s="63"/>
      <c r="CP13" s="63"/>
      <c r="CQ13" s="63"/>
      <c r="CR13" s="63"/>
      <c r="CS13" s="63"/>
      <c r="CT13" s="63"/>
      <c r="CU13" s="63"/>
      <c r="CV13" s="63"/>
      <c r="CW13" s="63"/>
      <c r="CX13" s="63"/>
      <c r="CY13" s="63"/>
      <c r="CZ13" s="63"/>
      <c r="DA13" s="63"/>
      <c r="DB13" s="63"/>
      <c r="DC13" s="63"/>
      <c r="DD13" s="63"/>
      <c r="DE13" s="63"/>
      <c r="DF13" s="63"/>
      <c r="DG13" s="63"/>
      <c r="DH13" s="63"/>
      <c r="DI13" s="63"/>
      <c r="DJ13" s="63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63"/>
      <c r="GM13" s="63"/>
      <c r="GN13" s="63"/>
      <c r="GO13" s="63"/>
      <c r="GP13" s="63"/>
      <c r="GQ13" s="63"/>
      <c r="GR13" s="63"/>
      <c r="GS13" s="63"/>
      <c r="GT13" s="63"/>
      <c r="GU13" s="63"/>
      <c r="GV13" s="63"/>
      <c r="GW13" s="63"/>
      <c r="GX13" s="63"/>
      <c r="GY13" s="63"/>
      <c r="GZ13" s="63"/>
      <c r="HA13" s="63"/>
      <c r="HB13" s="63"/>
      <c r="HC13" s="63"/>
      <c r="HD13" s="63"/>
      <c r="HE13" s="63"/>
      <c r="HF13" s="63"/>
      <c r="HG13" s="63"/>
      <c r="HH13" s="63"/>
      <c r="HI13" s="63"/>
      <c r="HJ13" s="63"/>
      <c r="HK13" s="63"/>
      <c r="HL13" s="63"/>
      <c r="HM13" s="63"/>
      <c r="HN13" s="63"/>
      <c r="HO13" s="63"/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63"/>
      <c r="IR13" s="63"/>
      <c r="IS13" s="63"/>
      <c r="IT13" s="63"/>
      <c r="IU13" s="63"/>
      <c r="IV13" s="63"/>
      <c r="IW13" s="63"/>
      <c r="IX13" s="63"/>
      <c r="IY13" s="63"/>
      <c r="IZ13" s="63"/>
      <c r="JA13" s="63"/>
      <c r="JB13" s="63"/>
      <c r="JC13" s="63"/>
      <c r="JD13" s="63"/>
      <c r="JE13" s="63"/>
      <c r="JF13" s="63"/>
      <c r="JG13" s="63"/>
      <c r="JH13" s="63"/>
      <c r="JI13" s="63"/>
      <c r="JJ13" s="63"/>
      <c r="JK13" s="63"/>
      <c r="JL13" s="63"/>
      <c r="JM13" s="63"/>
      <c r="JN13" s="63"/>
      <c r="JO13" s="63"/>
      <c r="JP13" s="63"/>
      <c r="JQ13" s="63"/>
      <c r="JR13" s="63"/>
      <c r="JS13" s="63"/>
      <c r="JT13" s="63"/>
      <c r="JU13" s="63"/>
      <c r="JV13" s="63"/>
      <c r="JW13" s="63"/>
      <c r="JX13" s="63"/>
      <c r="JY13" s="63"/>
      <c r="JZ13" s="63"/>
      <c r="KA13" s="63"/>
      <c r="KB13" s="63"/>
      <c r="KC13" s="63"/>
      <c r="KD13" s="63"/>
      <c r="KE13" s="63"/>
      <c r="KF13" s="63"/>
      <c r="KG13" s="63"/>
      <c r="KH13" s="63"/>
      <c r="KI13" s="63"/>
      <c r="KJ13" s="63"/>
      <c r="KK13" s="63"/>
      <c r="KL13" s="63"/>
      <c r="KM13" s="63"/>
      <c r="KN13" s="63"/>
      <c r="KO13" s="63"/>
      <c r="KP13" s="63"/>
      <c r="KQ13" s="63"/>
      <c r="KR13" s="63"/>
      <c r="KS13" s="63"/>
      <c r="KT13" s="63"/>
      <c r="KU13" s="63"/>
      <c r="KV13" s="63"/>
      <c r="KW13" s="63"/>
      <c r="KX13" s="63"/>
      <c r="KY13" s="63"/>
      <c r="KZ13" s="63"/>
      <c r="LA13" s="63"/>
      <c r="LB13" s="63"/>
      <c r="LC13" s="63"/>
      <c r="LD13" s="63"/>
      <c r="LE13" s="63"/>
      <c r="LF13" s="63"/>
      <c r="LG13" s="63"/>
      <c r="LH13" s="63"/>
      <c r="LI13" s="63"/>
      <c r="LJ13" s="63"/>
      <c r="LK13" s="63"/>
      <c r="LL13" s="63"/>
      <c r="LM13" s="63"/>
      <c r="LN13" s="63"/>
      <c r="LO13" s="63"/>
      <c r="LP13" s="63"/>
      <c r="LQ13" s="63"/>
      <c r="LR13" s="63"/>
      <c r="LS13" s="63"/>
      <c r="LT13" s="63"/>
      <c r="LU13" s="63"/>
    </row>
    <row r="14" spans="1:333" x14ac:dyDescent="0.45">
      <c r="A14" s="2" t="s">
        <v>646</v>
      </c>
      <c r="B14" s="2" t="s">
        <v>647</v>
      </c>
      <c r="C14" s="2"/>
      <c r="D14" s="2"/>
      <c r="E14" s="2"/>
      <c r="F14" s="2"/>
      <c r="G14" s="2"/>
      <c r="H14" s="2"/>
      <c r="I14" s="2"/>
      <c r="J14" s="63"/>
      <c r="K14" s="184"/>
      <c r="L14" s="192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</row>
    <row r="15" spans="1:333" x14ac:dyDescent="0.45">
      <c r="A15" s="2"/>
      <c r="B15" s="2"/>
      <c r="C15" s="2"/>
      <c r="D15" s="2"/>
      <c r="E15" s="2"/>
      <c r="F15" s="2"/>
      <c r="G15" s="2"/>
      <c r="H15" s="2"/>
      <c r="I15" s="2"/>
      <c r="J15" s="63"/>
      <c r="K15" s="184"/>
      <c r="L15" s="192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</row>
    <row r="16" spans="1:333" x14ac:dyDescent="0.45">
      <c r="A16" s="2"/>
      <c r="B16" s="2"/>
      <c r="C16" s="2"/>
      <c r="D16" s="2"/>
      <c r="E16" s="2"/>
      <c r="F16" s="2"/>
      <c r="G16" s="2"/>
      <c r="H16" s="2"/>
      <c r="I16" s="2"/>
      <c r="J16" s="63"/>
      <c r="K16" s="184"/>
      <c r="L16" s="192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</row>
    <row r="17" spans="1:333" x14ac:dyDescent="0.45">
      <c r="B17" s="2" t="s">
        <v>649</v>
      </c>
      <c r="C17" s="2" t="s">
        <v>91</v>
      </c>
      <c r="D17" s="2" t="s">
        <v>650</v>
      </c>
      <c r="E17" s="2" t="s">
        <v>89</v>
      </c>
      <c r="F17" s="2"/>
      <c r="G17" s="2"/>
      <c r="H17" s="2"/>
      <c r="I17" s="2"/>
      <c r="J17" s="63"/>
      <c r="K17" s="184"/>
      <c r="L17" s="192"/>
      <c r="M17" s="63"/>
      <c r="N17" s="63"/>
      <c r="O17" s="63"/>
      <c r="P17" s="63"/>
      <c r="Q17" s="63"/>
      <c r="R17" s="63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</row>
    <row r="18" spans="1:333" x14ac:dyDescent="0.45">
      <c r="A18" s="2" t="s">
        <v>651</v>
      </c>
      <c r="B18" s="2">
        <v>6</v>
      </c>
      <c r="C18" s="2">
        <v>15</v>
      </c>
      <c r="D18" s="2">
        <v>1</v>
      </c>
      <c r="E18" s="2">
        <v>12</v>
      </c>
      <c r="F18" s="2"/>
      <c r="G18" s="2"/>
      <c r="H18" s="2"/>
      <c r="I18" s="2"/>
      <c r="J18" s="63"/>
      <c r="K18" s="184"/>
      <c r="L18" s="192"/>
      <c r="M18" s="63"/>
      <c r="N18" s="63"/>
      <c r="O18" s="63"/>
      <c r="P18" s="63"/>
      <c r="Q18" s="63"/>
      <c r="R18" s="63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</row>
    <row r="19" spans="1:333" x14ac:dyDescent="0.45">
      <c r="A19" s="2" t="s">
        <v>652</v>
      </c>
      <c r="B19" s="2">
        <v>44.01</v>
      </c>
      <c r="C19" s="2">
        <v>2</v>
      </c>
      <c r="D19" s="2">
        <v>78.11</v>
      </c>
      <c r="E19" s="2">
        <v>18.015000000000001</v>
      </c>
      <c r="F19" s="2"/>
      <c r="G19" s="2"/>
      <c r="H19" s="2"/>
      <c r="I19" s="2"/>
      <c r="J19" s="63"/>
      <c r="K19" s="184"/>
      <c r="L19" s="192"/>
      <c r="M19" s="63"/>
      <c r="N19" s="63"/>
      <c r="O19" s="63"/>
      <c r="P19" s="63"/>
      <c r="Q19" s="63"/>
      <c r="R19" s="63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</row>
    <row r="20" spans="1:333" x14ac:dyDescent="0.45">
      <c r="A20" s="2" t="s">
        <v>653</v>
      </c>
      <c r="B20" s="2">
        <f>B18*B19</f>
        <v>264.06</v>
      </c>
      <c r="C20" s="2">
        <f>C18*C19</f>
        <v>30</v>
      </c>
      <c r="D20" s="2">
        <f>D18*D19</f>
        <v>78.11</v>
      </c>
      <c r="E20" s="2">
        <f>E18*E19</f>
        <v>216.18</v>
      </c>
      <c r="F20" s="2"/>
      <c r="G20" s="2"/>
      <c r="H20" s="2"/>
      <c r="I20" s="2"/>
      <c r="J20" s="63"/>
      <c r="K20" s="184"/>
      <c r="L20" s="192"/>
      <c r="M20" s="63"/>
      <c r="N20" s="63"/>
      <c r="O20" s="63"/>
      <c r="P20" s="63"/>
      <c r="Q20" s="63"/>
      <c r="R20" s="63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</row>
    <row r="21" spans="1:333" x14ac:dyDescent="0.45">
      <c r="A21" s="2" t="s">
        <v>654</v>
      </c>
      <c r="B21" s="2">
        <f>B20/$D$20</f>
        <v>3.3806170784790681</v>
      </c>
      <c r="C21" s="2">
        <f>C20/$D$20</f>
        <v>0.38407374215849444</v>
      </c>
      <c r="D21" s="2">
        <f>D20/$D$20</f>
        <v>1</v>
      </c>
      <c r="E21" s="2">
        <f>E20/$D$20</f>
        <v>2.7676353859941112</v>
      </c>
      <c r="F21" s="2"/>
      <c r="G21" s="2"/>
      <c r="H21" s="2"/>
      <c r="I21" s="2"/>
      <c r="J21" s="63"/>
      <c r="K21" s="184"/>
      <c r="L21" s="192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</row>
    <row r="22" spans="1:333" x14ac:dyDescent="0.45">
      <c r="A22" s="2"/>
      <c r="B22" s="2"/>
      <c r="C22" s="2"/>
      <c r="D22" s="2"/>
      <c r="E22" s="2"/>
      <c r="F22" s="2"/>
      <c r="G22" s="2"/>
      <c r="H22" s="2"/>
      <c r="I22" s="2"/>
      <c r="J22" s="63"/>
      <c r="K22" s="184"/>
      <c r="L22" s="192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</row>
    <row r="23" spans="1:333" x14ac:dyDescent="0.45">
      <c r="A23" s="2"/>
      <c r="B23" s="2"/>
      <c r="C23" s="2"/>
      <c r="D23" s="2"/>
      <c r="E23" s="2"/>
      <c r="F23" s="2"/>
      <c r="G23" s="2"/>
      <c r="H23" s="2"/>
      <c r="I23" s="2"/>
      <c r="J23" s="63"/>
      <c r="K23" s="9"/>
      <c r="L23" s="9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</row>
    <row r="24" spans="1:333" x14ac:dyDescent="0.45">
      <c r="A24" s="2"/>
      <c r="B24" s="2"/>
      <c r="C24" s="2" t="s">
        <v>652</v>
      </c>
      <c r="D24" s="2" t="s">
        <v>472</v>
      </c>
      <c r="E24" s="2" t="s">
        <v>657</v>
      </c>
      <c r="F24" s="2" t="s">
        <v>658</v>
      </c>
      <c r="G24" s="2" t="s">
        <v>660</v>
      </c>
      <c r="H24" s="2"/>
      <c r="I24" s="2"/>
      <c r="J24" s="63"/>
      <c r="K24" s="65"/>
      <c r="L24" s="65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</row>
    <row r="25" spans="1:333" x14ac:dyDescent="0.45">
      <c r="A25" s="63" t="s">
        <v>113</v>
      </c>
      <c r="B25" s="63">
        <v>1</v>
      </c>
      <c r="C25" s="2">
        <f>D19</f>
        <v>78.11</v>
      </c>
      <c r="D25" s="2">
        <f>B25/C25</f>
        <v>1.2802458071949815E-2</v>
      </c>
      <c r="E25" s="2">
        <v>6</v>
      </c>
      <c r="F25" s="2">
        <f>E25*D25</f>
        <v>7.6814748431698887E-2</v>
      </c>
      <c r="G25" s="2">
        <f>F25</f>
        <v>7.6814748431698887E-2</v>
      </c>
      <c r="H25" s="2"/>
      <c r="I25" s="2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</row>
    <row r="26" spans="1:333" x14ac:dyDescent="0.45">
      <c r="A26" s="63" t="s">
        <v>5</v>
      </c>
      <c r="B26" s="63">
        <v>-5.3376327938052599</v>
      </c>
      <c r="C26" s="2">
        <f>B19</f>
        <v>44.01</v>
      </c>
      <c r="D26" s="2">
        <f>B26/C26</f>
        <v>-0.12128227207010361</v>
      </c>
      <c r="E26" s="2">
        <v>1</v>
      </c>
      <c r="F26" s="2">
        <f>E26*D26</f>
        <v>-0.12128227207010361</v>
      </c>
      <c r="G26" s="2">
        <v>0</v>
      </c>
      <c r="H26" s="2"/>
      <c r="I26" s="2"/>
      <c r="J26" s="63"/>
      <c r="K26" s="63"/>
      <c r="L26" s="63"/>
      <c r="M26" s="63"/>
      <c r="N26" s="63"/>
      <c r="O26" s="63"/>
      <c r="P26" s="63"/>
      <c r="Q26" s="63"/>
      <c r="R26" s="63"/>
    </row>
    <row r="27" spans="1:333" x14ac:dyDescent="0.45">
      <c r="A27" s="63" t="s">
        <v>4</v>
      </c>
      <c r="B27" s="63">
        <v>-0.73347985296648399</v>
      </c>
      <c r="C27" s="2">
        <f>C19</f>
        <v>2</v>
      </c>
      <c r="D27" s="2">
        <f>B27/C27</f>
        <v>-0.366739926483242</v>
      </c>
      <c r="E27" s="2">
        <v>0</v>
      </c>
      <c r="F27" s="2">
        <f>E27*D27</f>
        <v>0</v>
      </c>
      <c r="G27" s="2">
        <f>2*D27</f>
        <v>-0.73347985296648399</v>
      </c>
      <c r="H27" s="2"/>
      <c r="I27" s="2"/>
      <c r="J27" s="63" t="s">
        <v>5</v>
      </c>
      <c r="K27" s="63">
        <v>-2.7752184</v>
      </c>
      <c r="L27" s="63">
        <v>-2.8788011999999998</v>
      </c>
      <c r="M27" s="63"/>
      <c r="N27" s="63"/>
      <c r="O27" s="63" t="s">
        <v>649</v>
      </c>
      <c r="P27" s="63" t="s">
        <v>91</v>
      </c>
      <c r="Q27" s="63" t="s">
        <v>53</v>
      </c>
      <c r="R27" s="63" t="s">
        <v>89</v>
      </c>
    </row>
    <row r="28" spans="1:333" x14ac:dyDescent="0.45">
      <c r="A28" s="63" t="s">
        <v>6</v>
      </c>
      <c r="B28" s="14">
        <v>0.61613610235585403</v>
      </c>
      <c r="C28" s="2">
        <f>Q28</f>
        <v>16.04</v>
      </c>
      <c r="D28" s="2">
        <f>B28/C28</f>
        <v>3.8412475209217832E-2</v>
      </c>
      <c r="E28" s="2">
        <v>1</v>
      </c>
      <c r="F28" s="2">
        <f>E28*D28</f>
        <v>3.8412475209217832E-2</v>
      </c>
      <c r="G28" s="2">
        <f>4*D28</f>
        <v>0.15364990083687133</v>
      </c>
      <c r="H28" s="2"/>
      <c r="I28" s="2"/>
      <c r="J28" s="63" t="s">
        <v>4</v>
      </c>
      <c r="K28" s="63">
        <v>-0.5024016</v>
      </c>
      <c r="L28" s="63">
        <v>-0.49889879999999998</v>
      </c>
      <c r="M28" s="63"/>
      <c r="N28" s="63" t="s">
        <v>652</v>
      </c>
      <c r="O28" s="63">
        <v>44.01</v>
      </c>
      <c r="P28" s="63">
        <v>2</v>
      </c>
      <c r="Q28" s="63">
        <v>16.04</v>
      </c>
      <c r="R28" s="63">
        <v>18.015000000000001</v>
      </c>
    </row>
    <row r="29" spans="1:333" x14ac:dyDescent="0.45">
      <c r="A29" s="63" t="s">
        <v>31</v>
      </c>
      <c r="B29" s="63">
        <v>0.32773613224617099</v>
      </c>
      <c r="C29" s="2">
        <f>R28</f>
        <v>18.015000000000001</v>
      </c>
      <c r="D29" s="2">
        <f>B29/C29</f>
        <v>1.8192402567092477E-2</v>
      </c>
      <c r="E29" s="2">
        <v>0</v>
      </c>
      <c r="F29" s="2">
        <f>E29*D29</f>
        <v>0</v>
      </c>
      <c r="G29" s="2">
        <f>2*D29</f>
        <v>3.6384805134184954E-2</v>
      </c>
      <c r="H29" s="2"/>
      <c r="I29" s="2"/>
      <c r="J29" s="63" t="s">
        <v>6</v>
      </c>
      <c r="K29" s="14">
        <v>1</v>
      </c>
      <c r="L29" s="14">
        <v>1</v>
      </c>
      <c r="M29" s="63"/>
      <c r="N29" s="63" t="s">
        <v>651</v>
      </c>
      <c r="O29" s="63">
        <v>1</v>
      </c>
      <c r="P29" s="63">
        <v>4</v>
      </c>
      <c r="Q29" s="63">
        <v>1</v>
      </c>
      <c r="R29" s="63">
        <v>2</v>
      </c>
    </row>
    <row r="30" spans="1:333" x14ac:dyDescent="0.45">
      <c r="C30" s="2"/>
      <c r="D30" s="2"/>
      <c r="E30" s="2"/>
      <c r="F30" s="2"/>
      <c r="G30" s="2"/>
      <c r="H30" s="2"/>
      <c r="I30" s="2"/>
      <c r="J30" s="63"/>
      <c r="K30" s="63"/>
      <c r="L30" s="63"/>
      <c r="M30" s="63"/>
      <c r="N30" s="63" t="s">
        <v>653</v>
      </c>
      <c r="O30" s="63">
        <f>O28*O29</f>
        <v>44.01</v>
      </c>
      <c r="P30" s="63">
        <f>P28*P29</f>
        <v>8</v>
      </c>
      <c r="Q30" s="63">
        <f>Q28*Q29</f>
        <v>16.04</v>
      </c>
      <c r="R30" s="63">
        <f>R28*R29</f>
        <v>36.03</v>
      </c>
    </row>
    <row r="31" spans="1:333" x14ac:dyDescent="0.45">
      <c r="A31" s="63" t="s">
        <v>493</v>
      </c>
      <c r="B31">
        <f>-1*D31*C31</f>
        <v>0.26648268136851522</v>
      </c>
      <c r="C31" s="2">
        <v>44.01</v>
      </c>
      <c r="D31" s="2">
        <f>F31</f>
        <v>-6.0550484291868947E-3</v>
      </c>
      <c r="E31" s="2"/>
      <c r="F31" s="2">
        <f>SUM(F25:F29)</f>
        <v>-6.0550484291868947E-3</v>
      </c>
      <c r="G31" s="2">
        <f>SUM(G25:G29)</f>
        <v>-0.46663039856372879</v>
      </c>
      <c r="H31" s="2"/>
      <c r="I31" s="2"/>
      <c r="J31" s="63" t="s">
        <v>608</v>
      </c>
      <c r="K31" s="63">
        <f>SUM(K27:K29,K33)*-1</f>
        <v>2.2461671860349126</v>
      </c>
      <c r="L31" s="63">
        <f>SUM(L27:L29,L33)*-1</f>
        <v>2.2426643860349129</v>
      </c>
      <c r="M31" s="63"/>
      <c r="N31" s="63" t="s">
        <v>655</v>
      </c>
      <c r="O31" s="63">
        <f>O30/$Q$30</f>
        <v>2.7437655860349128</v>
      </c>
      <c r="P31" s="63">
        <f>P30/$Q$30</f>
        <v>0.49875311720698257</v>
      </c>
      <c r="Q31" s="63">
        <f>Q30/$Q$30</f>
        <v>1</v>
      </c>
      <c r="R31" s="63">
        <f>R30/$Q$30</f>
        <v>2.2462593516209477</v>
      </c>
    </row>
    <row r="32" spans="1:333" x14ac:dyDescent="0.45">
      <c r="A32" s="2" t="s">
        <v>661</v>
      </c>
      <c r="B32" s="2">
        <f>G31*-1*C32/2</f>
        <v>4.203173315062787</v>
      </c>
      <c r="C32" s="2">
        <v>18.015000000000001</v>
      </c>
      <c r="D32" s="2"/>
      <c r="E32" s="2"/>
      <c r="F32" s="2"/>
      <c r="G32" s="2"/>
      <c r="H32" s="2"/>
      <c r="I32" s="2"/>
      <c r="J32" s="63"/>
      <c r="K32" s="63"/>
      <c r="L32" s="63"/>
      <c r="M32" s="63"/>
      <c r="N32" s="63"/>
      <c r="O32" s="63"/>
      <c r="P32" s="63"/>
      <c r="Q32" s="63"/>
      <c r="R32" s="63"/>
    </row>
    <row r="33" spans="1:23" x14ac:dyDescent="0.45">
      <c r="C33" s="2"/>
      <c r="D33" s="2"/>
      <c r="E33" s="2"/>
      <c r="F33" s="2"/>
      <c r="G33" s="2"/>
      <c r="H33" s="2"/>
      <c r="I33" s="2"/>
      <c r="J33" s="63" t="s">
        <v>656</v>
      </c>
      <c r="K33" s="63">
        <f>-(O31+K27)</f>
        <v>3.1452813965087145E-2</v>
      </c>
      <c r="L33" s="63">
        <f>-(O31+L27)</f>
        <v>0.13503561396508701</v>
      </c>
      <c r="M33" s="63"/>
      <c r="N33" s="63"/>
      <c r="O33" s="63"/>
      <c r="P33" s="63"/>
      <c r="Q33" s="63"/>
      <c r="R33" s="63"/>
    </row>
    <row r="34" spans="1:23" x14ac:dyDescent="0.45">
      <c r="A34" s="63" t="s">
        <v>659</v>
      </c>
      <c r="B34" s="63">
        <f>SUM(B25:B32)</f>
        <v>0.34241558426158303</v>
      </c>
      <c r="C34" s="2"/>
      <c r="D34" s="2"/>
      <c r="E34" s="2"/>
      <c r="F34" s="2"/>
      <c r="G34" s="2"/>
      <c r="H34" s="2"/>
      <c r="I34" s="2"/>
      <c r="J34" s="2"/>
      <c r="K34" s="2"/>
      <c r="L34" s="2"/>
      <c r="O34" s="63"/>
      <c r="P34" s="63"/>
      <c r="Q34" s="63"/>
      <c r="R34" s="63"/>
      <c r="S34" s="63"/>
      <c r="T34" s="63"/>
      <c r="U34" s="63"/>
      <c r="V34" s="63"/>
      <c r="W34" s="63"/>
    </row>
    <row r="35" spans="1:23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63"/>
      <c r="P35" s="63"/>
      <c r="Q35" s="63"/>
      <c r="R35" s="63"/>
      <c r="S35" s="63"/>
      <c r="T35" s="63"/>
      <c r="U35" s="63"/>
      <c r="V35" s="63"/>
      <c r="W35" s="63"/>
    </row>
    <row r="36" spans="1:23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 t="s">
        <v>664</v>
      </c>
      <c r="L36" s="2" t="s">
        <v>665</v>
      </c>
      <c r="O36" s="63"/>
      <c r="P36" s="63"/>
      <c r="Q36" s="63"/>
      <c r="R36" s="63"/>
      <c r="S36" s="63"/>
      <c r="T36" s="63"/>
      <c r="U36" s="63"/>
      <c r="V36" s="63"/>
      <c r="W36" s="63"/>
    </row>
    <row r="37" spans="1:23" x14ac:dyDescent="0.45">
      <c r="A37" s="2" t="s">
        <v>53</v>
      </c>
      <c r="B37" s="2">
        <v>-2.22335860550948E-2</v>
      </c>
      <c r="C37" s="2">
        <f>Q28</f>
        <v>16.04</v>
      </c>
      <c r="D37" s="2">
        <f>B37/C37</f>
        <v>-1.3861337939585288E-3</v>
      </c>
      <c r="E37" s="2">
        <v>1</v>
      </c>
      <c r="F37" s="2">
        <f>E37*D37</f>
        <v>-1.3861337939585288E-3</v>
      </c>
      <c r="G37" s="2">
        <f>4*D37</f>
        <v>-5.5445351758341152E-3</v>
      </c>
      <c r="H37" s="2"/>
      <c r="I37" s="2"/>
      <c r="J37" s="2" t="s">
        <v>663</v>
      </c>
      <c r="K37" s="2">
        <v>47.1</v>
      </c>
      <c r="L37" s="2">
        <f>1/K37</f>
        <v>2.1231422505307854E-2</v>
      </c>
      <c r="O37" s="63"/>
      <c r="P37" s="63"/>
      <c r="Q37" s="63"/>
      <c r="R37" s="63"/>
      <c r="S37" s="63"/>
      <c r="T37" s="63"/>
      <c r="U37" s="63"/>
      <c r="V37" s="63"/>
      <c r="W37" s="63"/>
    </row>
    <row r="38" spans="1:23" x14ac:dyDescent="0.45">
      <c r="A38" s="2"/>
      <c r="B38" s="2"/>
      <c r="C38" s="2"/>
      <c r="D38" s="2"/>
      <c r="E38" s="2"/>
      <c r="F38" s="2"/>
      <c r="G38" s="2"/>
      <c r="H38" s="2"/>
      <c r="I38" s="2"/>
      <c r="J38" s="2" t="s">
        <v>53</v>
      </c>
      <c r="K38" s="2">
        <v>50</v>
      </c>
      <c r="L38" s="2">
        <f>1/K38</f>
        <v>0.02</v>
      </c>
      <c r="O38" s="63"/>
      <c r="P38" s="63"/>
      <c r="Q38" s="63"/>
      <c r="R38" s="63"/>
      <c r="S38" s="63"/>
      <c r="T38" s="63"/>
      <c r="U38" s="63"/>
      <c r="V38" s="63"/>
      <c r="W38" s="63"/>
    </row>
    <row r="39" spans="1:23" x14ac:dyDescent="0.45">
      <c r="A39" s="2" t="s">
        <v>493</v>
      </c>
      <c r="B39" s="63">
        <f>-1*D39*C39</f>
        <v>6.1003748272114848E-2</v>
      </c>
      <c r="C39" s="2">
        <v>44.01</v>
      </c>
      <c r="D39" s="2">
        <f>F39</f>
        <v>-1.3861337939585288E-3</v>
      </c>
      <c r="E39" s="2"/>
      <c r="F39" s="2">
        <f>SUM(F33:F37)</f>
        <v>-1.3861337939585288E-3</v>
      </c>
      <c r="G39" s="2"/>
      <c r="H39" s="2"/>
      <c r="I39" s="2"/>
      <c r="J39" s="2"/>
      <c r="K39" s="2"/>
      <c r="L39" s="2"/>
      <c r="O39" s="63"/>
      <c r="P39" s="63"/>
      <c r="Q39" s="63"/>
      <c r="R39" s="63"/>
      <c r="S39" s="63"/>
      <c r="T39" s="63"/>
      <c r="U39" s="63"/>
      <c r="V39" s="63"/>
      <c r="W39" s="63"/>
    </row>
    <row r="40" spans="1:23" x14ac:dyDescent="0.45">
      <c r="A40" s="2" t="s">
        <v>661</v>
      </c>
      <c r="B40" s="2">
        <f>G37*-1*C40/2</f>
        <v>4.9942400596325792E-2</v>
      </c>
      <c r="C40" s="2">
        <v>18.015000000000001</v>
      </c>
      <c r="D40" s="2"/>
      <c r="E40" s="2"/>
      <c r="F40" s="2"/>
      <c r="G40" s="2"/>
      <c r="H40" s="2"/>
      <c r="I40" s="2"/>
      <c r="J40" s="2"/>
      <c r="K40" s="2"/>
      <c r="L40" s="2"/>
      <c r="O40" s="63"/>
      <c r="P40" s="63"/>
      <c r="Q40" s="63"/>
      <c r="R40" s="63"/>
      <c r="S40" s="63"/>
      <c r="T40" s="63"/>
      <c r="U40" s="63"/>
      <c r="V40" s="63"/>
      <c r="W40" s="63"/>
    </row>
    <row r="41" spans="1:23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O41" s="63"/>
      <c r="P41" s="63"/>
      <c r="Q41" s="63"/>
      <c r="R41" s="63"/>
      <c r="S41" s="63"/>
      <c r="T41" s="63"/>
      <c r="U41" s="63"/>
      <c r="V41" s="63"/>
      <c r="W41" s="63"/>
    </row>
    <row r="42" spans="1:23" x14ac:dyDescent="0.45">
      <c r="C42" s="2"/>
      <c r="D42" s="2"/>
      <c r="E42" s="2"/>
      <c r="F42" s="2"/>
      <c r="G42" s="2"/>
      <c r="H42" s="2"/>
      <c r="I42" s="2"/>
      <c r="J42" s="2"/>
      <c r="K42" s="2" t="s">
        <v>672</v>
      </c>
      <c r="L42" s="2" t="s">
        <v>652</v>
      </c>
      <c r="M42" s="63" t="s">
        <v>472</v>
      </c>
      <c r="N42" t="s">
        <v>657</v>
      </c>
      <c r="O42" s="63" t="s">
        <v>666</v>
      </c>
      <c r="P42" s="63" t="s">
        <v>671</v>
      </c>
      <c r="Q42" s="63" t="s">
        <v>667</v>
      </c>
      <c r="R42" s="63" t="s">
        <v>668</v>
      </c>
      <c r="S42" s="63" t="s">
        <v>670</v>
      </c>
      <c r="T42" s="63"/>
      <c r="U42" s="63"/>
      <c r="V42" s="63"/>
      <c r="W42" s="63"/>
    </row>
    <row r="43" spans="1:23" x14ac:dyDescent="0.45">
      <c r="A43" s="63" t="s">
        <v>4</v>
      </c>
      <c r="B43" s="63">
        <v>8.3000000000000004E-2</v>
      </c>
      <c r="C43" s="63">
        <v>2.0158800000000001</v>
      </c>
      <c r="D43" s="2">
        <f>B43/C43</f>
        <v>4.1173085699545607E-2</v>
      </c>
      <c r="E43" s="2"/>
      <c r="F43" s="2"/>
      <c r="G43" s="2">
        <f>2*D43</f>
        <v>8.2346171399091214E-2</v>
      </c>
      <c r="H43" s="2"/>
      <c r="I43" s="2"/>
      <c r="J43" s="63" t="s">
        <v>4</v>
      </c>
      <c r="K43" s="63">
        <f>M43*L43</f>
        <v>0.15027312359825118</v>
      </c>
      <c r="L43" s="63">
        <v>2.0158800000000001</v>
      </c>
      <c r="M43" s="2">
        <f>R43/2</f>
        <v>7.4544677063243428E-2</v>
      </c>
      <c r="N43" s="2">
        <v>0</v>
      </c>
      <c r="O43">
        <v>2</v>
      </c>
      <c r="P43">
        <v>0</v>
      </c>
      <c r="Q43" s="2"/>
      <c r="R43" s="2">
        <f>SUM(R44:R45)*-1</f>
        <v>0.14908935412648686</v>
      </c>
      <c r="S43" s="63"/>
      <c r="T43" s="63"/>
      <c r="U43" s="63"/>
      <c r="V43" s="63"/>
      <c r="W43" s="63"/>
    </row>
    <row r="44" spans="1:23" x14ac:dyDescent="0.45">
      <c r="A44" s="63" t="s">
        <v>500</v>
      </c>
      <c r="B44" s="63">
        <v>-0.29897000000000001</v>
      </c>
      <c r="C44" s="63">
        <v>16.042459999999998</v>
      </c>
      <c r="D44" s="2">
        <f>B44/C44</f>
        <v>-1.8636169265810857E-2</v>
      </c>
      <c r="E44" s="2">
        <v>1</v>
      </c>
      <c r="F44" s="2">
        <f>E44*D44</f>
        <v>-1.8636169265810857E-2</v>
      </c>
      <c r="G44" s="2">
        <f>F44*4</f>
        <v>-7.4544677063243428E-2</v>
      </c>
      <c r="H44" s="2"/>
      <c r="I44" s="2"/>
      <c r="J44" s="63" t="s">
        <v>500</v>
      </c>
      <c r="K44" s="63">
        <v>-0.29897000000000001</v>
      </c>
      <c r="L44" s="63">
        <v>16.042459999999998</v>
      </c>
      <c r="M44" s="2">
        <f>K44/L44</f>
        <v>-1.8636169265810857E-2</v>
      </c>
      <c r="N44" s="2">
        <v>1</v>
      </c>
      <c r="O44" s="97">
        <v>4</v>
      </c>
      <c r="P44" s="97">
        <v>0</v>
      </c>
      <c r="Q44" s="2">
        <f>N44*M44</f>
        <v>-1.8636169265810857E-2</v>
      </c>
      <c r="R44" s="2">
        <f>M44*O44</f>
        <v>-7.4544677063243428E-2</v>
      </c>
      <c r="S44" s="2">
        <f>M44*P44</f>
        <v>0</v>
      </c>
      <c r="T44" s="63"/>
      <c r="U44" s="63"/>
      <c r="V44" s="63"/>
      <c r="W44" s="63"/>
    </row>
    <row r="45" spans="1:23" x14ac:dyDescent="0.45">
      <c r="A45" s="2" t="s">
        <v>661</v>
      </c>
      <c r="B45" s="2">
        <f>-1*C45*D45</f>
        <v>-7.0273052439355957E-2</v>
      </c>
      <c r="C45" s="63">
        <v>18.015280000000001</v>
      </c>
      <c r="D45">
        <f>G45/2</f>
        <v>3.9007471679238931E-3</v>
      </c>
      <c r="E45" s="2"/>
      <c r="F45" s="2"/>
      <c r="G45" s="2">
        <f>SUM(G43:G44)</f>
        <v>7.8014943358477862E-3</v>
      </c>
      <c r="H45" s="2"/>
      <c r="I45" s="2"/>
      <c r="J45" s="2" t="s">
        <v>661</v>
      </c>
      <c r="K45" s="2">
        <f>L45*M45</f>
        <v>-0.67147161490195406</v>
      </c>
      <c r="L45" s="63">
        <v>18.015280000000001</v>
      </c>
      <c r="M45" s="63">
        <f>M44*2</f>
        <v>-3.7272338531621714E-2</v>
      </c>
      <c r="N45" s="2">
        <v>0</v>
      </c>
      <c r="O45">
        <v>2</v>
      </c>
      <c r="P45">
        <v>1</v>
      </c>
      <c r="Q45" s="2">
        <f>N45*M45</f>
        <v>0</v>
      </c>
      <c r="R45" s="2">
        <f>M45*O45</f>
        <v>-7.4544677063243428E-2</v>
      </c>
      <c r="S45" s="2">
        <f>M45*P45</f>
        <v>-3.7272338531621714E-2</v>
      </c>
      <c r="T45" s="63"/>
      <c r="U45" s="63"/>
      <c r="V45" s="63"/>
      <c r="W45" s="63"/>
    </row>
    <row r="46" spans="1:23" x14ac:dyDescent="0.45">
      <c r="A46" s="97"/>
      <c r="D46" s="2"/>
      <c r="E46" s="2"/>
      <c r="F46" s="2"/>
      <c r="G46" s="2"/>
      <c r="H46" s="2"/>
      <c r="I46" s="2"/>
      <c r="J46" s="97"/>
      <c r="K46" s="63"/>
      <c r="L46" s="63"/>
      <c r="M46" s="2"/>
      <c r="N46" s="2"/>
      <c r="Q46" s="2"/>
      <c r="R46" s="2"/>
      <c r="S46" s="63"/>
      <c r="T46" s="63"/>
      <c r="U46" s="63"/>
      <c r="V46" s="63"/>
      <c r="W46" s="63"/>
    </row>
    <row r="47" spans="1:23" x14ac:dyDescent="0.45">
      <c r="A47" s="2" t="s">
        <v>649</v>
      </c>
      <c r="B47" s="63">
        <f>-1*D47*C47</f>
        <v>0.82016849130370295</v>
      </c>
      <c r="C47" s="2">
        <v>44.009500000000003</v>
      </c>
      <c r="D47" s="2">
        <f>F47</f>
        <v>-1.8636169265810857E-2</v>
      </c>
      <c r="E47" s="2">
        <v>1</v>
      </c>
      <c r="F47" s="2">
        <f>F44</f>
        <v>-1.8636169265810857E-2</v>
      </c>
      <c r="G47" s="2"/>
      <c r="H47" s="2"/>
      <c r="I47" s="2"/>
      <c r="J47" s="2" t="s">
        <v>649</v>
      </c>
      <c r="K47" s="63">
        <f>M47*L47</f>
        <v>0.82016849130370295</v>
      </c>
      <c r="L47" s="2">
        <v>44.009500000000003</v>
      </c>
      <c r="M47" s="2">
        <f>Q47</f>
        <v>1.8636169265810857E-2</v>
      </c>
      <c r="N47" s="2">
        <v>1</v>
      </c>
      <c r="O47">
        <v>0</v>
      </c>
      <c r="P47">
        <v>2</v>
      </c>
      <c r="Q47" s="2">
        <f>Q44*-1</f>
        <v>1.8636169265810857E-2</v>
      </c>
      <c r="R47" s="2"/>
      <c r="S47" s="63"/>
      <c r="T47" s="63"/>
      <c r="U47" s="63"/>
      <c r="V47" s="63"/>
      <c r="W47" s="63"/>
    </row>
    <row r="48" spans="1:23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O48" s="63"/>
      <c r="P48" s="63"/>
      <c r="Q48" s="63"/>
      <c r="R48" s="63"/>
      <c r="S48" s="63"/>
      <c r="T48" s="63"/>
      <c r="U48" s="63"/>
      <c r="V48" s="63"/>
      <c r="W48" s="63"/>
    </row>
    <row r="49" spans="1:23" x14ac:dyDescent="0.45">
      <c r="A49" s="2"/>
      <c r="B49" s="2">
        <f>SUM(B43:B47)</f>
        <v>0.53392543886434707</v>
      </c>
      <c r="C49" s="2"/>
      <c r="D49" s="2"/>
      <c r="E49" s="2"/>
      <c r="F49" s="2"/>
      <c r="G49" s="2"/>
      <c r="H49" s="2"/>
      <c r="I49" s="2"/>
      <c r="J49" s="2"/>
      <c r="K49" s="2">
        <f>SUM(K43:K47)</f>
        <v>0</v>
      </c>
      <c r="L49" s="2"/>
      <c r="O49" s="63"/>
      <c r="P49" s="63"/>
      <c r="Q49" s="63"/>
      <c r="R49" s="63"/>
      <c r="S49" s="63"/>
      <c r="T49" s="63"/>
      <c r="U49" s="63"/>
      <c r="V49" s="63"/>
      <c r="W49" s="63"/>
    </row>
    <row r="50" spans="1:23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O50" s="63"/>
      <c r="P50" s="63"/>
      <c r="Q50" s="63"/>
      <c r="R50" s="63"/>
      <c r="S50" s="63"/>
      <c r="T50" s="63"/>
      <c r="U50" s="63"/>
      <c r="V50" s="63"/>
      <c r="W50" s="63"/>
    </row>
    <row r="51" spans="1:23" x14ac:dyDescent="0.45">
      <c r="A51" s="2"/>
      <c r="B51" s="2" t="s">
        <v>672</v>
      </c>
      <c r="C51" s="2" t="s">
        <v>652</v>
      </c>
      <c r="D51" s="63" t="s">
        <v>472</v>
      </c>
      <c r="E51" s="63" t="s">
        <v>657</v>
      </c>
      <c r="F51" s="63" t="s">
        <v>666</v>
      </c>
      <c r="G51" s="63" t="s">
        <v>671</v>
      </c>
      <c r="H51" s="63" t="s">
        <v>667</v>
      </c>
      <c r="I51" s="63" t="s">
        <v>668</v>
      </c>
      <c r="J51" s="63" t="s">
        <v>670</v>
      </c>
      <c r="K51" s="2"/>
      <c r="L51" s="2"/>
      <c r="M51" s="97" t="s">
        <v>675</v>
      </c>
      <c r="O51" s="63"/>
      <c r="P51" s="63"/>
      <c r="Q51" s="63"/>
      <c r="R51" s="63"/>
      <c r="S51" s="63"/>
      <c r="T51" s="63"/>
      <c r="U51" s="63"/>
      <c r="V51" s="63"/>
      <c r="W51" s="63"/>
    </row>
    <row r="52" spans="1:23" x14ac:dyDescent="0.45">
      <c r="A52" s="63" t="s">
        <v>4</v>
      </c>
      <c r="B52" s="63">
        <v>8.3000000000000004E-2</v>
      </c>
      <c r="C52" s="63">
        <v>2.0158800000000001</v>
      </c>
      <c r="D52" s="2">
        <f>B52/C52</f>
        <v>4.1173085699545607E-2</v>
      </c>
      <c r="E52" s="2">
        <v>0</v>
      </c>
      <c r="F52" s="63">
        <v>2</v>
      </c>
      <c r="G52" s="63">
        <v>0</v>
      </c>
      <c r="H52" s="2"/>
      <c r="I52" s="2">
        <f>D52*F52</f>
        <v>8.2346171399091214E-2</v>
      </c>
      <c r="J52" s="63"/>
      <c r="K52" s="2"/>
      <c r="L52" s="2"/>
      <c r="O52" s="63"/>
      <c r="P52" s="63"/>
      <c r="Q52" s="63"/>
      <c r="R52" s="63"/>
      <c r="S52" s="63"/>
      <c r="T52" s="63"/>
      <c r="U52" s="63"/>
      <c r="V52" s="63"/>
      <c r="W52" s="63"/>
    </row>
    <row r="53" spans="1:23" x14ac:dyDescent="0.45">
      <c r="A53" s="63" t="s">
        <v>500</v>
      </c>
      <c r="B53" s="63">
        <v>-0.29897000000000001</v>
      </c>
      <c r="C53" s="63">
        <v>16.042459999999998</v>
      </c>
      <c r="D53" s="2">
        <f>B53/C53</f>
        <v>-1.8636169265810857E-2</v>
      </c>
      <c r="E53" s="2">
        <v>1</v>
      </c>
      <c r="F53" s="97">
        <v>4</v>
      </c>
      <c r="G53" s="97">
        <v>0</v>
      </c>
      <c r="H53" s="2">
        <f>E53*D53</f>
        <v>-1.8636169265810857E-2</v>
      </c>
      <c r="I53" s="2">
        <f>D53*F53</f>
        <v>-7.4544677063243428E-2</v>
      </c>
      <c r="J53" s="2">
        <f>D53*G53</f>
        <v>0</v>
      </c>
      <c r="K53" s="2"/>
      <c r="L53" s="2"/>
      <c r="M53" t="s">
        <v>673</v>
      </c>
      <c r="N53">
        <f>D52/4</f>
        <v>1.0293271424886402E-2</v>
      </c>
      <c r="O53" s="63"/>
      <c r="P53" s="63"/>
      <c r="Q53" s="63"/>
      <c r="R53" s="63"/>
      <c r="S53" s="63"/>
      <c r="T53" s="63"/>
      <c r="U53" s="63"/>
      <c r="V53" s="63"/>
      <c r="W53" s="63"/>
    </row>
    <row r="54" spans="1:23" x14ac:dyDescent="0.45">
      <c r="A54" s="2" t="s">
        <v>661</v>
      </c>
      <c r="B54" s="2">
        <f>C54*D54</f>
        <v>-7.0273052439355957E-2</v>
      </c>
      <c r="C54" s="63">
        <v>18.015280000000001</v>
      </c>
      <c r="D54" s="63">
        <f>-1*2*(N53-N54)</f>
        <v>-3.9007471679238931E-3</v>
      </c>
      <c r="E54" s="2">
        <v>0</v>
      </c>
      <c r="F54" s="63">
        <v>2</v>
      </c>
      <c r="G54" s="63">
        <v>1</v>
      </c>
      <c r="H54" s="2">
        <v>0</v>
      </c>
      <c r="I54" s="2">
        <f>SUM(I52:I53)*-1</f>
        <v>-7.8014943358477862E-3</v>
      </c>
      <c r="J54" s="2">
        <f>I54/2</f>
        <v>-3.9007471679238931E-3</v>
      </c>
      <c r="K54" s="2"/>
      <c r="L54" s="2"/>
      <c r="M54" t="s">
        <v>674</v>
      </c>
      <c r="N54">
        <f>-1*D53-N53</f>
        <v>8.3428978409244552E-3</v>
      </c>
      <c r="O54" s="63"/>
      <c r="P54" s="63"/>
      <c r="Q54" s="63"/>
      <c r="R54" s="63"/>
      <c r="S54" s="63"/>
      <c r="T54" s="63"/>
      <c r="U54" s="63"/>
      <c r="V54" s="63"/>
      <c r="W54" s="63"/>
    </row>
    <row r="55" spans="1:23" x14ac:dyDescent="0.45">
      <c r="A55" s="97" t="s">
        <v>539</v>
      </c>
      <c r="B55" s="63">
        <f>C55*D55</f>
        <v>-0.53392543886434696</v>
      </c>
      <c r="C55" s="63">
        <v>31.998799999999999</v>
      </c>
      <c r="D55" s="2">
        <f>2*N54*-1</f>
        <v>-1.668579568184891E-2</v>
      </c>
      <c r="E55" s="2"/>
      <c r="F55" s="63"/>
      <c r="G55" s="63"/>
      <c r="H55" s="2"/>
      <c r="I55" s="2"/>
      <c r="J55" s="63"/>
      <c r="K55" s="2"/>
      <c r="L55" s="2"/>
      <c r="O55" s="63"/>
      <c r="P55" s="63"/>
      <c r="Q55" s="63"/>
      <c r="R55" s="63"/>
      <c r="S55" s="63"/>
      <c r="T55" s="63"/>
      <c r="U55" s="63"/>
      <c r="V55" s="63"/>
      <c r="W55" s="63"/>
    </row>
    <row r="56" spans="1:23" x14ac:dyDescent="0.45">
      <c r="A56" s="2" t="s">
        <v>649</v>
      </c>
      <c r="B56" s="63">
        <f>D56*C56</f>
        <v>0.82016849130370295</v>
      </c>
      <c r="C56" s="2">
        <v>44.009500000000003</v>
      </c>
      <c r="D56" s="2">
        <f>N53+N54</f>
        <v>1.8636169265810857E-2</v>
      </c>
      <c r="E56" s="2">
        <v>1</v>
      </c>
      <c r="F56" s="63">
        <v>0</v>
      </c>
      <c r="G56" s="63">
        <v>2</v>
      </c>
      <c r="H56" s="2">
        <f>H53*-1</f>
        <v>1.8636169265810857E-2</v>
      </c>
      <c r="I56" s="2"/>
      <c r="J56" s="63">
        <f>J54*-1</f>
        <v>3.9007471679238931E-3</v>
      </c>
      <c r="K56" s="2"/>
      <c r="L56" s="2"/>
    </row>
    <row r="57" spans="1:23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</row>
    <row r="58" spans="1:23" x14ac:dyDescent="0.45">
      <c r="A58" s="2"/>
      <c r="B58" s="2">
        <f>SUM(B52:B56)</f>
        <v>0</v>
      </c>
      <c r="C58" s="2"/>
      <c r="D58" s="2"/>
      <c r="E58" s="2"/>
      <c r="F58" s="2"/>
      <c r="G58" s="2"/>
      <c r="H58" s="2"/>
      <c r="I58" s="2"/>
      <c r="J58" s="2"/>
      <c r="K58" s="2"/>
      <c r="L58" s="2"/>
    </row>
    <row r="59" spans="1:23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23" x14ac:dyDescent="0.45">
      <c r="B60" s="2" t="s">
        <v>672</v>
      </c>
      <c r="C60" s="2" t="s">
        <v>652</v>
      </c>
      <c r="D60" s="63" t="s">
        <v>472</v>
      </c>
      <c r="E60" s="63" t="s">
        <v>657</v>
      </c>
      <c r="F60" s="63" t="s">
        <v>666</v>
      </c>
      <c r="G60" s="63" t="s">
        <v>671</v>
      </c>
      <c r="H60" s="63" t="s">
        <v>667</v>
      </c>
      <c r="I60" s="63" t="s">
        <v>668</v>
      </c>
      <c r="J60" s="63" t="s">
        <v>670</v>
      </c>
      <c r="K60" s="2"/>
      <c r="L60" s="2"/>
    </row>
    <row r="61" spans="1:23" x14ac:dyDescent="0.45">
      <c r="A61" s="63" t="s">
        <v>5</v>
      </c>
      <c r="B61" s="63">
        <v>-1.76</v>
      </c>
      <c r="C61" s="2">
        <v>44.009500000000003</v>
      </c>
      <c r="D61" s="2">
        <f>B61/C61</f>
        <v>-3.9991365500630545E-2</v>
      </c>
      <c r="E61" s="2">
        <v>1</v>
      </c>
      <c r="F61" s="2">
        <v>0</v>
      </c>
      <c r="G61" s="2">
        <v>2</v>
      </c>
      <c r="H61" s="2">
        <f t="shared" ref="H61:J63" si="0">$D61*E61</f>
        <v>-3.9991365500630545E-2</v>
      </c>
      <c r="I61" s="2">
        <f t="shared" si="0"/>
        <v>0</v>
      </c>
      <c r="J61" s="2">
        <f t="shared" si="0"/>
        <v>-7.998273100126109E-2</v>
      </c>
      <c r="K61" s="2"/>
      <c r="L61" s="2"/>
      <c r="O61" s="63"/>
      <c r="P61" s="63"/>
      <c r="Q61" s="63"/>
      <c r="R61" s="63"/>
      <c r="S61" s="63"/>
      <c r="T61" s="63"/>
      <c r="U61" s="63"/>
      <c r="V61" s="63"/>
      <c r="W61" s="63"/>
    </row>
    <row r="62" spans="1:23" x14ac:dyDescent="0.45">
      <c r="A62" s="63" t="s">
        <v>16</v>
      </c>
      <c r="B62" s="63">
        <v>1</v>
      </c>
      <c r="C62" s="2">
        <v>46.068440000000002</v>
      </c>
      <c r="D62" s="2">
        <f>B62/C62</f>
        <v>2.1706834440237178E-2</v>
      </c>
      <c r="E62" s="63">
        <v>2</v>
      </c>
      <c r="F62" s="63">
        <v>6</v>
      </c>
      <c r="G62" s="63">
        <v>1</v>
      </c>
      <c r="H62" s="2">
        <f t="shared" si="0"/>
        <v>4.3413668880474356E-2</v>
      </c>
      <c r="I62" s="2">
        <f t="shared" si="0"/>
        <v>0.13024100664142307</v>
      </c>
      <c r="J62" s="2">
        <f t="shared" si="0"/>
        <v>2.1706834440237178E-2</v>
      </c>
      <c r="K62" s="2"/>
      <c r="L62" s="2"/>
      <c r="O62" s="63"/>
      <c r="P62" s="63"/>
      <c r="Q62" s="63"/>
      <c r="R62" s="63"/>
      <c r="S62" s="63"/>
      <c r="T62" s="63"/>
      <c r="U62" s="63"/>
      <c r="V62" s="63"/>
      <c r="W62" s="63"/>
    </row>
    <row r="63" spans="1:23" x14ac:dyDescent="0.45">
      <c r="A63" s="63" t="s">
        <v>6</v>
      </c>
      <c r="B63" s="63">
        <v>-0.64</v>
      </c>
      <c r="C63" s="63">
        <v>16.042459999999998</v>
      </c>
      <c r="D63" s="2">
        <f>B63/C63</f>
        <v>-3.9894130949991467E-2</v>
      </c>
      <c r="E63" s="2">
        <v>1</v>
      </c>
      <c r="F63" s="2">
        <v>4</v>
      </c>
      <c r="G63" s="2">
        <v>0</v>
      </c>
      <c r="H63" s="2">
        <f t="shared" si="0"/>
        <v>-3.9894130949991467E-2</v>
      </c>
      <c r="I63" s="2">
        <f t="shared" si="0"/>
        <v>-0.15957652379996587</v>
      </c>
      <c r="J63" s="2">
        <f t="shared" si="0"/>
        <v>0</v>
      </c>
      <c r="K63" s="2"/>
      <c r="L63" s="2"/>
      <c r="O63" s="63"/>
      <c r="P63" s="63"/>
      <c r="Q63" s="63"/>
      <c r="R63" s="63"/>
      <c r="S63" s="63"/>
      <c r="T63" s="63"/>
      <c r="U63" s="63"/>
      <c r="V63" s="63"/>
      <c r="W63" s="63"/>
    </row>
    <row r="64" spans="1:23" x14ac:dyDescent="0.45">
      <c r="A64" s="63"/>
      <c r="B64" s="63"/>
      <c r="C64" s="2"/>
      <c r="D64" s="2"/>
      <c r="E64" s="2"/>
      <c r="F64" s="2"/>
      <c r="G64" s="2"/>
      <c r="H64" s="2"/>
      <c r="I64" s="2"/>
      <c r="J64" s="2"/>
      <c r="K64" s="2"/>
      <c r="L64" s="2"/>
      <c r="O64" s="63"/>
      <c r="P64" s="12"/>
      <c r="Q64" s="12"/>
      <c r="R64" s="12"/>
      <c r="S64" s="12"/>
      <c r="T64" s="12"/>
      <c r="U64" s="12"/>
      <c r="V64" s="12"/>
      <c r="W64" s="12"/>
    </row>
    <row r="65" spans="1:23" x14ac:dyDescent="0.45">
      <c r="A65" s="63" t="s">
        <v>31</v>
      </c>
      <c r="B65" s="36">
        <f>D65*C65</f>
        <v>0.26424377777797642</v>
      </c>
      <c r="C65" s="63">
        <v>18.015280000000001</v>
      </c>
      <c r="D65" s="2">
        <f>I65/F65</f>
        <v>1.4667758579271398E-2</v>
      </c>
      <c r="E65" s="2">
        <v>0</v>
      </c>
      <c r="F65" s="2">
        <v>2</v>
      </c>
      <c r="G65" s="2">
        <v>1</v>
      </c>
      <c r="H65" s="2"/>
      <c r="I65" s="2">
        <f>SUM(I61:I63)*-1</f>
        <v>2.9335517158542795E-2</v>
      </c>
      <c r="J65" s="2">
        <f>I65/F65*G65</f>
        <v>1.4667758579271398E-2</v>
      </c>
      <c r="K65" s="2"/>
      <c r="L65" s="2"/>
    </row>
    <row r="66" spans="1:23" x14ac:dyDescent="0.45">
      <c r="A66" s="1" t="s">
        <v>35</v>
      </c>
      <c r="B66" s="36">
        <f>D66*C66</f>
        <v>1.6051068954484133</v>
      </c>
      <c r="C66" s="2">
        <v>44.009500000000003</v>
      </c>
      <c r="D66" s="2">
        <f>H66</f>
        <v>3.6471827570147657E-2</v>
      </c>
      <c r="E66" s="2">
        <v>1</v>
      </c>
      <c r="F66" s="2">
        <v>0</v>
      </c>
      <c r="G66" s="2">
        <v>2</v>
      </c>
      <c r="H66" s="2">
        <f>SUM(H61:H63)*-1</f>
        <v>3.6471827570147657E-2</v>
      </c>
      <c r="I66" s="2"/>
      <c r="J66" s="2">
        <f>H66*G66</f>
        <v>7.2943655140295313E-2</v>
      </c>
      <c r="K66" s="2"/>
      <c r="L66" s="2"/>
    </row>
    <row r="67" spans="1:23" x14ac:dyDescent="0.45">
      <c r="A67" s="2" t="s">
        <v>539</v>
      </c>
      <c r="B67" s="36">
        <f>D67*C67</f>
        <v>-0.46935067322638957</v>
      </c>
      <c r="C67" s="63">
        <v>31.998799999999999</v>
      </c>
      <c r="D67" s="2">
        <f>J67/G67</f>
        <v>-1.4667758579271398E-2</v>
      </c>
      <c r="E67" s="2"/>
      <c r="F67" s="2"/>
      <c r="G67" s="2">
        <v>2</v>
      </c>
      <c r="H67" s="2"/>
      <c r="I67" s="2"/>
      <c r="J67" s="2">
        <f>SUM(J61:J66)*-1</f>
        <v>-2.9335517158542795E-2</v>
      </c>
      <c r="K67" s="2"/>
      <c r="L67" s="2"/>
    </row>
    <row r="68" spans="1:23" x14ac:dyDescent="0.45">
      <c r="A68" s="2"/>
      <c r="C68" s="2"/>
      <c r="D68" s="2"/>
      <c r="E68" s="2"/>
      <c r="F68" s="2"/>
      <c r="G68" s="2"/>
      <c r="H68" s="2"/>
      <c r="I68" s="2"/>
      <c r="J68" s="2"/>
      <c r="K68" s="2"/>
      <c r="L68" s="2"/>
      <c r="O68" s="63"/>
      <c r="P68" s="63"/>
      <c r="Q68" s="63"/>
      <c r="R68" s="63"/>
      <c r="S68" s="63"/>
      <c r="T68" s="63"/>
      <c r="U68" s="63"/>
      <c r="V68" s="63"/>
      <c r="W68" s="63"/>
    </row>
    <row r="69" spans="1:23" x14ac:dyDescent="0.45">
      <c r="A69" s="2"/>
      <c r="B69" s="2">
        <f>SUM(B61:B67)</f>
        <v>0</v>
      </c>
      <c r="C69" s="2"/>
      <c r="D69" s="2"/>
      <c r="E69" s="2"/>
      <c r="F69" s="2"/>
      <c r="G69" s="2"/>
      <c r="H69" s="2"/>
      <c r="I69" s="2"/>
      <c r="J69" s="2"/>
      <c r="K69" s="2"/>
      <c r="L69" s="2"/>
      <c r="O69" s="63"/>
      <c r="P69" s="63"/>
      <c r="Q69" s="63"/>
      <c r="R69" s="63"/>
      <c r="S69" s="63"/>
      <c r="T69" s="63"/>
      <c r="U69" s="63"/>
      <c r="V69" s="63"/>
      <c r="W69" s="63"/>
    </row>
    <row r="70" spans="1:23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O70" s="63"/>
      <c r="P70" s="63"/>
      <c r="Q70" s="63"/>
      <c r="R70" s="63"/>
      <c r="S70" s="63"/>
      <c r="T70" s="63"/>
      <c r="U70" s="63"/>
      <c r="V70" s="63"/>
      <c r="W70" s="63"/>
    </row>
    <row r="71" spans="1:23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O71" s="63"/>
      <c r="P71" s="63"/>
      <c r="Q71" s="63"/>
      <c r="R71" s="63"/>
      <c r="S71" s="63"/>
      <c r="T71" s="63"/>
      <c r="U71" s="63"/>
      <c r="V71" s="63"/>
      <c r="W71" s="63"/>
    </row>
    <row r="72" spans="1:23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O72" s="63"/>
      <c r="P72" s="63"/>
      <c r="Q72" s="63"/>
      <c r="R72" s="63"/>
      <c r="S72" s="63"/>
      <c r="T72" s="63"/>
      <c r="U72" s="63"/>
      <c r="V72" s="63"/>
      <c r="W72" s="63"/>
    </row>
    <row r="73" spans="1:23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O73" s="63"/>
      <c r="P73" s="63"/>
      <c r="Q73" s="63"/>
      <c r="R73" s="63"/>
      <c r="S73" s="63"/>
      <c r="T73" s="63"/>
      <c r="U73" s="63"/>
      <c r="V73" s="63"/>
      <c r="W73" s="63"/>
    </row>
    <row r="74" spans="1:23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O74" s="63"/>
      <c r="P74" s="63"/>
      <c r="Q74" s="63"/>
      <c r="R74" s="63"/>
      <c r="S74" s="63"/>
      <c r="T74" s="63"/>
      <c r="U74" s="63"/>
      <c r="V74" s="63"/>
      <c r="W74" s="63"/>
    </row>
    <row r="75" spans="1:23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O75" s="63"/>
      <c r="P75" s="63"/>
      <c r="Q75" s="63"/>
      <c r="R75" s="63"/>
      <c r="S75" s="63"/>
      <c r="T75" s="63"/>
      <c r="U75" s="63"/>
      <c r="V75" s="63"/>
      <c r="W75" s="63"/>
    </row>
    <row r="76" spans="1:23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O76" s="63"/>
      <c r="P76" s="63"/>
      <c r="Q76" s="63"/>
      <c r="R76" s="63"/>
      <c r="S76" s="63"/>
      <c r="T76" s="63"/>
      <c r="U76" s="63"/>
      <c r="V76" s="63"/>
      <c r="W76" s="63"/>
    </row>
    <row r="77" spans="1:23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O77" s="63"/>
      <c r="P77" s="63"/>
      <c r="Q77" s="63"/>
      <c r="R77" s="63"/>
      <c r="S77" s="63"/>
      <c r="T77" s="63"/>
      <c r="U77" s="63"/>
      <c r="V77" s="63"/>
      <c r="W77" s="63"/>
    </row>
    <row r="78" spans="1:23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O78" s="63"/>
      <c r="P78" s="63"/>
      <c r="Q78" s="63"/>
      <c r="R78" s="63"/>
      <c r="S78" s="63"/>
      <c r="T78" s="63"/>
      <c r="U78" s="63"/>
      <c r="V78" s="63"/>
      <c r="W78" s="63"/>
    </row>
    <row r="79" spans="1:23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O79" s="63"/>
      <c r="P79" s="63"/>
      <c r="Q79" s="63"/>
      <c r="R79" s="63"/>
      <c r="S79" s="63"/>
      <c r="T79" s="63"/>
      <c r="U79" s="63"/>
      <c r="V79" s="63"/>
      <c r="W79" s="63"/>
    </row>
    <row r="80" spans="1:23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O80" s="63"/>
      <c r="P80" s="63"/>
      <c r="Q80" s="63"/>
      <c r="R80" s="63"/>
      <c r="S80" s="63"/>
      <c r="T80" s="63"/>
      <c r="U80" s="63"/>
      <c r="V80" s="63"/>
      <c r="W80" s="63"/>
    </row>
    <row r="81" spans="1:23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</row>
    <row r="82" spans="1:23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</row>
    <row r="83" spans="1:23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</row>
    <row r="84" spans="1:23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O84" s="63"/>
      <c r="P84" s="63"/>
      <c r="Q84" s="63"/>
      <c r="R84" s="63"/>
      <c r="S84" s="63"/>
      <c r="T84" s="63"/>
      <c r="U84" s="63"/>
      <c r="V84" s="63"/>
      <c r="W84" s="63"/>
    </row>
    <row r="85" spans="1:23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O85" s="63"/>
      <c r="P85" s="63"/>
      <c r="Q85" s="63"/>
      <c r="R85" s="63"/>
      <c r="S85" s="63"/>
      <c r="T85" s="63"/>
      <c r="U85" s="63"/>
      <c r="V85" s="63"/>
      <c r="W85" s="63"/>
    </row>
    <row r="86" spans="1:23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O86" s="63"/>
      <c r="P86" s="63"/>
      <c r="Q86" s="63"/>
      <c r="R86" s="63"/>
      <c r="S86" s="63"/>
      <c r="T86" s="63"/>
      <c r="U86" s="63"/>
      <c r="V86" s="63"/>
      <c r="W86" s="63"/>
    </row>
    <row r="87" spans="1:23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O87" s="63"/>
      <c r="P87" s="63"/>
      <c r="Q87" s="63"/>
      <c r="R87" s="63"/>
      <c r="S87" s="63"/>
      <c r="T87" s="63"/>
      <c r="U87" s="63"/>
      <c r="V87" s="63"/>
      <c r="W87" s="63"/>
    </row>
    <row r="88" spans="1:23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O88" s="63"/>
      <c r="P88" s="63"/>
      <c r="Q88" s="63"/>
      <c r="R88" s="63"/>
      <c r="S88" s="63"/>
      <c r="T88" s="63"/>
      <c r="U88" s="63"/>
      <c r="V88" s="63"/>
      <c r="W88" s="63"/>
    </row>
    <row r="89" spans="1:23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</row>
    <row r="90" spans="1:23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</row>
  </sheetData>
  <mergeCells count="2">
    <mergeCell ref="K13:K22"/>
    <mergeCell ref="L13:L22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107"/>
  <sheetViews>
    <sheetView topLeftCell="E54" workbookViewId="0">
      <selection activeCell="P86" sqref="P86:P96"/>
    </sheetView>
  </sheetViews>
  <sheetFormatPr baseColWidth="10" defaultRowHeight="14.25" x14ac:dyDescent="0.45"/>
  <cols>
    <col min="1" max="1" width="34.73046875" customWidth="1"/>
    <col min="2" max="2" width="34.73046875" style="63" customWidth="1"/>
    <col min="10" max="10" width="11.46484375" style="63"/>
    <col min="31" max="31" width="12.73046875" bestFit="1" customWidth="1"/>
    <col min="33" max="33" width="12" bestFit="1" customWidth="1"/>
    <col min="34" max="34" width="12.73046875" bestFit="1" customWidth="1"/>
    <col min="35" max="35" width="12" bestFit="1" customWidth="1"/>
  </cols>
  <sheetData>
    <row r="1" spans="1:18" x14ac:dyDescent="0.45">
      <c r="A1" s="50" t="s">
        <v>535</v>
      </c>
      <c r="B1" s="50" t="s">
        <v>537</v>
      </c>
      <c r="C1" s="50" t="s">
        <v>536</v>
      </c>
      <c r="D1" t="s">
        <v>506</v>
      </c>
      <c r="E1" t="s">
        <v>507</v>
      </c>
      <c r="F1" t="s">
        <v>510</v>
      </c>
      <c r="G1" t="s">
        <v>534</v>
      </c>
      <c r="H1" t="s">
        <v>541</v>
      </c>
      <c r="I1" t="s">
        <v>547</v>
      </c>
      <c r="J1" s="63" t="s">
        <v>601</v>
      </c>
      <c r="K1" t="s">
        <v>605</v>
      </c>
      <c r="M1" s="63" t="s">
        <v>619</v>
      </c>
      <c r="N1" s="63" t="s">
        <v>620</v>
      </c>
      <c r="O1" s="63" t="s">
        <v>621</v>
      </c>
    </row>
    <row r="2" spans="1:18" s="63" customFormat="1" x14ac:dyDescent="0.45">
      <c r="A2" s="50" t="s">
        <v>557</v>
      </c>
      <c r="B2" s="50"/>
      <c r="C2" s="50"/>
      <c r="D2" s="63">
        <v>12.0107</v>
      </c>
      <c r="E2" s="63">
        <v>1.0079400000000001</v>
      </c>
      <c r="F2" s="63">
        <v>15.9994</v>
      </c>
      <c r="G2" s="63">
        <v>14.0067</v>
      </c>
      <c r="H2" s="63">
        <v>35.453000000000003</v>
      </c>
      <c r="I2" s="63">
        <v>40.078000000000003</v>
      </c>
      <c r="J2" s="63">
        <v>32.064999999999998</v>
      </c>
      <c r="K2" s="63">
        <v>22.989768999999999</v>
      </c>
    </row>
    <row r="3" spans="1:18" x14ac:dyDescent="0.45">
      <c r="A3" s="63" t="s">
        <v>221</v>
      </c>
      <c r="B3" s="63" t="s">
        <v>542</v>
      </c>
      <c r="C3" s="63">
        <f>$D$2*D3+$E$2*E3+$F$2*F3+$G$2*G3+$H$2*H3+$I$2*I3+$J$2*J3+$K$2*K3</f>
        <v>76.09442</v>
      </c>
      <c r="D3" s="63">
        <v>3</v>
      </c>
      <c r="E3" s="63">
        <v>8</v>
      </c>
      <c r="F3" s="63">
        <v>2</v>
      </c>
      <c r="G3" s="63"/>
      <c r="H3" s="63"/>
      <c r="I3" s="63"/>
      <c r="K3" s="63"/>
      <c r="M3" s="63"/>
      <c r="N3" s="63"/>
      <c r="O3" s="63"/>
      <c r="P3" s="63"/>
    </row>
    <row r="4" spans="1:18" x14ac:dyDescent="0.45">
      <c r="A4" s="63" t="s">
        <v>222</v>
      </c>
      <c r="B4" s="63" t="s">
        <v>543</v>
      </c>
      <c r="C4" s="63">
        <f t="shared" ref="C4:C63" si="0">$D$2*D4+$E$2*E4+$F$2*F4+$G$2*G4+$H$2*H4+$I$2*I4+$J$2*J4+$K$2*K4</f>
        <v>90.120999999999995</v>
      </c>
      <c r="D4" s="63">
        <v>4</v>
      </c>
      <c r="E4" s="63">
        <v>10</v>
      </c>
      <c r="F4" s="63">
        <v>2</v>
      </c>
      <c r="G4" s="63"/>
      <c r="H4" s="63"/>
      <c r="I4" s="63"/>
      <c r="K4" s="63"/>
      <c r="M4" s="63"/>
      <c r="N4" s="63"/>
      <c r="O4" s="63"/>
      <c r="P4" s="63"/>
      <c r="R4" s="63"/>
    </row>
    <row r="5" spans="1:18" x14ac:dyDescent="0.45">
      <c r="A5" s="63" t="s">
        <v>223</v>
      </c>
      <c r="B5" s="63" t="s">
        <v>544</v>
      </c>
      <c r="C5" s="63">
        <f t="shared" si="0"/>
        <v>134.17510000000001</v>
      </c>
      <c r="D5" s="63">
        <v>9</v>
      </c>
      <c r="E5" s="63">
        <v>10</v>
      </c>
      <c r="F5" s="63">
        <v>1</v>
      </c>
      <c r="G5" s="63"/>
      <c r="H5" s="63"/>
      <c r="I5" s="63"/>
      <c r="K5" s="63"/>
      <c r="M5" s="63"/>
      <c r="N5" s="63"/>
      <c r="O5" s="63"/>
      <c r="P5" s="63"/>
      <c r="R5" s="63"/>
    </row>
    <row r="6" spans="1:18" x14ac:dyDescent="0.45">
      <c r="A6" s="63" t="s">
        <v>224</v>
      </c>
      <c r="B6" s="63" t="s">
        <v>545</v>
      </c>
      <c r="C6" s="63">
        <f t="shared" si="0"/>
        <v>130.22792000000001</v>
      </c>
      <c r="D6" s="63">
        <v>8</v>
      </c>
      <c r="E6" s="63">
        <v>18</v>
      </c>
      <c r="F6" s="63">
        <v>1</v>
      </c>
      <c r="G6" s="63"/>
      <c r="H6" s="63"/>
      <c r="I6" s="63"/>
      <c r="K6" s="63"/>
      <c r="M6" s="63"/>
      <c r="N6" s="63"/>
      <c r="O6" s="63"/>
      <c r="P6" s="63"/>
      <c r="R6" s="63"/>
    </row>
    <row r="7" spans="1:18" x14ac:dyDescent="0.45">
      <c r="A7" s="63" t="s">
        <v>433</v>
      </c>
      <c r="B7" s="63" t="s">
        <v>543</v>
      </c>
      <c r="C7" s="63">
        <f t="shared" si="0"/>
        <v>90.120999999999995</v>
      </c>
      <c r="D7" s="63">
        <v>4</v>
      </c>
      <c r="E7" s="63">
        <v>10</v>
      </c>
      <c r="F7" s="63">
        <v>2</v>
      </c>
      <c r="G7" s="63"/>
      <c r="H7" s="63"/>
      <c r="I7" s="63"/>
      <c r="K7" s="63"/>
      <c r="M7" s="63"/>
      <c r="N7" s="63"/>
      <c r="O7" s="63"/>
      <c r="P7" s="63"/>
      <c r="R7" s="63"/>
    </row>
    <row r="8" spans="1:18" x14ac:dyDescent="0.45">
      <c r="A8" s="63" t="s">
        <v>109</v>
      </c>
      <c r="B8" s="63" t="s">
        <v>558</v>
      </c>
      <c r="C8" s="63">
        <f t="shared" si="0"/>
        <v>60.051959999999994</v>
      </c>
      <c r="D8" s="63">
        <v>2</v>
      </c>
      <c r="E8" s="63">
        <v>4</v>
      </c>
      <c r="F8" s="63">
        <v>2</v>
      </c>
      <c r="G8" s="63"/>
      <c r="H8" s="63"/>
      <c r="I8" s="63"/>
      <c r="K8" s="63"/>
      <c r="M8" s="63"/>
      <c r="N8" s="63"/>
      <c r="O8" s="63"/>
      <c r="P8" s="63"/>
      <c r="R8" s="63"/>
    </row>
    <row r="9" spans="1:18" x14ac:dyDescent="0.45">
      <c r="A9" s="63" t="s">
        <v>110</v>
      </c>
      <c r="B9" s="63" t="s">
        <v>559</v>
      </c>
      <c r="C9" s="63">
        <f t="shared" si="0"/>
        <v>58.079140000000002</v>
      </c>
      <c r="D9" s="63">
        <v>3</v>
      </c>
      <c r="E9" s="63">
        <v>6</v>
      </c>
      <c r="F9" s="63">
        <v>1</v>
      </c>
      <c r="G9" s="63"/>
      <c r="H9" s="63"/>
      <c r="I9" s="63"/>
      <c r="K9" s="63"/>
      <c r="M9" s="63"/>
      <c r="N9" s="63"/>
      <c r="O9" s="63"/>
      <c r="P9" s="63"/>
      <c r="R9" s="63"/>
    </row>
    <row r="10" spans="1:18" x14ac:dyDescent="0.45">
      <c r="A10" s="63" t="s">
        <v>434</v>
      </c>
      <c r="B10" s="63" t="s">
        <v>560</v>
      </c>
      <c r="C10" s="63">
        <f t="shared" si="0"/>
        <v>44.05256</v>
      </c>
      <c r="D10" s="63">
        <v>2</v>
      </c>
      <c r="E10" s="63">
        <v>4</v>
      </c>
      <c r="F10" s="63">
        <v>1</v>
      </c>
      <c r="G10" s="63"/>
      <c r="H10" s="63"/>
      <c r="I10" s="63"/>
      <c r="K10" s="63"/>
      <c r="M10" s="63"/>
      <c r="N10" s="63"/>
      <c r="O10" s="63"/>
      <c r="P10" s="63"/>
      <c r="R10" s="63"/>
    </row>
    <row r="11" spans="1:18" x14ac:dyDescent="0.45">
      <c r="A11" s="63" t="s">
        <v>435</v>
      </c>
      <c r="B11" s="63" t="s">
        <v>561</v>
      </c>
      <c r="C11" s="63">
        <f t="shared" si="0"/>
        <v>26.037279999999999</v>
      </c>
      <c r="D11" s="63">
        <v>2</v>
      </c>
      <c r="E11" s="63">
        <v>2</v>
      </c>
      <c r="F11" s="63"/>
      <c r="G11" s="63"/>
      <c r="H11" s="63"/>
      <c r="I11" s="63"/>
      <c r="K11" s="63"/>
      <c r="M11" s="63"/>
      <c r="N11" s="63"/>
      <c r="O11" s="63"/>
      <c r="P11" s="63"/>
      <c r="R11" s="63"/>
    </row>
    <row r="12" spans="1:18" x14ac:dyDescent="0.45">
      <c r="A12" s="63" t="s">
        <v>225</v>
      </c>
      <c r="B12" s="63" t="s">
        <v>562</v>
      </c>
      <c r="C12" s="63">
        <f t="shared" si="0"/>
        <v>72.062659999999994</v>
      </c>
      <c r="D12" s="63">
        <v>3</v>
      </c>
      <c r="E12" s="63">
        <v>4</v>
      </c>
      <c r="F12" s="63">
        <v>2</v>
      </c>
      <c r="G12" s="63"/>
      <c r="H12" s="63"/>
      <c r="I12" s="63"/>
      <c r="K12" s="63"/>
      <c r="M12" s="63"/>
      <c r="N12" s="63"/>
      <c r="O12" s="63"/>
      <c r="P12" s="63"/>
      <c r="R12" s="63"/>
    </row>
    <row r="13" spans="1:18" x14ac:dyDescent="0.45">
      <c r="A13" s="63" t="s">
        <v>111</v>
      </c>
      <c r="B13" s="63" t="s">
        <v>563</v>
      </c>
      <c r="C13" s="63">
        <f t="shared" si="0"/>
        <v>53.062620000000003</v>
      </c>
      <c r="D13" s="63">
        <v>3</v>
      </c>
      <c r="E13" s="63">
        <v>3</v>
      </c>
      <c r="F13" s="63"/>
      <c r="G13" s="63">
        <v>1</v>
      </c>
      <c r="H13" s="63"/>
      <c r="I13" s="63"/>
      <c r="K13" s="63"/>
      <c r="M13" s="63"/>
      <c r="N13" s="63"/>
      <c r="O13" s="63"/>
      <c r="P13" s="63"/>
      <c r="R13" s="63"/>
    </row>
    <row r="14" spans="1:18" x14ac:dyDescent="0.45">
      <c r="A14" s="63" t="s">
        <v>33</v>
      </c>
      <c r="B14" s="63" t="s">
        <v>564</v>
      </c>
      <c r="C14" s="63">
        <f t="shared" si="0"/>
        <v>17.030519999999999</v>
      </c>
      <c r="D14" s="63"/>
      <c r="E14" s="63">
        <v>3</v>
      </c>
      <c r="F14" s="63"/>
      <c r="G14" s="63">
        <v>1</v>
      </c>
      <c r="H14" s="63"/>
      <c r="I14" s="63"/>
      <c r="K14" s="63"/>
      <c r="M14" s="63"/>
      <c r="N14" s="63"/>
      <c r="O14" s="63"/>
      <c r="P14" s="63"/>
      <c r="R14" s="63"/>
    </row>
    <row r="15" spans="1:18" x14ac:dyDescent="0.45">
      <c r="A15" s="63" t="s">
        <v>112</v>
      </c>
      <c r="B15" s="63" t="s">
        <v>565</v>
      </c>
      <c r="C15" s="63">
        <f t="shared" si="0"/>
        <v>132.13952</v>
      </c>
      <c r="D15" s="63"/>
      <c r="E15" s="63">
        <v>8</v>
      </c>
      <c r="F15" s="63">
        <v>4</v>
      </c>
      <c r="G15" s="63">
        <v>2</v>
      </c>
      <c r="H15" s="63"/>
      <c r="I15" s="63"/>
      <c r="J15" s="63">
        <v>1</v>
      </c>
      <c r="K15" s="63"/>
      <c r="M15" s="63"/>
      <c r="N15" s="63"/>
      <c r="O15" s="63"/>
      <c r="P15" s="63"/>
      <c r="R15" s="63"/>
    </row>
    <row r="16" spans="1:18" x14ac:dyDescent="0.45">
      <c r="A16" s="63" t="s">
        <v>113</v>
      </c>
      <c r="B16" s="63" t="s">
        <v>566</v>
      </c>
      <c r="C16" s="63">
        <f t="shared" si="0"/>
        <v>78.111840000000001</v>
      </c>
      <c r="D16" s="63">
        <v>6</v>
      </c>
      <c r="E16" s="63">
        <v>6</v>
      </c>
      <c r="F16" s="63"/>
      <c r="G16" s="63"/>
      <c r="H16" s="63"/>
      <c r="I16" s="63"/>
      <c r="K16" s="63"/>
      <c r="M16" s="63"/>
      <c r="N16" s="63"/>
      <c r="O16" s="63"/>
      <c r="P16" s="63"/>
      <c r="R16" s="63"/>
    </row>
    <row r="17" spans="1:18" x14ac:dyDescent="0.45">
      <c r="A17" s="63" t="s">
        <v>114</v>
      </c>
      <c r="B17" s="63" t="s">
        <v>567</v>
      </c>
      <c r="C17" s="63">
        <f t="shared" si="0"/>
        <v>56.106319999999997</v>
      </c>
      <c r="D17" s="63">
        <v>4</v>
      </c>
      <c r="E17" s="63">
        <v>8</v>
      </c>
      <c r="F17" s="63"/>
      <c r="G17" s="63"/>
      <c r="H17" s="63"/>
      <c r="I17" s="63"/>
      <c r="K17" s="63"/>
      <c r="M17" s="63"/>
      <c r="N17" s="63"/>
      <c r="O17" s="63"/>
      <c r="P17" s="63"/>
      <c r="R17" s="63"/>
    </row>
    <row r="18" spans="1:18" x14ac:dyDescent="0.45">
      <c r="A18" s="63" t="s">
        <v>452</v>
      </c>
      <c r="B18" s="63" t="s">
        <v>568</v>
      </c>
      <c r="C18" s="63">
        <f t="shared" si="0"/>
        <v>54.090440000000001</v>
      </c>
      <c r="D18" s="63">
        <v>4</v>
      </c>
      <c r="E18" s="63">
        <v>6</v>
      </c>
      <c r="F18" s="63"/>
      <c r="G18" s="63"/>
      <c r="H18" s="63"/>
      <c r="I18" s="63"/>
      <c r="K18" s="63"/>
      <c r="M18" s="63"/>
      <c r="N18" s="63"/>
      <c r="O18" s="63"/>
      <c r="P18" s="63"/>
      <c r="R18" s="63"/>
    </row>
    <row r="19" spans="1:18" x14ac:dyDescent="0.45">
      <c r="A19" s="63" t="s">
        <v>115</v>
      </c>
      <c r="B19" s="16" t="s">
        <v>569</v>
      </c>
      <c r="C19" s="63">
        <f t="shared" si="0"/>
        <v>14.026579999999999</v>
      </c>
      <c r="D19" s="63">
        <v>1</v>
      </c>
      <c r="E19" s="63">
        <v>2</v>
      </c>
      <c r="F19" s="63"/>
      <c r="G19" s="63"/>
      <c r="H19" s="63"/>
      <c r="I19" s="63"/>
      <c r="K19" s="63"/>
      <c r="L19" s="63"/>
      <c r="M19" s="63"/>
      <c r="N19" s="63"/>
      <c r="O19" s="63"/>
      <c r="P19" s="63"/>
      <c r="R19" s="63"/>
    </row>
    <row r="20" spans="1:18" x14ac:dyDescent="0.45">
      <c r="A20" s="63" t="s">
        <v>226</v>
      </c>
      <c r="B20" s="63" t="s">
        <v>546</v>
      </c>
      <c r="C20" s="63">
        <f t="shared" si="0"/>
        <v>130.11288000000002</v>
      </c>
      <c r="D20" s="92">
        <v>2</v>
      </c>
      <c r="E20" s="92">
        <v>2</v>
      </c>
      <c r="F20" s="63">
        <v>4</v>
      </c>
      <c r="G20" s="63"/>
      <c r="H20" s="63"/>
      <c r="I20" s="63">
        <v>1</v>
      </c>
      <c r="K20" s="63"/>
      <c r="M20" s="63"/>
      <c r="N20" s="63"/>
      <c r="O20" s="63"/>
      <c r="P20" s="63"/>
      <c r="R20" s="63"/>
    </row>
    <row r="21" spans="1:18" x14ac:dyDescent="0.45">
      <c r="A21" s="63" t="s">
        <v>439</v>
      </c>
      <c r="B21" s="63" t="s">
        <v>548</v>
      </c>
      <c r="C21" s="63">
        <f t="shared" si="0"/>
        <v>56.077400000000004</v>
      </c>
      <c r="D21" s="63"/>
      <c r="E21" s="63"/>
      <c r="F21" s="63">
        <v>1</v>
      </c>
      <c r="G21" s="63"/>
      <c r="H21" s="63"/>
      <c r="I21" s="63">
        <v>1</v>
      </c>
      <c r="K21" s="63"/>
      <c r="M21" s="63"/>
      <c r="N21" s="63"/>
      <c r="O21" s="63"/>
      <c r="P21" s="63"/>
      <c r="R21" s="63"/>
    </row>
    <row r="22" spans="1:18" x14ac:dyDescent="0.45">
      <c r="A22" s="63" t="s">
        <v>116</v>
      </c>
      <c r="B22" s="63" t="s">
        <v>549</v>
      </c>
      <c r="C22" s="63">
        <f t="shared" si="0"/>
        <v>113.15763999999999</v>
      </c>
      <c r="D22" s="63">
        <v>6</v>
      </c>
      <c r="E22" s="63">
        <v>11</v>
      </c>
      <c r="F22" s="63">
        <v>1</v>
      </c>
      <c r="G22" s="63">
        <v>1</v>
      </c>
      <c r="H22" s="63"/>
      <c r="I22" s="63"/>
      <c r="K22" s="63"/>
      <c r="M22" s="63"/>
      <c r="N22" s="63"/>
      <c r="O22" s="63"/>
      <c r="P22" s="63"/>
      <c r="R22" s="63"/>
    </row>
    <row r="23" spans="1:18" x14ac:dyDescent="0.45">
      <c r="A23" s="63" t="s">
        <v>5</v>
      </c>
      <c r="B23" s="63" t="s">
        <v>493</v>
      </c>
      <c r="C23" s="63">
        <f t="shared" si="0"/>
        <v>44.009500000000003</v>
      </c>
      <c r="D23" s="63">
        <v>1</v>
      </c>
      <c r="E23" s="63"/>
      <c r="F23" s="63">
        <v>2</v>
      </c>
      <c r="G23" s="63"/>
      <c r="H23" s="63"/>
      <c r="I23" s="63"/>
      <c r="K23" s="63"/>
      <c r="M23" s="63"/>
      <c r="N23" s="63"/>
      <c r="O23" s="63"/>
      <c r="P23" s="63"/>
      <c r="R23" s="63"/>
    </row>
    <row r="24" spans="1:18" x14ac:dyDescent="0.45">
      <c r="A24" s="63" t="s">
        <v>7</v>
      </c>
      <c r="B24" s="63" t="s">
        <v>43</v>
      </c>
      <c r="C24" s="63">
        <f t="shared" si="0"/>
        <v>28.010100000000001</v>
      </c>
      <c r="D24" s="63">
        <v>1</v>
      </c>
      <c r="E24" s="63"/>
      <c r="F24" s="63">
        <v>1</v>
      </c>
      <c r="G24" s="63"/>
      <c r="H24" s="63"/>
      <c r="I24" s="63"/>
      <c r="K24" s="63"/>
      <c r="M24" s="63">
        <v>1.1399999999999999</v>
      </c>
      <c r="N24" s="63"/>
      <c r="O24" s="63"/>
      <c r="P24" s="63"/>
      <c r="R24" s="63"/>
    </row>
    <row r="25" spans="1:18" x14ac:dyDescent="0.45">
      <c r="A25" s="63" t="s">
        <v>117</v>
      </c>
      <c r="B25" s="63" t="s">
        <v>538</v>
      </c>
      <c r="C25" s="63">
        <f t="shared" si="0"/>
        <v>70.906000000000006</v>
      </c>
      <c r="D25" s="63"/>
      <c r="E25" s="63"/>
      <c r="F25" s="63"/>
      <c r="G25" s="63"/>
      <c r="H25" s="63">
        <v>2</v>
      </c>
      <c r="I25" s="63"/>
      <c r="K25" s="63"/>
      <c r="M25" s="63"/>
      <c r="N25" s="63"/>
      <c r="O25" s="63"/>
      <c r="P25" s="63"/>
      <c r="R25" s="63"/>
    </row>
    <row r="26" spans="1:18" x14ac:dyDescent="0.45">
      <c r="A26" s="63" t="s">
        <v>118</v>
      </c>
      <c r="B26" s="63" t="s">
        <v>550</v>
      </c>
      <c r="C26" s="63">
        <f t="shared" si="0"/>
        <v>120.19158</v>
      </c>
      <c r="D26" s="63">
        <v>9</v>
      </c>
      <c r="E26" s="63">
        <v>12</v>
      </c>
      <c r="F26" s="63"/>
      <c r="G26" s="63"/>
      <c r="H26" s="63"/>
      <c r="I26" s="63"/>
      <c r="K26" s="63"/>
      <c r="M26" s="63"/>
      <c r="N26" s="63"/>
      <c r="O26" s="63"/>
      <c r="P26" s="63"/>
      <c r="Q26" s="88"/>
      <c r="R26" s="63"/>
    </row>
    <row r="27" spans="1:18" x14ac:dyDescent="0.45">
      <c r="A27" s="63" t="s">
        <v>119</v>
      </c>
      <c r="B27" s="63" t="s">
        <v>570</v>
      </c>
      <c r="C27" s="63">
        <f t="shared" si="0"/>
        <v>84.159480000000002</v>
      </c>
      <c r="D27" s="63">
        <v>6</v>
      </c>
      <c r="E27" s="63">
        <v>12</v>
      </c>
      <c r="F27" s="63"/>
      <c r="G27" s="63"/>
      <c r="H27" s="63"/>
      <c r="I27" s="63"/>
      <c r="K27" s="63"/>
      <c r="M27" s="63"/>
      <c r="N27" s="63"/>
      <c r="O27" s="63"/>
      <c r="P27" s="63"/>
      <c r="R27" s="63"/>
    </row>
    <row r="28" spans="1:18" x14ac:dyDescent="0.45">
      <c r="A28" s="63" t="s">
        <v>120</v>
      </c>
      <c r="B28" s="63" t="s">
        <v>571</v>
      </c>
      <c r="C28" s="63">
        <f t="shared" si="0"/>
        <v>106.12039999999999</v>
      </c>
      <c r="D28" s="63">
        <v>4</v>
      </c>
      <c r="E28" s="63">
        <v>10</v>
      </c>
      <c r="F28" s="63">
        <v>3</v>
      </c>
      <c r="G28" s="63"/>
      <c r="H28" s="63"/>
      <c r="I28" s="63"/>
      <c r="K28" s="63"/>
      <c r="M28" s="63"/>
      <c r="N28" s="63"/>
      <c r="O28" s="63"/>
      <c r="P28" s="63"/>
      <c r="R28" s="63"/>
    </row>
    <row r="29" spans="1:18" x14ac:dyDescent="0.45">
      <c r="A29" s="63" t="s">
        <v>27</v>
      </c>
      <c r="B29" s="63" t="s">
        <v>572</v>
      </c>
      <c r="C29" s="63">
        <f t="shared" si="0"/>
        <v>90.077939999999998</v>
      </c>
      <c r="D29" s="63">
        <v>3</v>
      </c>
      <c r="E29" s="63">
        <v>6</v>
      </c>
      <c r="F29" s="63">
        <v>3</v>
      </c>
      <c r="G29" s="63"/>
      <c r="H29" s="63"/>
      <c r="I29" s="63"/>
      <c r="K29" s="63"/>
      <c r="M29" s="63"/>
      <c r="N29" s="63"/>
      <c r="O29" s="63"/>
      <c r="P29" s="63"/>
      <c r="R29" s="63"/>
    </row>
    <row r="30" spans="1:18" x14ac:dyDescent="0.45">
      <c r="A30" s="63" t="s">
        <v>16</v>
      </c>
      <c r="B30" s="63" t="s">
        <v>573</v>
      </c>
      <c r="C30" s="63">
        <f t="shared" si="0"/>
        <v>46.068440000000002</v>
      </c>
      <c r="D30" s="63">
        <v>2</v>
      </c>
      <c r="E30" s="63">
        <v>6</v>
      </c>
      <c r="F30" s="63">
        <v>1</v>
      </c>
      <c r="G30" s="63"/>
      <c r="H30" s="63"/>
      <c r="I30" s="63"/>
      <c r="K30" s="63"/>
      <c r="M30" s="63"/>
      <c r="N30" s="63"/>
      <c r="O30" s="63"/>
      <c r="P30" s="63"/>
      <c r="R30" s="63"/>
    </row>
    <row r="31" spans="1:18" x14ac:dyDescent="0.45">
      <c r="A31" s="63" t="s">
        <v>227</v>
      </c>
      <c r="B31" s="63" t="s">
        <v>574</v>
      </c>
      <c r="C31" s="63">
        <f t="shared" si="0"/>
        <v>214.21669999999997</v>
      </c>
      <c r="D31" s="63">
        <v>13</v>
      </c>
      <c r="E31" s="63">
        <v>10</v>
      </c>
      <c r="F31" s="63">
        <v>3</v>
      </c>
      <c r="G31" s="63"/>
      <c r="H31" s="63"/>
      <c r="I31" s="63"/>
      <c r="K31" s="63"/>
      <c r="M31" s="63"/>
      <c r="N31" s="63"/>
      <c r="O31" s="63"/>
      <c r="P31" s="63"/>
      <c r="R31" s="63"/>
    </row>
    <row r="32" spans="1:18" x14ac:dyDescent="0.45">
      <c r="A32" s="63" t="s">
        <v>121</v>
      </c>
      <c r="B32" s="63" t="s">
        <v>575</v>
      </c>
      <c r="C32" s="63">
        <f t="shared" si="0"/>
        <v>106.16499999999999</v>
      </c>
      <c r="D32" s="63">
        <v>8</v>
      </c>
      <c r="E32" s="63">
        <v>10</v>
      </c>
      <c r="F32" s="63"/>
      <c r="G32" s="63"/>
      <c r="H32" s="63"/>
      <c r="I32" s="63"/>
      <c r="K32" s="63"/>
      <c r="M32" s="63"/>
      <c r="N32" s="63"/>
      <c r="O32" s="63"/>
      <c r="P32" s="63"/>
      <c r="R32" s="63"/>
    </row>
    <row r="33" spans="1:18" x14ac:dyDescent="0.45">
      <c r="A33" s="63" t="s">
        <v>122</v>
      </c>
      <c r="B33" s="63" t="s">
        <v>576</v>
      </c>
      <c r="C33" s="63">
        <f t="shared" si="0"/>
        <v>28.053159999999998</v>
      </c>
      <c r="D33" s="63">
        <v>2</v>
      </c>
      <c r="E33" s="63">
        <v>4</v>
      </c>
      <c r="F33" s="63"/>
      <c r="G33" s="63"/>
      <c r="H33" s="63"/>
      <c r="I33" s="63"/>
      <c r="K33" s="63"/>
      <c r="M33" s="63"/>
      <c r="N33" s="63"/>
      <c r="O33" s="63"/>
      <c r="P33" s="63"/>
      <c r="R33" s="63"/>
    </row>
    <row r="34" spans="1:18" x14ac:dyDescent="0.45">
      <c r="A34" s="63" t="s">
        <v>32</v>
      </c>
      <c r="B34" s="63" t="s">
        <v>577</v>
      </c>
      <c r="C34" s="63">
        <f t="shared" si="0"/>
        <v>88.062060000000002</v>
      </c>
      <c r="D34" s="63">
        <v>3</v>
      </c>
      <c r="E34" s="63">
        <v>4</v>
      </c>
      <c r="F34" s="63">
        <v>3</v>
      </c>
      <c r="G34" s="63"/>
      <c r="H34" s="63"/>
      <c r="I34" s="63"/>
      <c r="K34" s="63"/>
      <c r="M34" s="63"/>
      <c r="N34" s="63"/>
      <c r="O34" s="63"/>
      <c r="P34" s="63"/>
      <c r="R34" s="63"/>
    </row>
    <row r="35" spans="1:18" x14ac:dyDescent="0.45">
      <c r="A35" s="63" t="s">
        <v>30</v>
      </c>
      <c r="B35" s="63" t="s">
        <v>578</v>
      </c>
      <c r="C35" s="63">
        <f t="shared" si="0"/>
        <v>62.067840000000004</v>
      </c>
      <c r="D35" s="63">
        <v>2</v>
      </c>
      <c r="E35" s="63">
        <v>6</v>
      </c>
      <c r="F35" s="63">
        <v>2</v>
      </c>
      <c r="G35" s="63"/>
      <c r="H35" s="63"/>
      <c r="I35" s="63"/>
      <c r="K35" s="63"/>
      <c r="M35" s="63"/>
      <c r="N35" s="63"/>
      <c r="O35" s="63"/>
      <c r="P35" s="63"/>
      <c r="R35" s="63"/>
    </row>
    <row r="36" spans="1:18" x14ac:dyDescent="0.45">
      <c r="A36" s="63" t="s">
        <v>123</v>
      </c>
      <c r="B36" s="63" t="s">
        <v>578</v>
      </c>
      <c r="C36" s="63">
        <f t="shared" si="0"/>
        <v>62.067840000000004</v>
      </c>
      <c r="D36" s="63">
        <v>2</v>
      </c>
      <c r="E36" s="63">
        <v>6</v>
      </c>
      <c r="F36" s="63">
        <v>2</v>
      </c>
      <c r="G36" s="63"/>
      <c r="H36" s="63"/>
      <c r="I36" s="63"/>
      <c r="K36" s="63"/>
      <c r="M36" s="63"/>
      <c r="N36" s="63"/>
      <c r="O36" s="63"/>
      <c r="P36" s="63"/>
      <c r="R36" s="63"/>
    </row>
    <row r="37" spans="1:18" x14ac:dyDescent="0.45">
      <c r="A37" s="63" t="s">
        <v>29</v>
      </c>
      <c r="B37" s="63" t="s">
        <v>560</v>
      </c>
      <c r="C37" s="63">
        <f t="shared" si="0"/>
        <v>44.05256</v>
      </c>
      <c r="D37" s="63">
        <v>2</v>
      </c>
      <c r="E37" s="63">
        <v>4</v>
      </c>
      <c r="F37" s="63">
        <v>1</v>
      </c>
      <c r="G37" s="63"/>
      <c r="H37" s="63"/>
      <c r="I37" s="63"/>
      <c r="K37" s="63"/>
      <c r="M37" s="63"/>
      <c r="N37" s="63"/>
      <c r="O37" s="63"/>
      <c r="P37" s="63"/>
      <c r="R37" s="63"/>
    </row>
    <row r="38" spans="1:18" x14ac:dyDescent="0.45">
      <c r="A38" s="63" t="s">
        <v>14</v>
      </c>
      <c r="B38" s="63" t="s">
        <v>553</v>
      </c>
      <c r="C38" s="63">
        <f t="shared" si="0"/>
        <v>46.025379999999998</v>
      </c>
      <c r="D38" s="63">
        <v>1</v>
      </c>
      <c r="E38" s="63">
        <v>2</v>
      </c>
      <c r="F38" s="63">
        <v>2</v>
      </c>
      <c r="G38" s="63"/>
      <c r="H38" s="63"/>
      <c r="I38" s="63"/>
      <c r="K38" s="63"/>
      <c r="M38" s="63"/>
      <c r="N38" s="63"/>
      <c r="O38" s="63"/>
      <c r="P38" s="63"/>
      <c r="R38" s="63"/>
    </row>
    <row r="39" spans="1:18" x14ac:dyDescent="0.45">
      <c r="A39" s="63" t="s">
        <v>438</v>
      </c>
      <c r="B39" s="63" t="s">
        <v>554</v>
      </c>
      <c r="C39" s="63">
        <f t="shared" si="0"/>
        <v>30.025979999999997</v>
      </c>
      <c r="D39" s="63">
        <v>1</v>
      </c>
      <c r="E39" s="63">
        <v>2</v>
      </c>
      <c r="F39" s="63">
        <v>1</v>
      </c>
      <c r="G39" s="63"/>
      <c r="H39" s="63"/>
      <c r="I39" s="63"/>
      <c r="K39" s="63"/>
      <c r="M39" s="63"/>
      <c r="N39" s="63"/>
      <c r="O39" s="63"/>
      <c r="P39" s="63"/>
      <c r="R39" s="63"/>
    </row>
    <row r="40" spans="1:18" x14ac:dyDescent="0.45">
      <c r="A40" s="63" t="s">
        <v>124</v>
      </c>
      <c r="B40" s="63" t="s">
        <v>555</v>
      </c>
      <c r="C40" s="63">
        <f t="shared" si="0"/>
        <v>485.89060000000001</v>
      </c>
      <c r="D40" s="63">
        <v>35</v>
      </c>
      <c r="E40" s="63">
        <v>65</v>
      </c>
      <c r="F40" s="63"/>
      <c r="G40" s="63"/>
      <c r="H40" s="63"/>
      <c r="I40" s="63"/>
      <c r="K40" s="63"/>
      <c r="M40" s="63"/>
      <c r="N40" s="63"/>
      <c r="O40" s="63"/>
      <c r="P40" s="63"/>
      <c r="R40" s="63"/>
    </row>
    <row r="41" spans="1:18" x14ac:dyDescent="0.45">
      <c r="A41" s="16" t="s">
        <v>20</v>
      </c>
      <c r="B41" s="63" t="s">
        <v>555</v>
      </c>
      <c r="C41" s="63">
        <f t="shared" si="0"/>
        <v>485.89060000000001</v>
      </c>
      <c r="D41" s="63">
        <v>35</v>
      </c>
      <c r="E41" s="63">
        <v>65</v>
      </c>
      <c r="F41" s="63"/>
      <c r="G41" s="63"/>
      <c r="H41" s="63"/>
      <c r="I41" s="63"/>
      <c r="K41" s="63"/>
      <c r="M41" s="63"/>
      <c r="N41" s="63"/>
      <c r="O41" s="63"/>
      <c r="P41" s="63"/>
      <c r="R41" s="63"/>
    </row>
    <row r="42" spans="1:18" x14ac:dyDescent="0.45">
      <c r="A42" s="63" t="s">
        <v>428</v>
      </c>
      <c r="B42" s="63" t="s">
        <v>551</v>
      </c>
      <c r="C42" s="63">
        <f t="shared" si="0"/>
        <v>36.460940000000001</v>
      </c>
      <c r="D42" s="63"/>
      <c r="E42" s="63">
        <v>1</v>
      </c>
      <c r="F42" s="63"/>
      <c r="G42" s="63"/>
      <c r="H42" s="63">
        <v>1</v>
      </c>
      <c r="I42" s="63"/>
      <c r="K42" s="63"/>
      <c r="M42" s="63"/>
      <c r="N42" s="63"/>
      <c r="O42" s="63"/>
      <c r="P42" s="63"/>
      <c r="R42" s="63"/>
    </row>
    <row r="43" spans="1:18" x14ac:dyDescent="0.45">
      <c r="A43" s="63" t="s">
        <v>429</v>
      </c>
      <c r="B43" s="63" t="s">
        <v>551</v>
      </c>
      <c r="C43" s="63">
        <f t="shared" si="0"/>
        <v>36.460940000000001</v>
      </c>
      <c r="D43" s="63"/>
      <c r="E43" s="63">
        <v>1</v>
      </c>
      <c r="F43" s="63"/>
      <c r="G43" s="63"/>
      <c r="H43" s="63">
        <v>1</v>
      </c>
      <c r="I43" s="63"/>
      <c r="K43" s="63"/>
      <c r="M43" s="63"/>
      <c r="N43" s="63"/>
      <c r="O43" s="63"/>
      <c r="P43" s="63"/>
      <c r="R43" s="63"/>
    </row>
    <row r="44" spans="1:18" x14ac:dyDescent="0.45">
      <c r="A44" s="63" t="s">
        <v>4</v>
      </c>
      <c r="B44" s="63" t="s">
        <v>91</v>
      </c>
      <c r="C44" s="63">
        <f t="shared" si="0"/>
        <v>2.0158800000000001</v>
      </c>
      <c r="D44" s="63"/>
      <c r="E44" s="63">
        <v>2</v>
      </c>
      <c r="F44" s="63"/>
      <c r="G44" s="63"/>
      <c r="H44" s="63"/>
      <c r="I44" s="63"/>
      <c r="K44" s="63"/>
      <c r="M44" s="63">
        <v>8.2699999999999996E-2</v>
      </c>
      <c r="N44" s="63"/>
      <c r="O44" s="63"/>
      <c r="P44" s="63"/>
      <c r="R44" s="63"/>
    </row>
    <row r="45" spans="1:18" x14ac:dyDescent="0.45">
      <c r="A45" s="63" t="s">
        <v>125</v>
      </c>
      <c r="B45" s="63" t="s">
        <v>579</v>
      </c>
      <c r="C45" s="63">
        <f t="shared" si="0"/>
        <v>27.02534</v>
      </c>
      <c r="D45" s="63">
        <v>1</v>
      </c>
      <c r="E45" s="63">
        <v>1</v>
      </c>
      <c r="F45" s="63"/>
      <c r="G45" s="63">
        <v>1</v>
      </c>
      <c r="H45" s="63"/>
      <c r="I45" s="63"/>
      <c r="K45" s="63"/>
      <c r="M45" s="63"/>
      <c r="N45" s="63"/>
      <c r="O45" s="63"/>
      <c r="P45" s="63"/>
      <c r="R45" s="63"/>
    </row>
    <row r="46" spans="1:18" x14ac:dyDescent="0.45">
      <c r="A46" s="63" t="s">
        <v>430</v>
      </c>
      <c r="B46" s="63" t="s">
        <v>580</v>
      </c>
      <c r="C46" s="63">
        <f t="shared" si="0"/>
        <v>74.121600000000001</v>
      </c>
      <c r="D46" s="63">
        <v>4</v>
      </c>
      <c r="E46" s="63">
        <v>10</v>
      </c>
      <c r="F46" s="63">
        <v>1</v>
      </c>
      <c r="G46" s="63"/>
      <c r="H46" s="63"/>
      <c r="I46" s="63"/>
      <c r="K46" s="63"/>
      <c r="M46" s="63"/>
      <c r="N46" s="63"/>
      <c r="O46" s="63"/>
      <c r="P46" s="63"/>
      <c r="R46" s="63"/>
    </row>
    <row r="47" spans="1:18" x14ac:dyDescent="0.45">
      <c r="A47" s="63" t="s">
        <v>126</v>
      </c>
      <c r="B47" s="63" t="s">
        <v>567</v>
      </c>
      <c r="C47" s="63">
        <f t="shared" si="0"/>
        <v>56.106319999999997</v>
      </c>
      <c r="D47" s="63">
        <v>4</v>
      </c>
      <c r="E47" s="63">
        <v>8</v>
      </c>
      <c r="F47" s="63"/>
      <c r="G47" s="63"/>
      <c r="H47" s="63"/>
      <c r="I47" s="63"/>
      <c r="K47" s="63"/>
      <c r="M47" s="63"/>
      <c r="N47" s="63"/>
      <c r="O47" s="63"/>
      <c r="P47" s="63"/>
      <c r="R47" s="63"/>
    </row>
    <row r="48" spans="1:18" x14ac:dyDescent="0.45">
      <c r="A48" s="63" t="s">
        <v>431</v>
      </c>
      <c r="B48" s="63" t="s">
        <v>581</v>
      </c>
      <c r="C48" s="63">
        <f t="shared" si="0"/>
        <v>72.105719999999991</v>
      </c>
      <c r="D48" s="63">
        <v>4</v>
      </c>
      <c r="E48" s="63">
        <v>8</v>
      </c>
      <c r="F48" s="63">
        <v>1</v>
      </c>
      <c r="G48" s="63"/>
      <c r="H48" s="63"/>
      <c r="I48" s="63"/>
      <c r="K48" s="63"/>
      <c r="M48" s="63"/>
      <c r="N48" s="63"/>
      <c r="O48" s="63"/>
      <c r="P48" s="63"/>
      <c r="R48" s="63"/>
    </row>
    <row r="49" spans="1:18" x14ac:dyDescent="0.45">
      <c r="A49" s="63" t="s">
        <v>18</v>
      </c>
      <c r="B49" s="63" t="s">
        <v>555</v>
      </c>
      <c r="C49" s="63">
        <f t="shared" si="0"/>
        <v>184.36141999999998</v>
      </c>
      <c r="D49" s="63">
        <v>13</v>
      </c>
      <c r="E49" s="63">
        <v>28</v>
      </c>
      <c r="F49" s="63"/>
      <c r="G49" s="63"/>
      <c r="H49" s="63"/>
      <c r="I49" s="63"/>
      <c r="K49" s="63"/>
      <c r="M49" s="63"/>
      <c r="N49" s="63"/>
      <c r="O49" s="63"/>
      <c r="P49" s="63"/>
      <c r="R49" s="63"/>
    </row>
    <row r="50" spans="1:18" x14ac:dyDescent="0.45">
      <c r="A50" s="63" t="s">
        <v>127</v>
      </c>
      <c r="B50" s="63" t="s">
        <v>548</v>
      </c>
      <c r="C50" s="63">
        <f t="shared" si="0"/>
        <v>56.077400000000004</v>
      </c>
      <c r="D50" s="63"/>
      <c r="E50" s="63"/>
      <c r="F50" s="63">
        <v>1</v>
      </c>
      <c r="G50" s="63"/>
      <c r="H50" s="63"/>
      <c r="I50" s="63">
        <v>1</v>
      </c>
      <c r="K50" s="63"/>
      <c r="M50" s="63"/>
      <c r="N50" s="63"/>
      <c r="O50" s="63"/>
      <c r="P50" s="63"/>
      <c r="R50" s="63"/>
    </row>
    <row r="51" spans="1:18" x14ac:dyDescent="0.45">
      <c r="A51" s="63" t="s">
        <v>128</v>
      </c>
      <c r="B51" s="63" t="s">
        <v>582</v>
      </c>
      <c r="C51" s="63">
        <f t="shared" si="0"/>
        <v>44.095619999999997</v>
      </c>
      <c r="D51" s="63">
        <v>3</v>
      </c>
      <c r="E51" s="63">
        <v>8</v>
      </c>
      <c r="F51" s="63"/>
      <c r="G51" s="63"/>
      <c r="H51" s="63"/>
      <c r="I51" s="63"/>
      <c r="K51" s="63"/>
      <c r="M51" s="63"/>
      <c r="N51" s="63"/>
      <c r="O51" s="63"/>
      <c r="P51" s="63"/>
      <c r="R51" s="63"/>
    </row>
    <row r="52" spans="1:18" x14ac:dyDescent="0.45">
      <c r="A52" s="63" t="s">
        <v>6</v>
      </c>
      <c r="B52" s="63" t="s">
        <v>53</v>
      </c>
      <c r="C52" s="63">
        <f t="shared" si="0"/>
        <v>16.042459999999998</v>
      </c>
      <c r="D52" s="63">
        <v>1</v>
      </c>
      <c r="E52" s="63">
        <v>4</v>
      </c>
      <c r="F52" s="63"/>
      <c r="G52" s="63"/>
      <c r="H52" s="63"/>
      <c r="I52" s="63"/>
      <c r="K52" s="63"/>
      <c r="M52" s="63"/>
      <c r="N52" s="63"/>
      <c r="O52" s="63"/>
      <c r="P52" s="63"/>
      <c r="R52" s="63"/>
    </row>
    <row r="53" spans="1:18" x14ac:dyDescent="0.45">
      <c r="A53" s="63" t="s">
        <v>34</v>
      </c>
      <c r="B53" s="63" t="s">
        <v>583</v>
      </c>
      <c r="C53" s="63">
        <f t="shared" si="0"/>
        <v>32.04186</v>
      </c>
      <c r="D53" s="63">
        <v>1</v>
      </c>
      <c r="E53" s="63">
        <v>4</v>
      </c>
      <c r="F53" s="63">
        <v>1</v>
      </c>
      <c r="G53" s="63"/>
      <c r="H53" s="63"/>
      <c r="I53" s="63"/>
      <c r="K53" s="63"/>
      <c r="M53" s="63"/>
      <c r="N53" s="63"/>
      <c r="O53" s="63"/>
      <c r="P53" s="63"/>
      <c r="R53" s="63"/>
    </row>
    <row r="54" spans="1:18" x14ac:dyDescent="0.45">
      <c r="A54" s="63" t="s">
        <v>219</v>
      </c>
      <c r="B54" s="63" t="s">
        <v>558</v>
      </c>
      <c r="C54" s="63">
        <f t="shared" si="0"/>
        <v>60.051959999999994</v>
      </c>
      <c r="D54" s="63">
        <v>2</v>
      </c>
      <c r="E54" s="63">
        <v>4</v>
      </c>
      <c r="F54" s="63">
        <v>2</v>
      </c>
      <c r="G54" s="63"/>
      <c r="H54" s="63"/>
      <c r="I54" s="63"/>
      <c r="K54" s="63"/>
      <c r="M54" s="63"/>
      <c r="N54" s="63"/>
      <c r="O54" s="63"/>
      <c r="P54" s="63"/>
      <c r="R54" s="63"/>
    </row>
    <row r="55" spans="1:18" x14ac:dyDescent="0.45">
      <c r="A55" s="63" t="s">
        <v>228</v>
      </c>
      <c r="B55" s="63" t="s">
        <v>584</v>
      </c>
      <c r="C55" s="63">
        <f t="shared" si="0"/>
        <v>100.11582</v>
      </c>
      <c r="D55" s="63">
        <v>5</v>
      </c>
      <c r="E55" s="63">
        <v>8</v>
      </c>
      <c r="F55" s="63">
        <v>2</v>
      </c>
      <c r="G55" s="63"/>
      <c r="H55" s="63"/>
      <c r="I55" s="63"/>
      <c r="K55" s="63"/>
      <c r="M55" s="63"/>
      <c r="N55" s="63"/>
      <c r="O55" s="63"/>
      <c r="P55" s="63"/>
      <c r="R55" s="63"/>
    </row>
    <row r="56" spans="1:18" x14ac:dyDescent="0.45">
      <c r="A56" s="63" t="s">
        <v>432</v>
      </c>
      <c r="B56" s="63" t="s">
        <v>585</v>
      </c>
      <c r="C56" s="63">
        <f t="shared" si="0"/>
        <v>88.148179999999996</v>
      </c>
      <c r="D56" s="63">
        <v>5</v>
      </c>
      <c r="E56" s="63">
        <v>12</v>
      </c>
      <c r="F56" s="63">
        <v>1</v>
      </c>
      <c r="G56" s="63"/>
      <c r="H56" s="63"/>
      <c r="I56" s="63"/>
      <c r="K56" s="63"/>
      <c r="M56" s="63"/>
      <c r="N56" s="63"/>
      <c r="O56" s="63"/>
      <c r="P56" s="63"/>
      <c r="R56" s="63"/>
    </row>
    <row r="57" spans="1:18" x14ac:dyDescent="0.45">
      <c r="A57" s="63" t="s">
        <v>19</v>
      </c>
      <c r="B57" s="63" t="s">
        <v>586</v>
      </c>
      <c r="C57" s="63">
        <f t="shared" si="0"/>
        <v>128.17052000000001</v>
      </c>
      <c r="D57" s="63">
        <v>10</v>
      </c>
      <c r="E57" s="63">
        <v>8</v>
      </c>
      <c r="F57" s="63"/>
      <c r="G57" s="63"/>
      <c r="H57" s="63"/>
      <c r="I57" s="63"/>
      <c r="K57" s="63"/>
      <c r="M57" s="63"/>
      <c r="N57" s="63"/>
      <c r="O57" s="63"/>
      <c r="P57" s="63"/>
      <c r="R57" s="63"/>
    </row>
    <row r="58" spans="1:18" x14ac:dyDescent="0.45">
      <c r="A58" s="63" t="s">
        <v>500</v>
      </c>
      <c r="B58" s="63" t="s">
        <v>53</v>
      </c>
      <c r="C58" s="63">
        <f t="shared" si="0"/>
        <v>16.042459999999998</v>
      </c>
      <c r="D58" s="63">
        <v>1</v>
      </c>
      <c r="E58" s="63">
        <v>4</v>
      </c>
      <c r="F58" s="63"/>
      <c r="G58" s="63"/>
      <c r="H58" s="63"/>
      <c r="I58" s="63"/>
      <c r="K58" s="63"/>
      <c r="M58" s="63"/>
      <c r="N58" s="63"/>
      <c r="O58" s="63"/>
      <c r="P58" s="63"/>
      <c r="R58" s="63"/>
    </row>
    <row r="59" spans="1:18" x14ac:dyDescent="0.45">
      <c r="A59" s="63" t="s">
        <v>437</v>
      </c>
      <c r="B59" s="63" t="s">
        <v>587</v>
      </c>
      <c r="C59" s="63">
        <f t="shared" si="0"/>
        <v>30.0061</v>
      </c>
      <c r="D59" s="63"/>
      <c r="E59" s="63"/>
      <c r="F59" s="63">
        <v>1</v>
      </c>
      <c r="G59" s="63">
        <v>1</v>
      </c>
      <c r="H59" s="63"/>
      <c r="I59" s="63"/>
      <c r="K59" s="63"/>
      <c r="M59" s="63"/>
      <c r="N59" s="63"/>
      <c r="O59" s="63"/>
      <c r="P59" s="63"/>
      <c r="R59" s="63"/>
    </row>
    <row r="60" spans="1:18" x14ac:dyDescent="0.45">
      <c r="A60" s="63" t="s">
        <v>3</v>
      </c>
      <c r="B60" s="63" t="s">
        <v>552</v>
      </c>
      <c r="C60" s="63">
        <f t="shared" si="0"/>
        <v>28.013400000000001</v>
      </c>
      <c r="D60" s="63"/>
      <c r="E60" s="63"/>
      <c r="F60" s="63"/>
      <c r="G60" s="63">
        <v>2</v>
      </c>
      <c r="H60" s="63"/>
      <c r="I60" s="63"/>
      <c r="K60" s="63"/>
      <c r="M60" s="63">
        <v>1.165</v>
      </c>
      <c r="N60" s="63"/>
      <c r="O60" s="63"/>
      <c r="P60" s="63"/>
      <c r="R60" s="63"/>
    </row>
    <row r="61" spans="1:18" x14ac:dyDescent="0.45">
      <c r="A61" s="63" t="s">
        <v>454</v>
      </c>
      <c r="B61" s="63" t="s">
        <v>588</v>
      </c>
      <c r="C61" s="63">
        <f t="shared" si="0"/>
        <v>58.122199999999999</v>
      </c>
      <c r="D61" s="63">
        <v>4</v>
      </c>
      <c r="E61" s="63">
        <v>10</v>
      </c>
      <c r="F61" s="63"/>
      <c r="G61" s="63"/>
      <c r="H61" s="63"/>
      <c r="I61" s="63"/>
      <c r="K61" s="63"/>
      <c r="M61" s="63"/>
      <c r="N61" s="63"/>
      <c r="O61" s="63"/>
      <c r="P61" s="63"/>
      <c r="R61" s="63"/>
    </row>
    <row r="62" spans="1:18" x14ac:dyDescent="0.45">
      <c r="A62" s="63" t="s">
        <v>229</v>
      </c>
      <c r="B62" s="63" t="s">
        <v>580</v>
      </c>
      <c r="C62" s="63">
        <f t="shared" si="0"/>
        <v>74.121600000000001</v>
      </c>
      <c r="D62" s="63">
        <v>4</v>
      </c>
      <c r="E62" s="63">
        <v>10</v>
      </c>
      <c r="F62" s="63">
        <v>1</v>
      </c>
      <c r="G62" s="63"/>
      <c r="H62" s="63"/>
      <c r="I62" s="63"/>
      <c r="K62" s="63"/>
      <c r="M62" s="63"/>
      <c r="N62" s="63"/>
      <c r="O62" s="63"/>
      <c r="P62" s="63"/>
      <c r="R62" s="63"/>
    </row>
    <row r="63" spans="1:18" x14ac:dyDescent="0.45">
      <c r="A63" s="63" t="s">
        <v>230</v>
      </c>
      <c r="B63" s="63" t="s">
        <v>581</v>
      </c>
      <c r="C63" s="63">
        <f t="shared" si="0"/>
        <v>72.105719999999991</v>
      </c>
      <c r="D63" s="63">
        <v>4</v>
      </c>
      <c r="E63" s="63">
        <v>8</v>
      </c>
      <c r="F63" s="63">
        <v>1</v>
      </c>
      <c r="G63" s="63"/>
      <c r="H63" s="63"/>
      <c r="I63" s="63"/>
      <c r="K63" s="63"/>
      <c r="M63" s="63"/>
      <c r="N63" s="63"/>
      <c r="O63" s="63"/>
      <c r="P63" s="63"/>
      <c r="R63" s="63"/>
    </row>
    <row r="64" spans="1:18" x14ac:dyDescent="0.45">
      <c r="A64" s="63" t="s">
        <v>436</v>
      </c>
      <c r="B64" s="63" t="s">
        <v>589</v>
      </c>
      <c r="C64" s="63">
        <f t="shared" ref="C64:C107" si="1">$D$2*D64+$E$2*E64+$F$2*F64+$G$2*G64+$H$2*H64+$I$2*I64+$J$2*J64+$K$2*K64</f>
        <v>60.095019999999998</v>
      </c>
      <c r="D64" s="63">
        <v>3</v>
      </c>
      <c r="E64" s="63">
        <v>8</v>
      </c>
      <c r="F64" s="63">
        <v>1</v>
      </c>
      <c r="G64" s="63"/>
      <c r="H64" s="63"/>
      <c r="I64" s="63"/>
      <c r="K64" s="63"/>
      <c r="M64" s="63"/>
      <c r="N64" s="63"/>
      <c r="O64" s="63"/>
      <c r="P64" s="63"/>
      <c r="R64" s="63"/>
    </row>
    <row r="65" spans="1:18" x14ac:dyDescent="0.45">
      <c r="A65" s="63" t="s">
        <v>129</v>
      </c>
      <c r="B65" s="63" t="s">
        <v>590</v>
      </c>
      <c r="C65" s="63">
        <f t="shared" si="1"/>
        <v>112.21263999999999</v>
      </c>
      <c r="D65" s="63">
        <v>8</v>
      </c>
      <c r="E65" s="63">
        <v>16</v>
      </c>
      <c r="F65" s="63"/>
      <c r="G65" s="63"/>
      <c r="H65" s="63"/>
      <c r="I65" s="63"/>
      <c r="K65" s="63"/>
      <c r="M65" s="63"/>
      <c r="N65" s="63"/>
      <c r="O65" s="63"/>
      <c r="P65" s="63"/>
      <c r="R65" s="63"/>
    </row>
    <row r="66" spans="1:18" x14ac:dyDescent="0.45">
      <c r="A66" s="63" t="s">
        <v>130</v>
      </c>
      <c r="B66" s="63" t="s">
        <v>556</v>
      </c>
      <c r="C66" s="63">
        <f t="shared" si="1"/>
        <v>178.14168000000001</v>
      </c>
      <c r="D66" s="63"/>
      <c r="E66" s="63">
        <v>2</v>
      </c>
      <c r="F66" s="63">
        <v>7</v>
      </c>
      <c r="G66" s="63"/>
      <c r="H66" s="63"/>
      <c r="I66" s="63"/>
      <c r="J66" s="63">
        <v>2</v>
      </c>
      <c r="K66" s="63"/>
      <c r="M66" s="63"/>
      <c r="N66" s="63"/>
      <c r="O66" s="63"/>
      <c r="P66" s="63"/>
      <c r="R66" s="63"/>
    </row>
    <row r="67" spans="1:18" x14ac:dyDescent="0.45">
      <c r="A67" s="63" t="s">
        <v>15</v>
      </c>
      <c r="B67" s="63" t="s">
        <v>542</v>
      </c>
      <c r="C67" s="63">
        <f t="shared" si="1"/>
        <v>76.09442</v>
      </c>
      <c r="D67" s="63">
        <v>3</v>
      </c>
      <c r="E67" s="63">
        <v>8</v>
      </c>
      <c r="F67" s="63">
        <v>2</v>
      </c>
      <c r="G67" s="63"/>
      <c r="H67" s="63"/>
      <c r="I67" s="63"/>
      <c r="K67" s="63"/>
      <c r="M67" s="63"/>
      <c r="N67" s="63"/>
      <c r="O67" s="63"/>
      <c r="P67" s="63"/>
      <c r="R67" s="63"/>
    </row>
    <row r="68" spans="1:18" x14ac:dyDescent="0.45">
      <c r="A68" s="63" t="s">
        <v>26</v>
      </c>
      <c r="B68" s="63" t="s">
        <v>539</v>
      </c>
      <c r="C68" s="63">
        <f t="shared" si="1"/>
        <v>31.998799999999999</v>
      </c>
      <c r="D68" s="63"/>
      <c r="E68" s="63"/>
      <c r="F68" s="63">
        <v>2</v>
      </c>
      <c r="G68" s="63"/>
      <c r="H68" s="63"/>
      <c r="I68" s="63"/>
      <c r="K68" s="63"/>
      <c r="M68" s="63"/>
      <c r="N68" s="63"/>
      <c r="O68" s="63"/>
      <c r="P68" s="63"/>
      <c r="R68" s="63"/>
    </row>
    <row r="69" spans="1:18" x14ac:dyDescent="0.45">
      <c r="A69" s="63" t="s">
        <v>131</v>
      </c>
      <c r="B69" s="63" t="s">
        <v>591</v>
      </c>
      <c r="C69" s="63">
        <f t="shared" si="1"/>
        <v>94.111239999999995</v>
      </c>
      <c r="D69" s="63">
        <v>6</v>
      </c>
      <c r="E69" s="63">
        <v>6</v>
      </c>
      <c r="F69" s="63">
        <v>1</v>
      </c>
      <c r="G69" s="63"/>
      <c r="H69" s="63"/>
      <c r="I69" s="63"/>
      <c r="K69" s="63"/>
      <c r="M69" s="63"/>
      <c r="N69" s="63"/>
      <c r="O69" s="63"/>
      <c r="P69" s="63"/>
      <c r="R69" s="63"/>
    </row>
    <row r="70" spans="1:18" x14ac:dyDescent="0.45">
      <c r="A70" s="63" t="s">
        <v>231</v>
      </c>
      <c r="B70" s="63" t="s">
        <v>540</v>
      </c>
      <c r="C70" s="63">
        <f t="shared" si="1"/>
        <v>98.9161</v>
      </c>
      <c r="D70" s="63">
        <v>1</v>
      </c>
      <c r="E70" s="63"/>
      <c r="F70" s="63">
        <v>1</v>
      </c>
      <c r="G70" s="63"/>
      <c r="H70" s="63">
        <v>2</v>
      </c>
      <c r="I70" s="63"/>
      <c r="K70" s="63"/>
      <c r="M70" s="63"/>
      <c r="N70" s="63"/>
      <c r="O70" s="63"/>
      <c r="P70" s="63"/>
      <c r="R70" s="63"/>
    </row>
    <row r="71" spans="1:18" x14ac:dyDescent="0.45">
      <c r="A71" s="63" t="s">
        <v>24</v>
      </c>
      <c r="C71" s="63">
        <f t="shared" si="1"/>
        <v>254.28056000000001</v>
      </c>
      <c r="D71" s="63">
        <v>16</v>
      </c>
      <c r="E71" s="63">
        <v>14</v>
      </c>
      <c r="F71" s="63">
        <v>3</v>
      </c>
      <c r="G71" s="63"/>
      <c r="H71" s="63"/>
      <c r="I71" s="63"/>
      <c r="K71" s="63"/>
      <c r="M71" s="63"/>
      <c r="N71" s="63"/>
      <c r="O71" s="63"/>
      <c r="P71" s="63"/>
      <c r="R71" s="63"/>
    </row>
    <row r="72" spans="1:18" x14ac:dyDescent="0.45">
      <c r="A72" s="63" t="s">
        <v>218</v>
      </c>
      <c r="C72" s="63">
        <f t="shared" si="1"/>
        <v>254.28056000000001</v>
      </c>
      <c r="D72" s="63">
        <v>16</v>
      </c>
      <c r="E72" s="63">
        <v>14</v>
      </c>
      <c r="F72" s="63">
        <v>3</v>
      </c>
      <c r="G72" s="63"/>
      <c r="H72" s="63"/>
      <c r="I72" s="63"/>
      <c r="K72" s="63"/>
      <c r="M72" s="63"/>
      <c r="N72" s="63"/>
      <c r="O72" s="63"/>
      <c r="P72" s="63"/>
      <c r="R72" s="63"/>
    </row>
    <row r="73" spans="1:18" x14ac:dyDescent="0.45">
      <c r="A73" s="63" t="s">
        <v>21</v>
      </c>
      <c r="C73" s="63">
        <f t="shared" si="1"/>
        <v>28.053159999999998</v>
      </c>
      <c r="D73" s="63">
        <v>2</v>
      </c>
      <c r="E73" s="63">
        <v>4</v>
      </c>
      <c r="F73" s="63"/>
      <c r="G73" s="63"/>
      <c r="H73" s="63"/>
      <c r="I73" s="63"/>
      <c r="K73" s="63"/>
      <c r="M73" s="63"/>
      <c r="N73" s="63"/>
      <c r="O73" s="63"/>
      <c r="P73" s="63"/>
      <c r="R73" s="63"/>
    </row>
    <row r="74" spans="1:18" x14ac:dyDescent="0.45">
      <c r="A74" s="63" t="s">
        <v>132</v>
      </c>
      <c r="B74" s="63" t="s">
        <v>576</v>
      </c>
      <c r="C74" s="63">
        <f t="shared" si="1"/>
        <v>28.053159999999998</v>
      </c>
      <c r="D74" s="63">
        <v>2</v>
      </c>
      <c r="E74" s="63">
        <v>4</v>
      </c>
      <c r="F74" s="63"/>
      <c r="G74" s="63"/>
      <c r="H74" s="63"/>
      <c r="I74" s="63"/>
      <c r="K74" s="63"/>
      <c r="M74" s="63"/>
      <c r="N74" s="63"/>
      <c r="O74" s="63"/>
      <c r="P74" s="63"/>
      <c r="R74" s="63"/>
    </row>
    <row r="75" spans="1:18" x14ac:dyDescent="0.45">
      <c r="A75" s="63" t="s">
        <v>25</v>
      </c>
      <c r="C75" s="63">
        <f t="shared" si="1"/>
        <v>58.079140000000002</v>
      </c>
      <c r="D75" s="63">
        <v>3</v>
      </c>
      <c r="E75" s="63">
        <v>6</v>
      </c>
      <c r="F75" s="63">
        <v>1</v>
      </c>
      <c r="G75" s="63"/>
      <c r="H75" s="63"/>
      <c r="I75" s="63"/>
      <c r="K75" s="63"/>
      <c r="M75" s="63"/>
      <c r="N75" s="63"/>
      <c r="O75" s="63"/>
      <c r="P75" s="63"/>
      <c r="R75" s="63"/>
    </row>
    <row r="76" spans="1:18" x14ac:dyDescent="0.45">
      <c r="A76" s="63" t="s">
        <v>133</v>
      </c>
      <c r="B76" s="63" t="s">
        <v>592</v>
      </c>
      <c r="C76" s="63">
        <f t="shared" si="1"/>
        <v>42.079740000000001</v>
      </c>
      <c r="D76" s="63">
        <v>3</v>
      </c>
      <c r="E76" s="63">
        <v>6</v>
      </c>
      <c r="F76" s="63"/>
      <c r="G76" s="63"/>
      <c r="H76" s="63"/>
      <c r="I76" s="63"/>
      <c r="K76" s="63"/>
      <c r="M76" s="63"/>
      <c r="N76" s="63"/>
      <c r="O76" s="63"/>
      <c r="P76" s="63"/>
      <c r="R76" s="63"/>
    </row>
    <row r="77" spans="1:18" x14ac:dyDescent="0.45">
      <c r="A77" s="63" t="s">
        <v>147</v>
      </c>
      <c r="B77" s="63" t="s">
        <v>89</v>
      </c>
      <c r="C77" s="63">
        <f t="shared" si="1"/>
        <v>18.015280000000001</v>
      </c>
      <c r="D77" s="63"/>
      <c r="E77" s="63">
        <v>2</v>
      </c>
      <c r="F77" s="63">
        <v>1</v>
      </c>
      <c r="G77" s="63"/>
      <c r="H77" s="63"/>
      <c r="I77" s="63"/>
      <c r="K77" s="63"/>
      <c r="M77" s="63"/>
      <c r="N77" s="63"/>
      <c r="O77" s="63"/>
      <c r="P77" s="63"/>
      <c r="R77" s="63"/>
    </row>
    <row r="78" spans="1:18" x14ac:dyDescent="0.45">
      <c r="A78" s="63" t="s">
        <v>134</v>
      </c>
      <c r="B78" s="63" t="s">
        <v>582</v>
      </c>
      <c r="C78" s="63">
        <f t="shared" si="1"/>
        <v>44.095619999999997</v>
      </c>
      <c r="D78" s="63">
        <v>3</v>
      </c>
      <c r="E78" s="63">
        <v>8</v>
      </c>
      <c r="F78" s="63"/>
      <c r="G78" s="63"/>
      <c r="H78" s="63"/>
      <c r="I78" s="63"/>
      <c r="K78" s="63"/>
      <c r="M78" s="63"/>
      <c r="N78" s="63"/>
      <c r="O78" s="63"/>
      <c r="P78" s="63"/>
      <c r="R78" s="63"/>
    </row>
    <row r="79" spans="1:18" x14ac:dyDescent="0.45">
      <c r="A79" s="63" t="s">
        <v>135</v>
      </c>
      <c r="B79" s="63" t="s">
        <v>592</v>
      </c>
      <c r="C79" s="63">
        <f t="shared" si="1"/>
        <v>42.079740000000001</v>
      </c>
      <c r="D79" s="63">
        <v>3</v>
      </c>
      <c r="E79" s="63">
        <v>6</v>
      </c>
      <c r="F79" s="63"/>
      <c r="G79" s="63"/>
      <c r="H79" s="63"/>
      <c r="I79" s="63"/>
      <c r="K79" s="63"/>
      <c r="M79" s="63"/>
      <c r="N79" s="63"/>
      <c r="O79" s="63"/>
      <c r="P79" s="63"/>
    </row>
    <row r="80" spans="1:18" x14ac:dyDescent="0.45">
      <c r="A80" s="63" t="s">
        <v>22</v>
      </c>
      <c r="B80" s="63" t="s">
        <v>559</v>
      </c>
      <c r="C80" s="63">
        <f t="shared" si="1"/>
        <v>58.079140000000002</v>
      </c>
      <c r="D80" s="63">
        <v>3</v>
      </c>
      <c r="E80" s="63">
        <v>6</v>
      </c>
      <c r="F80" s="63">
        <v>1</v>
      </c>
      <c r="G80" s="63"/>
      <c r="H80" s="63"/>
      <c r="I80" s="63"/>
      <c r="K80" s="63"/>
      <c r="M80" s="63"/>
      <c r="N80" s="63"/>
      <c r="O80" s="63"/>
      <c r="P80" s="63"/>
    </row>
    <row r="81" spans="1:35" x14ac:dyDescent="0.45">
      <c r="A81" s="63" t="s">
        <v>427</v>
      </c>
      <c r="B81" s="63" t="s">
        <v>606</v>
      </c>
      <c r="C81" s="63">
        <f t="shared" si="1"/>
        <v>22.989768999999999</v>
      </c>
      <c r="D81" s="63"/>
      <c r="E81" s="63"/>
      <c r="F81" s="63"/>
      <c r="G81" s="63"/>
      <c r="H81" s="63"/>
      <c r="I81" s="63"/>
      <c r="K81" s="63">
        <v>1</v>
      </c>
      <c r="M81" s="63"/>
      <c r="N81" s="63"/>
      <c r="O81" s="63"/>
      <c r="P81" s="63"/>
      <c r="R81" s="63"/>
      <c r="T81" t="s">
        <v>91</v>
      </c>
      <c r="U81" t="s">
        <v>43</v>
      </c>
    </row>
    <row r="82" spans="1:35" x14ac:dyDescent="0.45">
      <c r="A82" s="63" t="s">
        <v>23</v>
      </c>
      <c r="B82" s="63" t="s">
        <v>604</v>
      </c>
      <c r="C82" s="63">
        <f t="shared" si="1"/>
        <v>92.093819999999994</v>
      </c>
      <c r="D82" s="63">
        <v>3</v>
      </c>
      <c r="E82" s="63">
        <v>8</v>
      </c>
      <c r="F82" s="63">
        <v>3</v>
      </c>
      <c r="G82" s="63"/>
      <c r="H82" s="63"/>
      <c r="I82" s="63"/>
      <c r="K82" s="63"/>
      <c r="M82" s="63"/>
      <c r="N82" s="63"/>
      <c r="O82" s="63"/>
      <c r="P82" s="63"/>
      <c r="R82" s="63" t="s">
        <v>536</v>
      </c>
      <c r="T82">
        <v>2</v>
      </c>
      <c r="U82">
        <v>28</v>
      </c>
    </row>
    <row r="83" spans="1:35" x14ac:dyDescent="0.45">
      <c r="A83" s="63" t="s">
        <v>136</v>
      </c>
      <c r="B83" s="63" t="s">
        <v>593</v>
      </c>
      <c r="C83" s="63">
        <f t="shared" si="1"/>
        <v>104.14912</v>
      </c>
      <c r="D83" s="63">
        <v>8</v>
      </c>
      <c r="E83" s="63">
        <v>8</v>
      </c>
      <c r="F83" s="63"/>
      <c r="G83" s="63"/>
      <c r="H83" s="63"/>
      <c r="I83" s="63"/>
      <c r="K83" s="63"/>
      <c r="M83" s="63"/>
      <c r="N83" s="63"/>
      <c r="O83" s="63"/>
      <c r="P83" s="63"/>
      <c r="R83" s="63"/>
    </row>
    <row r="84" spans="1:35" x14ac:dyDescent="0.45">
      <c r="A84" s="63" t="s">
        <v>137</v>
      </c>
      <c r="B84" s="63" t="s">
        <v>603</v>
      </c>
      <c r="C84" s="63">
        <f t="shared" si="1"/>
        <v>80.063199999999995</v>
      </c>
      <c r="D84" s="63"/>
      <c r="E84" s="63"/>
      <c r="F84" s="63">
        <v>3</v>
      </c>
      <c r="G84" s="63"/>
      <c r="H84" s="63"/>
      <c r="I84" s="63"/>
      <c r="J84" s="63">
        <v>1</v>
      </c>
      <c r="K84" s="63"/>
      <c r="M84" s="63"/>
      <c r="N84" s="63"/>
      <c r="O84" s="63"/>
      <c r="P84" s="63"/>
      <c r="R84" s="63"/>
      <c r="AC84" t="s">
        <v>719</v>
      </c>
      <c r="AG84" t="s">
        <v>722</v>
      </c>
    </row>
    <row r="85" spans="1:35" x14ac:dyDescent="0.45">
      <c r="A85" s="63" t="s">
        <v>138</v>
      </c>
      <c r="B85" s="63" t="s">
        <v>594</v>
      </c>
      <c r="C85" s="63">
        <f t="shared" si="1"/>
        <v>98.078479999999999</v>
      </c>
      <c r="D85" s="63"/>
      <c r="E85" s="63">
        <v>2</v>
      </c>
      <c r="F85" s="63">
        <v>4</v>
      </c>
      <c r="G85" s="63"/>
      <c r="H85" s="63"/>
      <c r="I85" s="63"/>
      <c r="J85" s="63">
        <v>1</v>
      </c>
      <c r="K85" s="63"/>
      <c r="M85" s="63"/>
      <c r="N85" s="63"/>
      <c r="O85" s="63"/>
      <c r="P85" s="63"/>
      <c r="R85" s="63"/>
      <c r="S85" t="s">
        <v>713</v>
      </c>
      <c r="T85" t="s">
        <v>714</v>
      </c>
      <c r="U85" t="s">
        <v>711</v>
      </c>
      <c r="V85" t="s">
        <v>712</v>
      </c>
      <c r="W85" t="s">
        <v>715</v>
      </c>
      <c r="X85" t="s">
        <v>716</v>
      </c>
      <c r="Z85" t="s">
        <v>717</v>
      </c>
      <c r="AA85" t="s">
        <v>718</v>
      </c>
      <c r="AC85" t="s">
        <v>717</v>
      </c>
      <c r="AD85" t="s">
        <v>720</v>
      </c>
      <c r="AE85" t="s">
        <v>721</v>
      </c>
      <c r="AG85" s="63" t="s">
        <v>717</v>
      </c>
      <c r="AH85" s="63" t="s">
        <v>720</v>
      </c>
      <c r="AI85" s="63" t="s">
        <v>721</v>
      </c>
    </row>
    <row r="86" spans="1:35" x14ac:dyDescent="0.45">
      <c r="A86" s="63" t="s">
        <v>139</v>
      </c>
      <c r="B86" s="63" t="s">
        <v>602</v>
      </c>
      <c r="C86" s="63">
        <f>$D$2*D86+$E$2*E86+$F$2*F86+$G$2*G86+$H$2*H86+$I$2*I86+$J$2*J86+$K$2*K86</f>
        <v>32.04186</v>
      </c>
      <c r="D86" s="63">
        <v>1</v>
      </c>
      <c r="E86" s="63">
        <v>4</v>
      </c>
      <c r="F86" s="63">
        <v>1</v>
      </c>
      <c r="G86" s="63"/>
      <c r="H86" s="63"/>
      <c r="I86" s="63"/>
      <c r="K86" s="63"/>
      <c r="L86">
        <f>C86/SUM(D86:F86)*2</f>
        <v>10.680619999999999</v>
      </c>
      <c r="M86" s="63">
        <f>1/(N86/$M$24+O86/$M$44)</f>
        <v>0.43878294730274658</v>
      </c>
      <c r="N86" s="63">
        <v>0.87500000218749996</v>
      </c>
      <c r="O86" s="63">
        <v>0.12499999781249999</v>
      </c>
      <c r="P86" s="63">
        <f>N86*44/$U$82</f>
        <v>1.3750000034374998</v>
      </c>
      <c r="Q86" t="s">
        <v>139</v>
      </c>
      <c r="R86" s="63"/>
      <c r="S86">
        <v>1</v>
      </c>
      <c r="T86">
        <v>10.666666666666666</v>
      </c>
      <c r="U86">
        <v>2</v>
      </c>
      <c r="V86">
        <v>1</v>
      </c>
      <c r="W86">
        <v>0.125</v>
      </c>
      <c r="X86">
        <v>0.87499999999999989</v>
      </c>
      <c r="Z86">
        <v>0.125</v>
      </c>
      <c r="AA86">
        <v>0.87499999999999989</v>
      </c>
      <c r="AG86">
        <f>$AA$92/AA86*Z86</f>
        <v>0.11764705882352942</v>
      </c>
      <c r="AH86">
        <f>AG86-$Z$92</f>
        <v>-5.8823529411764705E-2</v>
      </c>
      <c r="AI86">
        <f>AA86-$AA$92</f>
        <v>5.1470588235294046E-2</v>
      </c>
    </row>
    <row r="87" spans="1:35" x14ac:dyDescent="0.45">
      <c r="A87" s="63" t="s">
        <v>403</v>
      </c>
      <c r="B87" s="63" t="s">
        <v>602</v>
      </c>
      <c r="C87" s="63">
        <f>$D$2*D87+$E$2*E87+$F$2*F87+$G$2*G87+$H$2*H87+$I$2*I87+$J$2*J87+$K$2*K87</f>
        <v>32.445036000000002</v>
      </c>
      <c r="D87" s="63">
        <v>1</v>
      </c>
      <c r="E87" s="63">
        <f>2.2*2</f>
        <v>4.4000000000000004</v>
      </c>
      <c r="F87" s="63">
        <v>1</v>
      </c>
      <c r="G87" s="63"/>
      <c r="H87" s="63"/>
      <c r="I87" s="63"/>
      <c r="K87" s="63"/>
      <c r="L87" s="63">
        <f t="shared" ref="L87:L96" si="2">C87/SUM(D87:F87)*2</f>
        <v>10.13907375</v>
      </c>
      <c r="M87" s="63">
        <f t="shared" ref="M87:M96" si="3">1/(N87/$M$24+O87/$M$44)</f>
        <v>0.41663582758203416</v>
      </c>
      <c r="N87" s="63">
        <v>0.8641975332114008</v>
      </c>
      <c r="O87" s="63">
        <v>0.13580246678859931</v>
      </c>
      <c r="P87" s="63">
        <f t="shared" ref="P87:P96" si="4">N87*44/$U$82</f>
        <v>1.3580246950464869</v>
      </c>
      <c r="Q87" t="s">
        <v>403</v>
      </c>
      <c r="R87" s="63"/>
      <c r="S87">
        <v>1</v>
      </c>
      <c r="T87">
        <v>10.124999999999998</v>
      </c>
      <c r="U87">
        <v>2.2000000000000002</v>
      </c>
      <c r="V87">
        <v>1</v>
      </c>
      <c r="W87">
        <v>0.13580246913580249</v>
      </c>
      <c r="X87">
        <v>0.8641975308641977</v>
      </c>
      <c r="Z87">
        <v>0.13580246913580249</v>
      </c>
      <c r="AA87">
        <v>0.8641975308641977</v>
      </c>
      <c r="AC87">
        <f>$AA$86/AA87*Z87</f>
        <v>0.13749999999999998</v>
      </c>
      <c r="AD87">
        <f>AC87-$Z$86</f>
        <v>1.2499999999999983E-2</v>
      </c>
      <c r="AE87">
        <f>AA87-$AA$86</f>
        <v>-1.0802469135802184E-2</v>
      </c>
      <c r="AG87" s="63">
        <f t="shared" ref="AG87:AG93" si="5">$AA$92/AA87*Z87</f>
        <v>0.12941176470588234</v>
      </c>
      <c r="AH87" s="63">
        <f t="shared" ref="AH87:AH93" si="6">AG87-$Z$92</f>
        <v>-4.7058823529411792E-2</v>
      </c>
      <c r="AI87" s="63">
        <f t="shared" ref="AI87:AI93" si="7">AA87-$AA$92</f>
        <v>4.0668119099491862E-2</v>
      </c>
    </row>
    <row r="88" spans="1:35" x14ac:dyDescent="0.45">
      <c r="A88" s="63" t="s">
        <v>404</v>
      </c>
      <c r="B88" s="63" t="s">
        <v>602</v>
      </c>
      <c r="C88" s="63">
        <f t="shared" si="1"/>
        <v>31.6991604</v>
      </c>
      <c r="D88" s="63">
        <v>1</v>
      </c>
      <c r="E88" s="63">
        <f>1.83*2</f>
        <v>3.66</v>
      </c>
      <c r="F88" s="63">
        <v>1</v>
      </c>
      <c r="G88" s="63"/>
      <c r="H88" s="63"/>
      <c r="I88" s="63"/>
      <c r="K88" s="63"/>
      <c r="L88" s="63">
        <f t="shared" si="2"/>
        <v>11.201116749116608</v>
      </c>
      <c r="M88" s="63">
        <f t="shared" si="3"/>
        <v>0.4600557200199723</v>
      </c>
      <c r="N88" s="63">
        <v>0.88439671714269863</v>
      </c>
      <c r="O88" s="63">
        <v>0.11560328285730131</v>
      </c>
      <c r="P88" s="63">
        <f t="shared" si="4"/>
        <v>1.3897662697956694</v>
      </c>
      <c r="Q88" t="s">
        <v>404</v>
      </c>
      <c r="R88" s="63"/>
      <c r="S88">
        <v>1</v>
      </c>
      <c r="T88">
        <v>11.187279151943462</v>
      </c>
      <c r="U88">
        <v>1.83</v>
      </c>
      <c r="V88">
        <v>1</v>
      </c>
      <c r="W88">
        <v>0.11560328490208466</v>
      </c>
      <c r="X88">
        <v>0.88439671509791551</v>
      </c>
      <c r="Z88">
        <v>0.11560328490208466</v>
      </c>
      <c r="AA88">
        <v>0.88439671509791551</v>
      </c>
      <c r="AC88" s="63">
        <f t="shared" ref="AC88:AC93" si="8">$AA$86/AA88*Z88</f>
        <v>0.11437499999999998</v>
      </c>
      <c r="AD88" s="63">
        <f t="shared" ref="AD88:AD93" si="9">AC88-$Z$86</f>
        <v>-1.0625000000000023E-2</v>
      </c>
      <c r="AE88" s="63">
        <f t="shared" ref="AE88:AE93" si="10">AA88-$AA$86</f>
        <v>9.39671509791562E-3</v>
      </c>
      <c r="AG88" s="63">
        <f t="shared" si="5"/>
        <v>0.10764705882352939</v>
      </c>
      <c r="AH88" s="63">
        <f t="shared" si="6"/>
        <v>-6.8823529411764742E-2</v>
      </c>
      <c r="AI88" s="63">
        <f t="shared" si="7"/>
        <v>6.0867303333209666E-2</v>
      </c>
    </row>
    <row r="89" spans="1:35" x14ac:dyDescent="0.45">
      <c r="A89" s="63" t="s">
        <v>405</v>
      </c>
      <c r="B89" s="63" t="s">
        <v>602</v>
      </c>
      <c r="C89" s="63">
        <f t="shared" si="1"/>
        <v>30.025979999999997</v>
      </c>
      <c r="D89" s="63">
        <v>1</v>
      </c>
      <c r="E89" s="63">
        <f>2*1</f>
        <v>2</v>
      </c>
      <c r="F89" s="63">
        <v>1</v>
      </c>
      <c r="G89" s="63"/>
      <c r="H89" s="63"/>
      <c r="I89" s="63"/>
      <c r="K89" s="63"/>
      <c r="L89" s="63">
        <f t="shared" si="2"/>
        <v>15.012989999999999</v>
      </c>
      <c r="M89" s="63">
        <f t="shared" si="3"/>
        <v>0.61544521374644912</v>
      </c>
      <c r="N89" s="63">
        <v>0.9333333345777779</v>
      </c>
      <c r="O89" s="63">
        <v>6.6666665422222229E-2</v>
      </c>
      <c r="P89" s="63">
        <f t="shared" si="4"/>
        <v>1.4666666686222225</v>
      </c>
      <c r="Q89" t="s">
        <v>405</v>
      </c>
      <c r="R89" s="63"/>
      <c r="S89">
        <v>1</v>
      </c>
      <c r="T89">
        <v>15</v>
      </c>
      <c r="U89">
        <v>1</v>
      </c>
      <c r="V89">
        <v>1</v>
      </c>
      <c r="W89">
        <v>6.6666666666666666E-2</v>
      </c>
      <c r="X89">
        <v>0.93333333333333335</v>
      </c>
      <c r="Z89">
        <v>6.6666666666666666E-2</v>
      </c>
      <c r="AA89">
        <v>0.93333333333333335</v>
      </c>
      <c r="AC89" s="63">
        <f t="shared" si="8"/>
        <v>6.2499999999999993E-2</v>
      </c>
      <c r="AD89" s="63">
        <f t="shared" si="9"/>
        <v>-6.25E-2</v>
      </c>
      <c r="AE89" s="63">
        <f t="shared" si="10"/>
        <v>5.8333333333333459E-2</v>
      </c>
      <c r="AG89" s="63">
        <f t="shared" si="5"/>
        <v>5.8823529411764705E-2</v>
      </c>
      <c r="AH89" s="63">
        <f t="shared" si="6"/>
        <v>-0.11764705882352942</v>
      </c>
      <c r="AI89" s="63">
        <f t="shared" si="7"/>
        <v>0.1098039215686275</v>
      </c>
    </row>
    <row r="90" spans="1:35" x14ac:dyDescent="0.45">
      <c r="A90" s="63" t="s">
        <v>406</v>
      </c>
      <c r="B90" s="63" t="s">
        <v>602</v>
      </c>
      <c r="C90" s="63">
        <f t="shared" si="1"/>
        <v>30.227567999999998</v>
      </c>
      <c r="D90" s="63">
        <v>1</v>
      </c>
      <c r="E90" s="63">
        <v>2.2000000000000002</v>
      </c>
      <c r="F90" s="63">
        <v>1</v>
      </c>
      <c r="G90" s="63"/>
      <c r="H90" s="63"/>
      <c r="I90" s="63"/>
      <c r="K90" s="63"/>
      <c r="L90" s="63">
        <f t="shared" si="2"/>
        <v>14.394079999999999</v>
      </c>
      <c r="M90" s="63">
        <f t="shared" si="3"/>
        <v>0.59026362581047176</v>
      </c>
      <c r="N90" s="63">
        <v>0.92715231923161268</v>
      </c>
      <c r="O90" s="63">
        <v>7.2847680768387352E-2</v>
      </c>
      <c r="P90" s="63">
        <f t="shared" si="4"/>
        <v>1.4569536445068199</v>
      </c>
      <c r="Q90" t="s">
        <v>406</v>
      </c>
      <c r="R90" s="63"/>
      <c r="S90">
        <v>1</v>
      </c>
      <c r="T90">
        <v>14.38095238095238</v>
      </c>
      <c r="U90">
        <v>1.1000000000000001</v>
      </c>
      <c r="V90">
        <v>1</v>
      </c>
      <c r="W90">
        <v>7.2847682119205309E-2</v>
      </c>
      <c r="X90">
        <v>0.92715231788079466</v>
      </c>
      <c r="Z90">
        <v>7.2847682119205309E-2</v>
      </c>
      <c r="AA90">
        <v>0.92715231788079466</v>
      </c>
      <c r="AC90" s="63">
        <f t="shared" si="8"/>
        <v>6.8750000000000006E-2</v>
      </c>
      <c r="AD90" s="63">
        <f t="shared" si="9"/>
        <v>-5.6249999999999994E-2</v>
      </c>
      <c r="AE90" s="63">
        <f t="shared" si="10"/>
        <v>5.2152317880794774E-2</v>
      </c>
      <c r="AG90" s="63">
        <f t="shared" si="5"/>
        <v>6.4705882352941183E-2</v>
      </c>
      <c r="AH90" s="63">
        <f t="shared" si="6"/>
        <v>-0.11176470588235295</v>
      </c>
      <c r="AI90" s="63">
        <f t="shared" si="7"/>
        <v>0.10362290611608882</v>
      </c>
    </row>
    <row r="91" spans="1:35" x14ac:dyDescent="0.45">
      <c r="A91" s="63" t="s">
        <v>407</v>
      </c>
      <c r="B91" s="63" t="s">
        <v>602</v>
      </c>
      <c r="C91" s="63">
        <f t="shared" si="1"/>
        <v>34.864091999999999</v>
      </c>
      <c r="D91" s="63">
        <v>1</v>
      </c>
      <c r="E91" s="63">
        <f>2*3.4</f>
        <v>6.8</v>
      </c>
      <c r="F91" s="63">
        <v>1</v>
      </c>
      <c r="G91" s="63"/>
      <c r="H91" s="63"/>
      <c r="I91" s="63"/>
      <c r="K91" s="63"/>
      <c r="L91" s="63">
        <f t="shared" si="2"/>
        <v>7.9236572727272723</v>
      </c>
      <c r="M91" s="63">
        <f t="shared" si="3"/>
        <v>0.32588446478836258</v>
      </c>
      <c r="N91" s="63">
        <v>0.80459770429383015</v>
      </c>
      <c r="O91" s="63">
        <v>0.19540229570616988</v>
      </c>
      <c r="P91" s="63">
        <f t="shared" si="4"/>
        <v>1.2643678210331617</v>
      </c>
      <c r="Q91" t="s">
        <v>407</v>
      </c>
      <c r="R91" s="63"/>
      <c r="S91">
        <v>1</v>
      </c>
      <c r="T91">
        <v>7.9090909090909074</v>
      </c>
      <c r="U91">
        <v>3.4</v>
      </c>
      <c r="V91">
        <v>1</v>
      </c>
      <c r="W91">
        <v>0.19540229885057472</v>
      </c>
      <c r="X91">
        <v>0.80459770114942541</v>
      </c>
      <c r="Z91">
        <v>0.19540229885057472</v>
      </c>
      <c r="AA91">
        <v>0.80459770114942541</v>
      </c>
      <c r="AC91" s="63">
        <f t="shared" si="8"/>
        <v>0.21249999999999994</v>
      </c>
      <c r="AD91" s="63">
        <f t="shared" si="9"/>
        <v>8.7499999999999939E-2</v>
      </c>
      <c r="AE91" s="63">
        <f t="shared" si="10"/>
        <v>-7.0402298850574474E-2</v>
      </c>
      <c r="AG91" s="63">
        <f t="shared" si="5"/>
        <v>0.19999999999999996</v>
      </c>
      <c r="AH91" s="63">
        <f t="shared" si="6"/>
        <v>2.3529411764705827E-2</v>
      </c>
      <c r="AI91" s="63">
        <f t="shared" si="7"/>
        <v>-1.8931710615280428E-2</v>
      </c>
    </row>
    <row r="92" spans="1:35" x14ac:dyDescent="0.45">
      <c r="A92" s="63" t="s">
        <v>408</v>
      </c>
      <c r="B92" s="63" t="s">
        <v>602</v>
      </c>
      <c r="C92" s="63">
        <f t="shared" si="1"/>
        <v>34.057740000000003</v>
      </c>
      <c r="D92" s="63">
        <v>1</v>
      </c>
      <c r="E92" s="63">
        <f>3*2</f>
        <v>6</v>
      </c>
      <c r="F92" s="63">
        <v>1</v>
      </c>
      <c r="G92" s="63"/>
      <c r="H92" s="63"/>
      <c r="I92" s="63"/>
      <c r="K92" s="63"/>
      <c r="L92" s="63">
        <f t="shared" si="2"/>
        <v>8.5144350000000006</v>
      </c>
      <c r="M92" s="63">
        <f t="shared" si="3"/>
        <v>0.35010835298412585</v>
      </c>
      <c r="N92" s="63">
        <v>0.82352941467128027</v>
      </c>
      <c r="O92" s="63">
        <v>0.1764705853287197</v>
      </c>
      <c r="P92" s="63">
        <f t="shared" si="4"/>
        <v>1.2941176516262975</v>
      </c>
      <c r="Q92" t="s">
        <v>408</v>
      </c>
      <c r="R92" s="63"/>
      <c r="S92">
        <v>1</v>
      </c>
      <c r="T92">
        <v>8.5</v>
      </c>
      <c r="U92">
        <v>3</v>
      </c>
      <c r="V92">
        <v>1</v>
      </c>
      <c r="W92">
        <v>0.17647058823529413</v>
      </c>
      <c r="X92">
        <v>0.82352941176470584</v>
      </c>
      <c r="Z92">
        <v>0.17647058823529413</v>
      </c>
      <c r="AA92">
        <v>0.82352941176470584</v>
      </c>
      <c r="AC92" s="63"/>
      <c r="AD92" s="63"/>
      <c r="AE92" s="63"/>
      <c r="AG92" s="63"/>
      <c r="AH92" s="63"/>
      <c r="AI92" s="63"/>
    </row>
    <row r="93" spans="1:35" x14ac:dyDescent="0.45">
      <c r="A93" s="63" t="s">
        <v>409</v>
      </c>
      <c r="B93" s="63" t="s">
        <v>602</v>
      </c>
      <c r="C93" s="63">
        <f t="shared" si="1"/>
        <v>31.638683999999998</v>
      </c>
      <c r="D93" s="63">
        <v>1</v>
      </c>
      <c r="E93" s="63">
        <f>1.8*2</f>
        <v>3.6</v>
      </c>
      <c r="F93" s="63">
        <v>1</v>
      </c>
      <c r="G93" s="63"/>
      <c r="H93" s="63"/>
      <c r="I93" s="63"/>
      <c r="K93" s="63"/>
      <c r="L93" s="63">
        <f t="shared" si="2"/>
        <v>11.299530000000001</v>
      </c>
      <c r="M93" s="63">
        <f t="shared" si="3"/>
        <v>0.46407639592862082</v>
      </c>
      <c r="N93" s="63">
        <v>0.88607595138599593</v>
      </c>
      <c r="O93" s="63">
        <v>0.11392404861400415</v>
      </c>
      <c r="P93" s="63">
        <f t="shared" si="4"/>
        <v>1.3924050664637078</v>
      </c>
      <c r="Q93" t="s">
        <v>412</v>
      </c>
      <c r="R93" s="63"/>
      <c r="S93">
        <v>1</v>
      </c>
      <c r="T93">
        <v>14.87128712871287</v>
      </c>
      <c r="U93">
        <v>1.02</v>
      </c>
      <c r="V93">
        <v>1</v>
      </c>
      <c r="W93">
        <v>6.7909454061251665E-2</v>
      </c>
      <c r="X93">
        <v>0.9320905459387484</v>
      </c>
      <c r="Z93">
        <v>6.7909454061251665E-2</v>
      </c>
      <c r="AA93">
        <v>0.9320905459387484</v>
      </c>
      <c r="AC93" s="63">
        <f t="shared" si="8"/>
        <v>6.3749999999999987E-2</v>
      </c>
      <c r="AD93" s="63">
        <f t="shared" si="9"/>
        <v>-6.1250000000000013E-2</v>
      </c>
      <c r="AE93" s="63">
        <f t="shared" si="10"/>
        <v>5.7090545938748516E-2</v>
      </c>
      <c r="AG93" s="63">
        <f t="shared" si="5"/>
        <v>5.9999999999999991E-2</v>
      </c>
      <c r="AH93" s="63">
        <f t="shared" si="6"/>
        <v>-0.11647058823529413</v>
      </c>
      <c r="AI93" s="63">
        <f t="shared" si="7"/>
        <v>0.10856113417404256</v>
      </c>
    </row>
    <row r="94" spans="1:35" x14ac:dyDescent="0.45">
      <c r="A94" s="63" t="s">
        <v>410</v>
      </c>
      <c r="B94" s="63" t="s">
        <v>602</v>
      </c>
      <c r="C94" s="63">
        <f t="shared" si="1"/>
        <v>30.630744</v>
      </c>
      <c r="D94" s="63">
        <v>1</v>
      </c>
      <c r="E94" s="63">
        <f>1.3*2</f>
        <v>2.6</v>
      </c>
      <c r="F94" s="63">
        <v>1</v>
      </c>
      <c r="G94" s="63"/>
      <c r="H94" s="63"/>
      <c r="I94" s="63"/>
      <c r="K94" s="63"/>
      <c r="L94" s="63">
        <f t="shared" si="2"/>
        <v>13.317714782608697</v>
      </c>
      <c r="M94" s="63">
        <f t="shared" si="3"/>
        <v>0.54642526469611974</v>
      </c>
      <c r="N94" s="63">
        <v>0.91503268129351956</v>
      </c>
      <c r="O94" s="63">
        <v>8.4967318706480402E-2</v>
      </c>
      <c r="P94" s="63">
        <f t="shared" si="4"/>
        <v>1.4379084991755309</v>
      </c>
    </row>
    <row r="95" spans="1:35" x14ac:dyDescent="0.45">
      <c r="A95" s="63" t="s">
        <v>411</v>
      </c>
      <c r="B95" s="63" t="s">
        <v>602</v>
      </c>
      <c r="C95" s="63">
        <f t="shared" si="1"/>
        <v>31.033920000000002</v>
      </c>
      <c r="D95" s="63">
        <v>1</v>
      </c>
      <c r="E95" s="63">
        <f>1.5*2</f>
        <v>3</v>
      </c>
      <c r="F95" s="63">
        <v>1</v>
      </c>
      <c r="G95" s="63"/>
      <c r="H95" s="63"/>
      <c r="I95" s="63"/>
      <c r="K95" s="63"/>
      <c r="L95" s="63">
        <f t="shared" si="2"/>
        <v>12.413568000000001</v>
      </c>
      <c r="M95" s="63">
        <f t="shared" si="3"/>
        <v>0.50955750561354574</v>
      </c>
      <c r="N95" s="63">
        <v>0.90322580819979192</v>
      </c>
      <c r="O95" s="63">
        <v>9.6774191800208104E-2</v>
      </c>
      <c r="P95" s="63">
        <f t="shared" si="4"/>
        <v>1.4193548414568158</v>
      </c>
    </row>
    <row r="96" spans="1:35" x14ac:dyDescent="0.45">
      <c r="A96" s="63" t="s">
        <v>412</v>
      </c>
      <c r="B96" s="63" t="s">
        <v>602</v>
      </c>
      <c r="C96" s="63">
        <f t="shared" si="1"/>
        <v>30.066297599999999</v>
      </c>
      <c r="D96" s="63">
        <v>1</v>
      </c>
      <c r="E96" s="63">
        <f>1.02*2</f>
        <v>2.04</v>
      </c>
      <c r="F96" s="63">
        <v>1</v>
      </c>
      <c r="G96" s="63"/>
      <c r="H96" s="63"/>
      <c r="I96" s="63"/>
      <c r="K96" s="63"/>
      <c r="L96" s="63">
        <f t="shared" si="2"/>
        <v>14.884305742574256</v>
      </c>
      <c r="M96" s="63">
        <f t="shared" si="3"/>
        <v>0.61021096796854057</v>
      </c>
      <c r="N96" s="63">
        <v>0.93209054720470341</v>
      </c>
      <c r="O96" s="63">
        <v>6.7909452795296449E-2</v>
      </c>
      <c r="P96" s="63">
        <f t="shared" si="4"/>
        <v>1.4647137170359625</v>
      </c>
    </row>
    <row r="97" spans="1:18" x14ac:dyDescent="0.45">
      <c r="A97" s="63" t="s">
        <v>140</v>
      </c>
      <c r="B97" s="63" t="s">
        <v>595</v>
      </c>
      <c r="C97" s="63">
        <f t="shared" si="1"/>
        <v>166.13084000000001</v>
      </c>
      <c r="D97" s="63">
        <v>8</v>
      </c>
      <c r="E97" s="63">
        <v>6</v>
      </c>
      <c r="F97" s="63">
        <v>4</v>
      </c>
      <c r="G97" s="63"/>
      <c r="H97" s="63"/>
      <c r="I97" s="63"/>
      <c r="K97" s="63"/>
      <c r="M97" s="63"/>
      <c r="N97" s="63"/>
      <c r="O97" s="63"/>
      <c r="P97" s="63"/>
      <c r="R97" s="63"/>
    </row>
    <row r="98" spans="1:18" x14ac:dyDescent="0.45">
      <c r="A98" s="63" t="s">
        <v>141</v>
      </c>
      <c r="B98" s="63" t="s">
        <v>596</v>
      </c>
      <c r="C98" s="63">
        <f t="shared" si="1"/>
        <v>92.138419999999996</v>
      </c>
      <c r="D98" s="63">
        <v>7</v>
      </c>
      <c r="E98" s="63">
        <v>8</v>
      </c>
      <c r="F98" s="63"/>
      <c r="G98" s="63"/>
      <c r="H98" s="63"/>
      <c r="I98" s="63"/>
      <c r="K98" s="63"/>
      <c r="M98" s="63"/>
      <c r="N98" s="63"/>
      <c r="O98" s="63"/>
      <c r="P98" s="63"/>
      <c r="R98" s="63"/>
    </row>
    <row r="99" spans="1:18" x14ac:dyDescent="0.45">
      <c r="A99" s="63" t="s">
        <v>217</v>
      </c>
      <c r="B99" s="63" t="s">
        <v>597</v>
      </c>
      <c r="C99" s="63">
        <f t="shared" si="1"/>
        <v>174.15613999999999</v>
      </c>
      <c r="D99" s="63">
        <v>9</v>
      </c>
      <c r="E99" s="63">
        <v>6</v>
      </c>
      <c r="F99" s="63">
        <v>2</v>
      </c>
      <c r="G99" s="63">
        <v>2</v>
      </c>
      <c r="H99" s="63"/>
      <c r="I99" s="63"/>
      <c r="K99" s="63"/>
      <c r="M99" s="63"/>
      <c r="N99" s="63"/>
      <c r="O99" s="63"/>
      <c r="P99" s="63"/>
      <c r="R99" s="63"/>
    </row>
    <row r="100" spans="1:18" x14ac:dyDescent="0.45">
      <c r="A100" s="63" t="s">
        <v>142</v>
      </c>
      <c r="B100" s="63" t="s">
        <v>598</v>
      </c>
      <c r="C100" s="63">
        <f t="shared" si="1"/>
        <v>46.048560000000002</v>
      </c>
      <c r="D100" s="63">
        <v>1</v>
      </c>
      <c r="E100" s="63">
        <v>4</v>
      </c>
      <c r="F100" s="63">
        <v>1</v>
      </c>
      <c r="G100" s="63">
        <v>1</v>
      </c>
      <c r="H100" s="63"/>
      <c r="I100" s="63"/>
      <c r="K100" s="63"/>
      <c r="M100" s="63"/>
      <c r="N100" s="63"/>
      <c r="O100" s="63"/>
      <c r="P100" s="63"/>
      <c r="R100" s="63"/>
    </row>
    <row r="101" spans="1:18" x14ac:dyDescent="0.45">
      <c r="A101" s="63" t="s">
        <v>232</v>
      </c>
      <c r="B101" s="63" t="s">
        <v>599</v>
      </c>
      <c r="C101" s="63">
        <f t="shared" si="1"/>
        <v>86.089240000000004</v>
      </c>
      <c r="D101" s="63">
        <v>4</v>
      </c>
      <c r="E101" s="63">
        <v>6</v>
      </c>
      <c r="F101" s="63">
        <v>2</v>
      </c>
      <c r="G101" s="63"/>
      <c r="H101" s="63"/>
      <c r="I101" s="63"/>
      <c r="K101" s="63"/>
      <c r="M101" s="63"/>
      <c r="N101" s="63"/>
      <c r="O101" s="63"/>
      <c r="P101" s="63"/>
      <c r="R101" s="63"/>
    </row>
    <row r="102" spans="1:18" x14ac:dyDescent="0.45">
      <c r="A102" s="63" t="s">
        <v>143</v>
      </c>
      <c r="B102" s="63" t="s">
        <v>600</v>
      </c>
      <c r="C102" s="63">
        <f t="shared" si="1"/>
        <v>62.498220000000003</v>
      </c>
      <c r="D102" s="63">
        <v>2</v>
      </c>
      <c r="E102" s="63">
        <v>3</v>
      </c>
      <c r="F102" s="63"/>
      <c r="G102" s="63"/>
      <c r="H102" s="63">
        <v>1</v>
      </c>
      <c r="I102" s="63"/>
      <c r="K102" s="63"/>
      <c r="M102" s="63"/>
      <c r="N102" s="63"/>
      <c r="O102" s="63"/>
      <c r="P102" s="63"/>
      <c r="R102" s="63"/>
    </row>
    <row r="103" spans="1:18" x14ac:dyDescent="0.45">
      <c r="A103" s="63" t="s">
        <v>503</v>
      </c>
      <c r="B103" s="63" t="s">
        <v>607</v>
      </c>
      <c r="C103" s="63">
        <f t="shared" si="1"/>
        <v>12.0107</v>
      </c>
      <c r="D103" s="63">
        <v>1</v>
      </c>
      <c r="E103" s="63"/>
      <c r="F103" s="63"/>
      <c r="G103" s="63"/>
      <c r="H103" s="63"/>
      <c r="I103" s="63"/>
      <c r="K103" s="63"/>
      <c r="M103" s="63"/>
      <c r="N103" s="63"/>
      <c r="O103" s="63"/>
      <c r="P103" s="63"/>
      <c r="R103" s="63"/>
    </row>
    <row r="104" spans="1:18" x14ac:dyDescent="0.45">
      <c r="A104" s="63" t="s">
        <v>31</v>
      </c>
      <c r="B104" s="63" t="s">
        <v>89</v>
      </c>
      <c r="C104" s="63">
        <f t="shared" si="1"/>
        <v>18.015280000000001</v>
      </c>
      <c r="D104" s="63"/>
      <c r="E104" s="63">
        <v>2</v>
      </c>
      <c r="F104" s="63">
        <v>1</v>
      </c>
      <c r="G104" s="63"/>
      <c r="H104" s="63"/>
      <c r="I104" s="63"/>
      <c r="K104" s="63"/>
      <c r="M104" s="63"/>
      <c r="N104" s="63"/>
      <c r="O104" s="63"/>
      <c r="P104" s="63"/>
      <c r="R104" s="63"/>
    </row>
    <row r="105" spans="1:18" x14ac:dyDescent="0.45">
      <c r="A105" s="63" t="s">
        <v>17</v>
      </c>
      <c r="B105" s="63" t="s">
        <v>89</v>
      </c>
      <c r="C105" s="63">
        <f t="shared" si="1"/>
        <v>18.015280000000001</v>
      </c>
      <c r="D105" s="63"/>
      <c r="E105" s="63">
        <v>2</v>
      </c>
      <c r="F105" s="63">
        <v>1</v>
      </c>
      <c r="G105" s="63"/>
      <c r="H105" s="63"/>
      <c r="I105" s="63"/>
      <c r="K105" s="63"/>
      <c r="M105" s="63"/>
      <c r="N105" s="63"/>
      <c r="O105" s="63"/>
      <c r="P105" s="63"/>
      <c r="R105" s="63"/>
    </row>
    <row r="106" spans="1:18" x14ac:dyDescent="0.45">
      <c r="A106" s="63" t="s">
        <v>144</v>
      </c>
      <c r="B106" s="63" t="s">
        <v>575</v>
      </c>
      <c r="C106" s="63">
        <f t="shared" si="1"/>
        <v>106.16499999999999</v>
      </c>
      <c r="D106" s="63">
        <v>8</v>
      </c>
      <c r="E106" s="63">
        <v>10</v>
      </c>
      <c r="F106" s="63"/>
      <c r="G106" s="63"/>
      <c r="H106" s="63"/>
      <c r="I106" s="63"/>
      <c r="K106" s="63"/>
      <c r="M106" s="63"/>
      <c r="N106" s="63"/>
      <c r="O106" s="63"/>
      <c r="P106" s="63"/>
      <c r="R106" s="63"/>
    </row>
    <row r="107" spans="1:18" x14ac:dyDescent="0.45">
      <c r="A107" s="63" t="s">
        <v>145</v>
      </c>
      <c r="B107" s="63" t="s">
        <v>575</v>
      </c>
      <c r="C107" s="63">
        <f t="shared" si="1"/>
        <v>106.16499999999999</v>
      </c>
      <c r="D107" s="63">
        <v>8</v>
      </c>
      <c r="E107" s="63">
        <v>10</v>
      </c>
      <c r="F107" s="63"/>
      <c r="G107" s="63"/>
      <c r="H107" s="63"/>
      <c r="I107" s="63"/>
      <c r="K107" s="63"/>
      <c r="M107" s="63"/>
      <c r="N107" s="63"/>
      <c r="O107" s="63"/>
      <c r="P107" s="63"/>
      <c r="R107" s="63"/>
    </row>
  </sheetData>
  <sortState xmlns:xlrd2="http://schemas.microsoft.com/office/spreadsheetml/2017/richdata2" ref="L3:Y305">
    <sortCondition ref="L3"/>
  </sortState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6DD2A-2FD3-4CA1-83AB-5EDE68DB1A65}">
  <dimension ref="A1:J124"/>
  <sheetViews>
    <sheetView workbookViewId="0">
      <selection activeCell="B6" sqref="B6"/>
    </sheetView>
  </sheetViews>
  <sheetFormatPr baseColWidth="10" defaultRowHeight="14.25" x14ac:dyDescent="0.45"/>
  <cols>
    <col min="1" max="1" width="40.19921875" customWidth="1"/>
    <col min="2" max="2" width="29.53125" customWidth="1"/>
    <col min="5" max="5" width="12" bestFit="1" customWidth="1"/>
  </cols>
  <sheetData>
    <row r="1" spans="1:5" x14ac:dyDescent="0.45">
      <c r="A1" s="3" t="s">
        <v>0</v>
      </c>
      <c r="B1" s="50" t="s">
        <v>191</v>
      </c>
      <c r="D1" t="s">
        <v>638</v>
      </c>
      <c r="E1" t="s">
        <v>639</v>
      </c>
    </row>
    <row r="2" spans="1:5" x14ac:dyDescent="0.45">
      <c r="A2" s="64" t="s">
        <v>36</v>
      </c>
      <c r="B2" s="64"/>
    </row>
    <row r="3" spans="1:5" x14ac:dyDescent="0.45">
      <c r="A3" s="63" t="s">
        <v>221</v>
      </c>
      <c r="B3" s="50">
        <v>146000000</v>
      </c>
    </row>
    <row r="4" spans="1:5" x14ac:dyDescent="0.45">
      <c r="A4" s="63" t="s">
        <v>222</v>
      </c>
      <c r="B4" s="50">
        <v>2000000000</v>
      </c>
    </row>
    <row r="5" spans="1:5" x14ac:dyDescent="0.45">
      <c r="A5" s="63" t="s">
        <v>223</v>
      </c>
      <c r="B5" s="16">
        <v>0</v>
      </c>
    </row>
    <row r="6" spans="1:5" x14ac:dyDescent="0.45">
      <c r="A6" s="63" t="s">
        <v>224</v>
      </c>
      <c r="B6" s="50">
        <v>4434000</v>
      </c>
    </row>
    <row r="7" spans="1:5" x14ac:dyDescent="0.45">
      <c r="A7" s="63" t="s">
        <v>433</v>
      </c>
      <c r="B7" s="16">
        <v>0</v>
      </c>
    </row>
    <row r="8" spans="1:5" x14ac:dyDescent="0.45">
      <c r="A8" s="63" t="s">
        <v>109</v>
      </c>
      <c r="B8" s="50">
        <v>13000000000</v>
      </c>
    </row>
    <row r="9" spans="1:5" x14ac:dyDescent="0.45">
      <c r="A9" s="63" t="s">
        <v>110</v>
      </c>
      <c r="B9" s="50">
        <v>6700000000</v>
      </c>
    </row>
    <row r="10" spans="1:5" x14ac:dyDescent="0.45">
      <c r="A10" s="63" t="s">
        <v>434</v>
      </c>
      <c r="B10" s="50">
        <v>2000000000</v>
      </c>
    </row>
    <row r="11" spans="1:5" x14ac:dyDescent="0.45">
      <c r="A11" s="63" t="s">
        <v>435</v>
      </c>
      <c r="B11" s="50">
        <v>400000000</v>
      </c>
    </row>
    <row r="12" spans="1:5" x14ac:dyDescent="0.45">
      <c r="A12" s="63" t="s">
        <v>225</v>
      </c>
      <c r="B12" s="50">
        <v>5850000000</v>
      </c>
    </row>
    <row r="13" spans="1:5" x14ac:dyDescent="0.45">
      <c r="A13" s="63" t="s">
        <v>111</v>
      </c>
      <c r="B13" s="85">
        <v>10423845353</v>
      </c>
    </row>
    <row r="14" spans="1:5" x14ac:dyDescent="0.45">
      <c r="A14" s="63" t="s">
        <v>33</v>
      </c>
      <c r="B14" s="85">
        <v>228900000000</v>
      </c>
    </row>
    <row r="15" spans="1:5" x14ac:dyDescent="0.45">
      <c r="A15" s="63" t="s">
        <v>112</v>
      </c>
      <c r="B15" s="50">
        <v>0</v>
      </c>
    </row>
    <row r="16" spans="1:5" x14ac:dyDescent="0.45">
      <c r="A16" s="63" t="s">
        <v>113</v>
      </c>
      <c r="B16" s="50">
        <v>65965240213</v>
      </c>
    </row>
    <row r="17" spans="1:10" x14ac:dyDescent="0.45">
      <c r="A17" s="63" t="s">
        <v>114</v>
      </c>
      <c r="B17" s="50">
        <v>132000000000</v>
      </c>
    </row>
    <row r="18" spans="1:10" x14ac:dyDescent="0.45">
      <c r="A18" s="63" t="s">
        <v>452</v>
      </c>
      <c r="B18" s="50">
        <v>12000000000</v>
      </c>
    </row>
    <row r="19" spans="1:10" x14ac:dyDescent="0.45">
      <c r="A19" s="63" t="s">
        <v>616</v>
      </c>
      <c r="B19" s="50">
        <v>0</v>
      </c>
    </row>
    <row r="20" spans="1:10" x14ac:dyDescent="0.45">
      <c r="A20" s="63" t="s">
        <v>617</v>
      </c>
      <c r="B20" s="50">
        <v>0</v>
      </c>
    </row>
    <row r="21" spans="1:10" x14ac:dyDescent="0.45">
      <c r="A21" s="63" t="s">
        <v>226</v>
      </c>
      <c r="B21" s="50">
        <v>695000000</v>
      </c>
    </row>
    <row r="22" spans="1:10" x14ac:dyDescent="0.45">
      <c r="A22" s="63" t="s">
        <v>439</v>
      </c>
      <c r="B22" s="50">
        <v>0</v>
      </c>
    </row>
    <row r="23" spans="1:10" x14ac:dyDescent="0.45">
      <c r="A23" s="63" t="s">
        <v>116</v>
      </c>
      <c r="B23" s="85">
        <v>3477237469</v>
      </c>
    </row>
    <row r="24" spans="1:10" x14ac:dyDescent="0.45">
      <c r="A24" s="63" t="s">
        <v>5</v>
      </c>
      <c r="B24" s="84">
        <v>0</v>
      </c>
    </row>
    <row r="25" spans="1:10" x14ac:dyDescent="0.45">
      <c r="A25" s="63" t="s">
        <v>7</v>
      </c>
      <c r="B25" s="84">
        <v>0</v>
      </c>
    </row>
    <row r="26" spans="1:10" x14ac:dyDescent="0.45">
      <c r="A26" s="63" t="s">
        <v>117</v>
      </c>
      <c r="B26" s="85">
        <v>0</v>
      </c>
    </row>
    <row r="27" spans="1:10" x14ac:dyDescent="0.45">
      <c r="A27" s="63" t="s">
        <v>13</v>
      </c>
      <c r="B27" s="84">
        <v>0</v>
      </c>
    </row>
    <row r="28" spans="1:10" x14ac:dyDescent="0.45">
      <c r="A28" s="63" t="s">
        <v>614</v>
      </c>
      <c r="B28" s="86">
        <v>0</v>
      </c>
      <c r="J28" t="s">
        <v>643</v>
      </c>
    </row>
    <row r="29" spans="1:10" x14ac:dyDescent="0.45">
      <c r="A29" s="63" t="s">
        <v>118</v>
      </c>
      <c r="B29" s="85">
        <v>24317061121</v>
      </c>
      <c r="J29" t="s">
        <v>640</v>
      </c>
    </row>
    <row r="30" spans="1:10" x14ac:dyDescent="0.45">
      <c r="A30" s="63" t="s">
        <v>119</v>
      </c>
      <c r="B30" s="85">
        <v>9192400000</v>
      </c>
      <c r="J30" t="s">
        <v>641</v>
      </c>
    </row>
    <row r="31" spans="1:10" x14ac:dyDescent="0.45">
      <c r="A31" s="63" t="s">
        <v>120</v>
      </c>
      <c r="B31" s="50">
        <v>0</v>
      </c>
      <c r="J31" t="s">
        <v>642</v>
      </c>
    </row>
    <row r="32" spans="1:10" x14ac:dyDescent="0.45">
      <c r="A32" s="63" t="s">
        <v>27</v>
      </c>
      <c r="B32" s="84">
        <v>90000000</v>
      </c>
      <c r="E32">
        <f>1600000000</f>
        <v>1600000000</v>
      </c>
    </row>
    <row r="33" spans="1:5" x14ac:dyDescent="0.45">
      <c r="A33" s="63" t="s">
        <v>16</v>
      </c>
      <c r="B33" s="84">
        <v>20000000000</v>
      </c>
    </row>
    <row r="34" spans="1:5" x14ac:dyDescent="0.45">
      <c r="A34" s="63" t="s">
        <v>227</v>
      </c>
      <c r="B34" s="84">
        <v>254000000</v>
      </c>
    </row>
    <row r="35" spans="1:5" x14ac:dyDescent="0.45">
      <c r="A35" s="63" t="s">
        <v>11</v>
      </c>
      <c r="B35" s="84">
        <v>0</v>
      </c>
    </row>
    <row r="36" spans="1:5" x14ac:dyDescent="0.45">
      <c r="A36" s="63" t="s">
        <v>121</v>
      </c>
      <c r="B36" s="84">
        <v>37000000000</v>
      </c>
    </row>
    <row r="37" spans="1:5" x14ac:dyDescent="0.45">
      <c r="A37" s="63" t="s">
        <v>122</v>
      </c>
      <c r="B37" s="50">
        <v>250007000000</v>
      </c>
    </row>
    <row r="38" spans="1:5" x14ac:dyDescent="0.45">
      <c r="A38" s="63" t="s">
        <v>32</v>
      </c>
      <c r="B38" s="16">
        <v>0</v>
      </c>
    </row>
    <row r="39" spans="1:5" x14ac:dyDescent="0.45">
      <c r="A39" s="63" t="s">
        <v>30</v>
      </c>
      <c r="B39" s="84">
        <v>41663913198</v>
      </c>
    </row>
    <row r="40" spans="1:5" x14ac:dyDescent="0.45">
      <c r="A40" s="63" t="s">
        <v>123</v>
      </c>
      <c r="B40" s="84">
        <v>0</v>
      </c>
    </row>
    <row r="41" spans="1:5" x14ac:dyDescent="0.45">
      <c r="A41" s="63" t="s">
        <v>29</v>
      </c>
      <c r="B41" s="84">
        <v>41663913198</v>
      </c>
    </row>
    <row r="42" spans="1:5" x14ac:dyDescent="0.45">
      <c r="A42" s="63" t="s">
        <v>14</v>
      </c>
      <c r="B42" s="84">
        <v>708150000</v>
      </c>
      <c r="E42" s="63">
        <f>1000000000</f>
        <v>1000000000</v>
      </c>
    </row>
    <row r="43" spans="1:5" x14ac:dyDescent="0.45">
      <c r="A43" s="63" t="s">
        <v>438</v>
      </c>
      <c r="B43" s="84">
        <v>20865249020</v>
      </c>
    </row>
    <row r="44" spans="1:5" x14ac:dyDescent="0.45">
      <c r="A44" s="63" t="s">
        <v>611</v>
      </c>
      <c r="B44" s="50">
        <v>0</v>
      </c>
    </row>
    <row r="45" spans="1:5" x14ac:dyDescent="0.45">
      <c r="A45" s="63" t="s">
        <v>612</v>
      </c>
      <c r="B45" s="84">
        <v>0</v>
      </c>
    </row>
    <row r="46" spans="1:5" x14ac:dyDescent="0.45">
      <c r="A46" s="63" t="s">
        <v>613</v>
      </c>
      <c r="B46" s="84">
        <v>0</v>
      </c>
    </row>
    <row r="47" spans="1:5" x14ac:dyDescent="0.45">
      <c r="A47" s="63" t="s">
        <v>124</v>
      </c>
      <c r="B47" s="84">
        <v>1326925000000</v>
      </c>
    </row>
    <row r="48" spans="1:5" x14ac:dyDescent="0.45">
      <c r="A48" s="63" t="s">
        <v>20</v>
      </c>
      <c r="B48" s="84">
        <v>1326925000000</v>
      </c>
    </row>
    <row r="49" spans="1:5" x14ac:dyDescent="0.45">
      <c r="A49" s="63" t="s">
        <v>12</v>
      </c>
      <c r="B49" s="84">
        <v>0</v>
      </c>
    </row>
    <row r="50" spans="1:5" x14ac:dyDescent="0.45">
      <c r="A50" s="63" t="s">
        <v>428</v>
      </c>
      <c r="B50" s="84">
        <v>0</v>
      </c>
    </row>
    <row r="51" spans="1:5" x14ac:dyDescent="0.45">
      <c r="A51" s="63" t="s">
        <v>429</v>
      </c>
      <c r="B51" s="84">
        <v>0</v>
      </c>
    </row>
    <row r="52" spans="1:5" x14ac:dyDescent="0.45">
      <c r="A52" s="63" t="s">
        <v>4</v>
      </c>
      <c r="B52" s="3">
        <v>0</v>
      </c>
    </row>
    <row r="53" spans="1:5" x14ac:dyDescent="0.45">
      <c r="A53" s="63" t="s">
        <v>125</v>
      </c>
      <c r="B53" s="84">
        <v>1100000000</v>
      </c>
    </row>
    <row r="54" spans="1:5" x14ac:dyDescent="0.45">
      <c r="A54" s="63" t="s">
        <v>146</v>
      </c>
      <c r="B54" s="50">
        <v>0</v>
      </c>
    </row>
    <row r="55" spans="1:5" x14ac:dyDescent="0.45">
      <c r="A55" s="63" t="s">
        <v>430</v>
      </c>
      <c r="B55" s="84">
        <v>552400000</v>
      </c>
    </row>
    <row r="56" spans="1:5" x14ac:dyDescent="0.45">
      <c r="A56" s="63" t="s">
        <v>126</v>
      </c>
      <c r="B56" s="84">
        <v>15000000000</v>
      </c>
    </row>
    <row r="57" spans="1:5" x14ac:dyDescent="0.45">
      <c r="A57" s="63" t="s">
        <v>431</v>
      </c>
      <c r="B57" s="84">
        <v>1000000000</v>
      </c>
    </row>
    <row r="58" spans="1:5" x14ac:dyDescent="0.45">
      <c r="A58" s="63" t="s">
        <v>18</v>
      </c>
      <c r="B58" s="84">
        <v>59814000000</v>
      </c>
    </row>
    <row r="59" spans="1:5" x14ac:dyDescent="0.45">
      <c r="A59" s="63" t="s">
        <v>127</v>
      </c>
      <c r="B59" s="84">
        <v>0</v>
      </c>
    </row>
    <row r="60" spans="1:5" x14ac:dyDescent="0.45">
      <c r="A60" s="63" t="s">
        <v>128</v>
      </c>
      <c r="B60" s="84">
        <v>1326925000000</v>
      </c>
    </row>
    <row r="61" spans="1:5" x14ac:dyDescent="0.45">
      <c r="A61" s="63" t="s">
        <v>6</v>
      </c>
      <c r="B61" s="84">
        <v>689000000000</v>
      </c>
      <c r="E61">
        <f>1500*1000000000</f>
        <v>1500000000000</v>
      </c>
    </row>
    <row r="62" spans="1:5" x14ac:dyDescent="0.45">
      <c r="A62" s="63" t="s">
        <v>34</v>
      </c>
      <c r="B62" s="84">
        <v>134500000000</v>
      </c>
      <c r="E62" s="95">
        <f>65*1000000000</f>
        <v>65000000000</v>
      </c>
    </row>
    <row r="63" spans="1:5" x14ac:dyDescent="0.45">
      <c r="A63" s="63" t="s">
        <v>219</v>
      </c>
      <c r="B63" s="84">
        <v>2494758.0350000001</v>
      </c>
    </row>
    <row r="64" spans="1:5" x14ac:dyDescent="0.45">
      <c r="A64" s="63" t="s">
        <v>228</v>
      </c>
      <c r="B64" s="84">
        <v>3501000000</v>
      </c>
    </row>
    <row r="65" spans="1:2" x14ac:dyDescent="0.45">
      <c r="A65" s="63" t="s">
        <v>432</v>
      </c>
      <c r="B65" s="84">
        <v>33000000000</v>
      </c>
    </row>
    <row r="66" spans="1:2" x14ac:dyDescent="0.45">
      <c r="A66" s="63" t="s">
        <v>1</v>
      </c>
      <c r="B66" s="84">
        <v>0</v>
      </c>
    </row>
    <row r="67" spans="1:2" x14ac:dyDescent="0.45">
      <c r="A67" s="63" t="s">
        <v>2</v>
      </c>
      <c r="B67" s="84">
        <v>0</v>
      </c>
    </row>
    <row r="68" spans="1:2" x14ac:dyDescent="0.45">
      <c r="A68" s="63" t="s">
        <v>19</v>
      </c>
      <c r="B68" s="84">
        <v>281030000000</v>
      </c>
    </row>
    <row r="69" spans="1:2" x14ac:dyDescent="0.45">
      <c r="A69" s="63" t="s">
        <v>499</v>
      </c>
      <c r="B69" s="85">
        <v>0</v>
      </c>
    </row>
    <row r="70" spans="1:2" x14ac:dyDescent="0.45">
      <c r="A70" s="63" t="s">
        <v>500</v>
      </c>
      <c r="B70" s="84">
        <v>0</v>
      </c>
    </row>
    <row r="71" spans="1:2" x14ac:dyDescent="0.45">
      <c r="A71" s="63" t="s">
        <v>437</v>
      </c>
      <c r="B71" s="84">
        <v>0</v>
      </c>
    </row>
    <row r="72" spans="1:2" x14ac:dyDescent="0.45">
      <c r="A72" s="63" t="s">
        <v>3</v>
      </c>
      <c r="B72" s="84">
        <v>0</v>
      </c>
    </row>
    <row r="73" spans="1:2" x14ac:dyDescent="0.45">
      <c r="A73" s="63" t="s">
        <v>454</v>
      </c>
      <c r="B73" s="84">
        <v>138230000000</v>
      </c>
    </row>
    <row r="74" spans="1:2" x14ac:dyDescent="0.45">
      <c r="A74" s="63" t="s">
        <v>229</v>
      </c>
      <c r="B74" s="84">
        <v>3800000000</v>
      </c>
    </row>
    <row r="75" spans="1:2" x14ac:dyDescent="0.45">
      <c r="A75" s="63" t="s">
        <v>230</v>
      </c>
      <c r="B75" s="84">
        <v>7000000000</v>
      </c>
    </row>
    <row r="76" spans="1:2" x14ac:dyDescent="0.45">
      <c r="A76" s="63" t="s">
        <v>436</v>
      </c>
      <c r="B76" s="84">
        <v>2745800000</v>
      </c>
    </row>
    <row r="77" spans="1:2" x14ac:dyDescent="0.45">
      <c r="A77" s="63" t="s">
        <v>129</v>
      </c>
      <c r="B77" s="84">
        <v>608500000</v>
      </c>
    </row>
    <row r="78" spans="1:2" x14ac:dyDescent="0.45">
      <c r="A78" s="63" t="s">
        <v>130</v>
      </c>
      <c r="B78" s="63">
        <v>0</v>
      </c>
    </row>
    <row r="79" spans="1:2" x14ac:dyDescent="0.45">
      <c r="A79" s="63" t="s">
        <v>15</v>
      </c>
      <c r="B79" s="84">
        <v>610000000</v>
      </c>
    </row>
    <row r="80" spans="1:2" x14ac:dyDescent="0.45">
      <c r="A80" s="63" t="s">
        <v>26</v>
      </c>
      <c r="B80" s="85">
        <v>0</v>
      </c>
    </row>
    <row r="81" spans="1:2" x14ac:dyDescent="0.45">
      <c r="A81" s="63" t="s">
        <v>131</v>
      </c>
      <c r="B81" s="50">
        <v>17354719130</v>
      </c>
    </row>
    <row r="82" spans="1:2" x14ac:dyDescent="0.45">
      <c r="A82" s="63" t="s">
        <v>231</v>
      </c>
      <c r="B82" s="84">
        <v>6000000000</v>
      </c>
    </row>
    <row r="83" spans="1:2" x14ac:dyDescent="0.45">
      <c r="A83" s="63" t="s">
        <v>24</v>
      </c>
      <c r="B83" s="84">
        <v>0</v>
      </c>
    </row>
    <row r="84" spans="1:2" x14ac:dyDescent="0.45">
      <c r="A84" s="63" t="s">
        <v>218</v>
      </c>
      <c r="B84" s="84">
        <f>4.1*10^9</f>
        <v>4099999999.9999995</v>
      </c>
    </row>
    <row r="85" spans="1:2" x14ac:dyDescent="0.45">
      <c r="A85" s="63" t="s">
        <v>21</v>
      </c>
      <c r="B85" s="84">
        <v>0</v>
      </c>
    </row>
    <row r="86" spans="1:2" x14ac:dyDescent="0.45">
      <c r="A86" s="63" t="s">
        <v>132</v>
      </c>
      <c r="B86" s="50">
        <v>163194000000</v>
      </c>
    </row>
    <row r="87" spans="1:2" x14ac:dyDescent="0.45">
      <c r="A87" s="63" t="s">
        <v>25</v>
      </c>
      <c r="B87" s="84">
        <v>7500000000</v>
      </c>
    </row>
    <row r="88" spans="1:2" x14ac:dyDescent="0.45">
      <c r="A88" s="63" t="s">
        <v>133</v>
      </c>
      <c r="B88" s="50">
        <v>100706000000</v>
      </c>
    </row>
    <row r="89" spans="1:2" x14ac:dyDescent="0.45">
      <c r="A89" s="63" t="s">
        <v>147</v>
      </c>
      <c r="B89" s="50">
        <v>0</v>
      </c>
    </row>
    <row r="90" spans="1:2" x14ac:dyDescent="0.45">
      <c r="A90" s="63" t="s">
        <v>615</v>
      </c>
      <c r="B90" s="50">
        <v>0</v>
      </c>
    </row>
    <row r="91" spans="1:2" x14ac:dyDescent="0.45">
      <c r="A91" s="63" t="s">
        <v>135</v>
      </c>
      <c r="B91" s="50">
        <v>139175000000</v>
      </c>
    </row>
    <row r="92" spans="1:2" x14ac:dyDescent="0.45">
      <c r="A92" s="63" t="s">
        <v>22</v>
      </c>
      <c r="B92" s="50">
        <v>13885348715</v>
      </c>
    </row>
    <row r="93" spans="1:2" x14ac:dyDescent="0.45">
      <c r="A93" s="63" t="s">
        <v>8</v>
      </c>
      <c r="B93" s="50">
        <v>0</v>
      </c>
    </row>
    <row r="94" spans="1:2" x14ac:dyDescent="0.45">
      <c r="A94" s="63" t="s">
        <v>9</v>
      </c>
      <c r="B94" s="50">
        <v>0</v>
      </c>
    </row>
    <row r="95" spans="1:2" x14ac:dyDescent="0.45">
      <c r="A95" s="63" t="s">
        <v>10</v>
      </c>
      <c r="B95" s="50">
        <v>0</v>
      </c>
    </row>
    <row r="96" spans="1:2" x14ac:dyDescent="0.45">
      <c r="A96" s="63" t="s">
        <v>427</v>
      </c>
      <c r="B96" s="50">
        <v>0</v>
      </c>
    </row>
    <row r="97" spans="1:2" x14ac:dyDescent="0.45">
      <c r="A97" s="63" t="s">
        <v>23</v>
      </c>
      <c r="B97" s="50">
        <v>0</v>
      </c>
    </row>
    <row r="98" spans="1:2" x14ac:dyDescent="0.45">
      <c r="A98" s="63" t="s">
        <v>186</v>
      </c>
      <c r="B98" s="50">
        <v>0</v>
      </c>
    </row>
    <row r="99" spans="1:2" x14ac:dyDescent="0.45">
      <c r="A99" s="63" t="s">
        <v>28</v>
      </c>
      <c r="B99" s="50">
        <v>0</v>
      </c>
    </row>
    <row r="100" spans="1:2" x14ac:dyDescent="0.45">
      <c r="A100" s="63" t="s">
        <v>136</v>
      </c>
      <c r="B100" s="50">
        <v>48610521082</v>
      </c>
    </row>
    <row r="101" spans="1:2" x14ac:dyDescent="0.45">
      <c r="A101" s="63" t="s">
        <v>137</v>
      </c>
      <c r="B101" s="50">
        <v>340194277.5</v>
      </c>
    </row>
    <row r="102" spans="1:2" x14ac:dyDescent="0.45">
      <c r="A102" s="63" t="s">
        <v>138</v>
      </c>
      <c r="B102" s="50">
        <v>266200000000</v>
      </c>
    </row>
    <row r="103" spans="1:2" x14ac:dyDescent="0.45">
      <c r="A103" s="63" t="s">
        <v>139</v>
      </c>
      <c r="B103" s="50">
        <v>0</v>
      </c>
    </row>
    <row r="104" spans="1:2" x14ac:dyDescent="0.45">
      <c r="A104" s="63" t="s">
        <v>403</v>
      </c>
      <c r="B104" s="50">
        <v>0</v>
      </c>
    </row>
    <row r="105" spans="1:2" x14ac:dyDescent="0.45">
      <c r="A105" s="63" t="s">
        <v>404</v>
      </c>
      <c r="B105" s="50">
        <v>0</v>
      </c>
    </row>
    <row r="106" spans="1:2" x14ac:dyDescent="0.45">
      <c r="A106" s="63" t="s">
        <v>405</v>
      </c>
      <c r="B106" s="50">
        <v>0</v>
      </c>
    </row>
    <row r="107" spans="1:2" x14ac:dyDescent="0.45">
      <c r="A107" s="63" t="s">
        <v>406</v>
      </c>
      <c r="B107" s="50">
        <v>0</v>
      </c>
    </row>
    <row r="108" spans="1:2" x14ac:dyDescent="0.45">
      <c r="A108" s="63" t="s">
        <v>407</v>
      </c>
      <c r="B108" s="50">
        <v>0</v>
      </c>
    </row>
    <row r="109" spans="1:2" x14ac:dyDescent="0.45">
      <c r="A109" s="63" t="s">
        <v>408</v>
      </c>
      <c r="B109" s="50">
        <v>0</v>
      </c>
    </row>
    <row r="110" spans="1:2" x14ac:dyDescent="0.45">
      <c r="A110" s="63" t="s">
        <v>409</v>
      </c>
      <c r="B110" s="50">
        <v>0</v>
      </c>
    </row>
    <row r="111" spans="1:2" x14ac:dyDescent="0.45">
      <c r="A111" s="63" t="s">
        <v>410</v>
      </c>
      <c r="B111" s="50">
        <v>0</v>
      </c>
    </row>
    <row r="112" spans="1:2" x14ac:dyDescent="0.45">
      <c r="A112" s="63" t="s">
        <v>411</v>
      </c>
      <c r="B112" s="50">
        <v>0</v>
      </c>
    </row>
    <row r="113" spans="1:2" x14ac:dyDescent="0.45">
      <c r="A113" s="63" t="s">
        <v>412</v>
      </c>
      <c r="B113" s="50">
        <v>0</v>
      </c>
    </row>
    <row r="114" spans="1:2" x14ac:dyDescent="0.45">
      <c r="A114" s="63" t="s">
        <v>140</v>
      </c>
      <c r="B114" s="50">
        <v>100690000000</v>
      </c>
    </row>
    <row r="115" spans="1:2" x14ac:dyDescent="0.45">
      <c r="A115" s="63" t="s">
        <v>141</v>
      </c>
      <c r="B115" s="50">
        <v>34700000000</v>
      </c>
    </row>
    <row r="116" spans="1:2" x14ac:dyDescent="0.45">
      <c r="A116" s="63" t="s">
        <v>217</v>
      </c>
      <c r="B116" s="50">
        <f>3.355*10^9</f>
        <v>3355000000</v>
      </c>
    </row>
    <row r="117" spans="1:2" x14ac:dyDescent="0.45">
      <c r="A117" s="63" t="s">
        <v>142</v>
      </c>
      <c r="B117" s="50">
        <f>197*10^9</f>
        <v>197000000000</v>
      </c>
    </row>
    <row r="118" spans="1:2" x14ac:dyDescent="0.45">
      <c r="A118" s="63" t="s">
        <v>232</v>
      </c>
      <c r="B118" s="50">
        <v>6969000000</v>
      </c>
    </row>
    <row r="119" spans="1:2" x14ac:dyDescent="0.45">
      <c r="A119" s="63" t="s">
        <v>143</v>
      </c>
      <c r="B119" s="50">
        <v>55557128966</v>
      </c>
    </row>
    <row r="120" spans="1:2" x14ac:dyDescent="0.45">
      <c r="A120" s="63" t="s">
        <v>148</v>
      </c>
      <c r="B120" s="50">
        <v>0</v>
      </c>
    </row>
    <row r="121" spans="1:2" x14ac:dyDescent="0.45">
      <c r="A121" s="63" t="s">
        <v>31</v>
      </c>
      <c r="B121" s="50">
        <v>0</v>
      </c>
    </row>
    <row r="122" spans="1:2" x14ac:dyDescent="0.45">
      <c r="A122" s="63" t="s">
        <v>17</v>
      </c>
      <c r="B122" s="50">
        <v>0</v>
      </c>
    </row>
    <row r="123" spans="1:2" x14ac:dyDescent="0.45">
      <c r="A123" s="63" t="s">
        <v>144</v>
      </c>
      <c r="B123" s="50">
        <v>93743804696</v>
      </c>
    </row>
    <row r="124" spans="1:2" x14ac:dyDescent="0.45">
      <c r="A124" s="63" t="s">
        <v>145</v>
      </c>
      <c r="B124" s="50">
        <v>69450344734</v>
      </c>
    </row>
  </sheetData>
  <pageMargins left="0.7" right="0.7" top="0.78740157499999996" bottom="0.78740157499999996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21"/>
  <sheetViews>
    <sheetView workbookViewId="0">
      <selection activeCell="B22" sqref="B22"/>
    </sheetView>
  </sheetViews>
  <sheetFormatPr baseColWidth="10" defaultRowHeight="14.25" x14ac:dyDescent="0.45"/>
  <sheetData>
    <row r="1" spans="1:19" x14ac:dyDescent="0.45">
      <c r="A1" t="s">
        <v>478</v>
      </c>
      <c r="L1" t="s">
        <v>492</v>
      </c>
    </row>
    <row r="2" spans="1:19" x14ac:dyDescent="0.45">
      <c r="B2" s="14" t="s">
        <v>494</v>
      </c>
    </row>
    <row r="3" spans="1:19" x14ac:dyDescent="0.45">
      <c r="B3" s="14" t="s">
        <v>490</v>
      </c>
      <c r="L3" s="14" t="s">
        <v>491</v>
      </c>
    </row>
    <row r="4" spans="1:19" x14ac:dyDescent="0.45">
      <c r="L4" t="s">
        <v>484</v>
      </c>
      <c r="S4" s="88" t="s">
        <v>486</v>
      </c>
    </row>
    <row r="5" spans="1:19" x14ac:dyDescent="0.45">
      <c r="B5" s="14" t="s">
        <v>479</v>
      </c>
    </row>
    <row r="6" spans="1:19" x14ac:dyDescent="0.45">
      <c r="B6" s="14" t="s">
        <v>481</v>
      </c>
      <c r="E6" s="88"/>
    </row>
    <row r="7" spans="1:19" x14ac:dyDescent="0.45">
      <c r="B7" s="14" t="s">
        <v>483</v>
      </c>
    </row>
    <row r="8" spans="1:19" x14ac:dyDescent="0.45">
      <c r="B8" s="63"/>
      <c r="O8" s="88"/>
    </row>
    <row r="9" spans="1:19" x14ac:dyDescent="0.45">
      <c r="B9" s="14" t="s">
        <v>485</v>
      </c>
    </row>
    <row r="10" spans="1:19" x14ac:dyDescent="0.45">
      <c r="B10" s="14" t="s">
        <v>487</v>
      </c>
    </row>
    <row r="11" spans="1:19" x14ac:dyDescent="0.45">
      <c r="B11" t="s">
        <v>497</v>
      </c>
    </row>
    <row r="13" spans="1:19" x14ac:dyDescent="0.45">
      <c r="M13" t="s">
        <v>625</v>
      </c>
      <c r="Q13" t="s">
        <v>628</v>
      </c>
      <c r="R13" t="s">
        <v>629</v>
      </c>
    </row>
    <row r="14" spans="1:19" x14ac:dyDescent="0.45">
      <c r="B14" s="14" t="s">
        <v>618</v>
      </c>
      <c r="N14">
        <v>1.29</v>
      </c>
      <c r="O14" t="s">
        <v>626</v>
      </c>
      <c r="P14" t="s">
        <v>90</v>
      </c>
      <c r="Q14">
        <v>0.42399999999999999</v>
      </c>
      <c r="R14">
        <f>N14*Q14</f>
        <v>0.54696</v>
      </c>
      <c r="S14">
        <f>N14*0.56</f>
        <v>0.72240000000000004</v>
      </c>
    </row>
    <row r="15" spans="1:19" x14ac:dyDescent="0.45">
      <c r="N15">
        <v>4.1900000000000004</v>
      </c>
      <c r="O15" t="s">
        <v>626</v>
      </c>
      <c r="P15" t="s">
        <v>627</v>
      </c>
      <c r="Q15">
        <v>6.8599999999999994E-2</v>
      </c>
      <c r="R15" s="63">
        <f>N15*Q15</f>
        <v>0.28743400000000002</v>
      </c>
      <c r="S15" s="63">
        <f>N15*Q15</f>
        <v>0.28743400000000002</v>
      </c>
    </row>
    <row r="16" spans="1:19" x14ac:dyDescent="0.45">
      <c r="B16" s="14" t="s">
        <v>632</v>
      </c>
      <c r="P16" t="s">
        <v>631</v>
      </c>
      <c r="R16">
        <f>SUM(R14:R15)</f>
        <v>0.83439400000000008</v>
      </c>
      <c r="S16" s="63">
        <f>SUM(S14:S15)</f>
        <v>1.0098340000000001</v>
      </c>
    </row>
    <row r="17" spans="2:19" x14ac:dyDescent="0.45">
      <c r="P17" t="s">
        <v>630</v>
      </c>
      <c r="Q17">
        <v>-1</v>
      </c>
      <c r="R17">
        <f>R16+Q17</f>
        <v>-0.16560599999999992</v>
      </c>
      <c r="S17" s="63">
        <f>S16+Q17</f>
        <v>9.8340000000001204E-3</v>
      </c>
    </row>
    <row r="18" spans="2:19" x14ac:dyDescent="0.45">
      <c r="B18" s="14" t="s">
        <v>644</v>
      </c>
    </row>
    <row r="21" spans="2:19" x14ac:dyDescent="0.45">
      <c r="B21" t="s">
        <v>727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7CFAA-513C-444A-8773-D5646139C7EA}">
  <dimension ref="A2:C196"/>
  <sheetViews>
    <sheetView workbookViewId="0">
      <selection activeCell="B43" sqref="B43"/>
    </sheetView>
  </sheetViews>
  <sheetFormatPr baseColWidth="10" defaultRowHeight="14.25" x14ac:dyDescent="0.45"/>
  <cols>
    <col min="1" max="1" width="19.33203125" style="142" customWidth="1"/>
    <col min="2" max="2" width="91.796875" style="142" customWidth="1"/>
  </cols>
  <sheetData>
    <row r="2" spans="1:3" ht="14.55" customHeight="1" x14ac:dyDescent="0.45">
      <c r="A2" s="39" t="s">
        <v>206</v>
      </c>
      <c r="B2" s="137" t="s">
        <v>46</v>
      </c>
      <c r="C2" s="9" t="s">
        <v>502</v>
      </c>
    </row>
    <row r="3" spans="1:3" ht="14.55" customHeight="1" x14ac:dyDescent="0.45">
      <c r="A3" s="134" t="s">
        <v>206</v>
      </c>
      <c r="B3" s="137" t="s">
        <v>47</v>
      </c>
      <c r="C3" s="9" t="s">
        <v>502</v>
      </c>
    </row>
    <row r="4" spans="1:3" ht="14.55" customHeight="1" x14ac:dyDescent="0.45">
      <c r="A4" s="134" t="s">
        <v>206</v>
      </c>
      <c r="B4" s="137" t="s">
        <v>48</v>
      </c>
      <c r="C4" s="9" t="s">
        <v>502</v>
      </c>
    </row>
    <row r="5" spans="1:3" ht="14.55" customHeight="1" x14ac:dyDescent="0.45">
      <c r="A5" s="134" t="s">
        <v>206</v>
      </c>
      <c r="B5" s="137" t="s">
        <v>49</v>
      </c>
      <c r="C5" s="9" t="s">
        <v>502</v>
      </c>
    </row>
    <row r="6" spans="1:3" ht="14.55" customHeight="1" x14ac:dyDescent="0.45">
      <c r="A6" s="135" t="s">
        <v>43</v>
      </c>
      <c r="B6" s="137" t="s">
        <v>50</v>
      </c>
      <c r="C6" s="9"/>
    </row>
    <row r="7" spans="1:3" ht="14.55" customHeight="1" x14ac:dyDescent="0.45">
      <c r="A7" s="136" t="s">
        <v>73</v>
      </c>
      <c r="B7" s="137" t="s">
        <v>74</v>
      </c>
      <c r="C7" s="20" t="s">
        <v>80</v>
      </c>
    </row>
    <row r="8" spans="1:3" ht="14.55" customHeight="1" x14ac:dyDescent="0.45">
      <c r="A8" s="136" t="s">
        <v>73</v>
      </c>
      <c r="B8" s="137" t="s">
        <v>75</v>
      </c>
      <c r="C8" s="21" t="s">
        <v>81</v>
      </c>
    </row>
    <row r="9" spans="1:3" ht="14.55" customHeight="1" x14ac:dyDescent="0.45">
      <c r="A9" s="136" t="s">
        <v>73</v>
      </c>
      <c r="B9" s="137" t="s">
        <v>76</v>
      </c>
      <c r="C9" s="21" t="s">
        <v>81</v>
      </c>
    </row>
    <row r="10" spans="1:3" ht="14.55" customHeight="1" x14ac:dyDescent="0.45">
      <c r="A10" s="136" t="s">
        <v>73</v>
      </c>
      <c r="B10" s="137" t="s">
        <v>77</v>
      </c>
      <c r="C10" s="21" t="s">
        <v>81</v>
      </c>
    </row>
    <row r="11" spans="1:3" ht="14.55" customHeight="1" x14ac:dyDescent="0.45">
      <c r="A11" s="136" t="s">
        <v>73</v>
      </c>
      <c r="B11" s="137" t="s">
        <v>78</v>
      </c>
      <c r="C11" s="22" t="s">
        <v>82</v>
      </c>
    </row>
    <row r="12" spans="1:3" ht="14.55" customHeight="1" x14ac:dyDescent="0.45">
      <c r="A12" s="136" t="s">
        <v>73</v>
      </c>
      <c r="B12" s="137" t="s">
        <v>79</v>
      </c>
      <c r="C12" s="22" t="s">
        <v>83</v>
      </c>
    </row>
    <row r="13" spans="1:3" ht="14.55" customHeight="1" x14ac:dyDescent="0.45">
      <c r="A13" s="42" t="s">
        <v>58</v>
      </c>
      <c r="B13" s="137" t="s">
        <v>59</v>
      </c>
      <c r="C13" s="28" t="s">
        <v>60</v>
      </c>
    </row>
    <row r="14" spans="1:3" ht="14.55" customHeight="1" x14ac:dyDescent="0.45">
      <c r="A14" s="43" t="s">
        <v>42</v>
      </c>
      <c r="B14" s="138" t="s">
        <v>44</v>
      </c>
      <c r="C14" s="9"/>
    </row>
    <row r="15" spans="1:3" ht="14.55" customHeight="1" x14ac:dyDescent="0.45">
      <c r="A15" s="43" t="s">
        <v>42</v>
      </c>
      <c r="B15" s="138" t="s">
        <v>45</v>
      </c>
      <c r="C15" s="9"/>
    </row>
    <row r="16" spans="1:3" ht="14.55" customHeight="1" x14ac:dyDescent="0.45">
      <c r="A16" s="44" t="s">
        <v>61</v>
      </c>
      <c r="B16" s="138" t="s">
        <v>62</v>
      </c>
      <c r="C16" s="26" t="s">
        <v>63</v>
      </c>
    </row>
    <row r="17" spans="1:3" ht="14.55" customHeight="1" x14ac:dyDescent="0.45">
      <c r="A17" s="45" t="s">
        <v>64</v>
      </c>
      <c r="B17" s="138" t="s">
        <v>65</v>
      </c>
      <c r="C17" s="9"/>
    </row>
    <row r="18" spans="1:3" ht="14.55" customHeight="1" x14ac:dyDescent="0.45">
      <c r="A18" s="46" t="s">
        <v>53</v>
      </c>
      <c r="B18" s="138" t="s">
        <v>158</v>
      </c>
      <c r="C18" s="9"/>
    </row>
    <row r="19" spans="1:3" ht="14.55" customHeight="1" x14ac:dyDescent="0.45">
      <c r="A19" s="46" t="s">
        <v>53</v>
      </c>
      <c r="B19" s="139" t="s">
        <v>183</v>
      </c>
      <c r="C19" s="9"/>
    </row>
    <row r="20" spans="1:3" ht="14.55" customHeight="1" x14ac:dyDescent="0.45">
      <c r="A20" s="47" t="s">
        <v>52</v>
      </c>
      <c r="B20" s="138" t="s">
        <v>159</v>
      </c>
      <c r="C20" s="9"/>
    </row>
    <row r="21" spans="1:3" ht="14.55" customHeight="1" x14ac:dyDescent="0.45">
      <c r="A21" s="59" t="s">
        <v>52</v>
      </c>
      <c r="B21" s="138" t="s">
        <v>207</v>
      </c>
      <c r="C21" s="61" t="s">
        <v>51</v>
      </c>
    </row>
    <row r="22" spans="1:3" ht="14.55" customHeight="1" x14ac:dyDescent="0.45">
      <c r="A22" s="60" t="s">
        <v>52</v>
      </c>
      <c r="B22" s="138" t="s">
        <v>208</v>
      </c>
      <c r="C22" s="62" t="s">
        <v>211</v>
      </c>
    </row>
    <row r="23" spans="1:3" ht="14.55" customHeight="1" x14ac:dyDescent="0.45">
      <c r="A23" s="60" t="s">
        <v>52</v>
      </c>
      <c r="B23" s="138" t="s">
        <v>209</v>
      </c>
      <c r="C23" s="62" t="s">
        <v>211</v>
      </c>
    </row>
    <row r="24" spans="1:3" ht="14.55" customHeight="1" x14ac:dyDescent="0.45">
      <c r="A24" s="60" t="s">
        <v>52</v>
      </c>
      <c r="B24" s="138" t="s">
        <v>210</v>
      </c>
      <c r="C24" s="62" t="s">
        <v>211</v>
      </c>
    </row>
    <row r="25" spans="1:3" ht="14.55" customHeight="1" x14ac:dyDescent="0.45">
      <c r="A25" s="48" t="s">
        <v>54</v>
      </c>
      <c r="B25" s="138" t="s">
        <v>55</v>
      </c>
      <c r="C25" s="30" t="s">
        <v>57</v>
      </c>
    </row>
    <row r="26" spans="1:3" ht="14.55" customHeight="1" x14ac:dyDescent="0.45">
      <c r="A26" s="48" t="s">
        <v>54</v>
      </c>
      <c r="B26" s="138" t="s">
        <v>56</v>
      </c>
      <c r="C26" s="30" t="s">
        <v>57</v>
      </c>
    </row>
    <row r="27" spans="1:3" ht="14.55" customHeight="1" x14ac:dyDescent="0.45">
      <c r="A27" s="39" t="s">
        <v>66</v>
      </c>
      <c r="B27" s="138" t="s">
        <v>69</v>
      </c>
      <c r="C27" s="21" t="s">
        <v>51</v>
      </c>
    </row>
    <row r="28" spans="1:3" ht="14.55" customHeight="1" x14ac:dyDescent="0.45">
      <c r="A28" s="39" t="s">
        <v>67</v>
      </c>
      <c r="B28" s="138" t="s">
        <v>70</v>
      </c>
      <c r="C28" s="21" t="s">
        <v>51</v>
      </c>
    </row>
    <row r="29" spans="1:3" ht="14.55" customHeight="1" x14ac:dyDescent="0.45">
      <c r="A29" s="39" t="s">
        <v>68</v>
      </c>
      <c r="B29" s="138" t="s">
        <v>71</v>
      </c>
      <c r="C29" s="21" t="s">
        <v>51</v>
      </c>
    </row>
    <row r="30" spans="1:3" ht="14.55" customHeight="1" x14ac:dyDescent="0.45">
      <c r="A30" s="76" t="s">
        <v>238</v>
      </c>
      <c r="B30" s="140" t="s">
        <v>168</v>
      </c>
      <c r="C30" s="9"/>
    </row>
    <row r="31" spans="1:3" ht="14.55" customHeight="1" x14ac:dyDescent="0.45">
      <c r="A31" s="76" t="s">
        <v>238</v>
      </c>
      <c r="B31" s="140" t="s">
        <v>169</v>
      </c>
    </row>
    <row r="32" spans="1:3" ht="14.55" customHeight="1" x14ac:dyDescent="0.45">
      <c r="A32" s="76" t="s">
        <v>238</v>
      </c>
      <c r="B32" s="140" t="s">
        <v>170</v>
      </c>
    </row>
    <row r="33" spans="1:2" ht="14.55" customHeight="1" x14ac:dyDescent="0.45">
      <c r="A33" s="76" t="s">
        <v>238</v>
      </c>
      <c r="B33" s="140" t="s">
        <v>171</v>
      </c>
    </row>
    <row r="34" spans="1:2" ht="14.55" customHeight="1" x14ac:dyDescent="0.45">
      <c r="A34" s="76" t="s">
        <v>238</v>
      </c>
      <c r="B34" s="140" t="s">
        <v>172</v>
      </c>
    </row>
    <row r="35" spans="1:2" ht="14.55" customHeight="1" x14ac:dyDescent="0.45">
      <c r="A35" s="76"/>
      <c r="B35" s="140" t="s">
        <v>256</v>
      </c>
    </row>
    <row r="36" spans="1:2" ht="14.55" customHeight="1" x14ac:dyDescent="0.45">
      <c r="A36" s="10"/>
      <c r="B36" s="141" t="s">
        <v>154</v>
      </c>
    </row>
    <row r="37" spans="1:2" ht="14.55" customHeight="1" x14ac:dyDescent="0.45">
      <c r="A37" s="54"/>
      <c r="B37" s="141" t="s">
        <v>155</v>
      </c>
    </row>
    <row r="38" spans="1:2" ht="14.55" customHeight="1" x14ac:dyDescent="0.45">
      <c r="A38" s="54"/>
      <c r="B38" s="141" t="s">
        <v>156</v>
      </c>
    </row>
    <row r="39" spans="1:2" ht="14.55" customHeight="1" x14ac:dyDescent="0.45">
      <c r="A39" s="54"/>
      <c r="B39" s="144" t="s">
        <v>166</v>
      </c>
    </row>
    <row r="40" spans="1:2" ht="14.55" customHeight="1" x14ac:dyDescent="0.45">
      <c r="A40" s="54"/>
      <c r="B40" s="144" t="s">
        <v>173</v>
      </c>
    </row>
    <row r="41" spans="1:2" ht="14.55" customHeight="1" x14ac:dyDescent="0.45">
      <c r="A41" s="54"/>
      <c r="B41" s="144" t="s">
        <v>175</v>
      </c>
    </row>
    <row r="42" spans="1:2" ht="14.55" customHeight="1" x14ac:dyDescent="0.45">
      <c r="B42" s="141" t="s">
        <v>162</v>
      </c>
    </row>
    <row r="43" spans="1:2" ht="14.55" customHeight="1" x14ac:dyDescent="0.45">
      <c r="B43" s="141" t="s">
        <v>163</v>
      </c>
    </row>
    <row r="44" spans="1:2" ht="14.55" customHeight="1" x14ac:dyDescent="0.45">
      <c r="A44" s="54"/>
      <c r="B44" s="141" t="s">
        <v>150</v>
      </c>
    </row>
    <row r="45" spans="1:2" ht="14.55" customHeight="1" x14ac:dyDescent="0.45">
      <c r="B45" s="141" t="s">
        <v>152</v>
      </c>
    </row>
    <row r="46" spans="1:2" ht="14.55" customHeight="1" x14ac:dyDescent="0.45">
      <c r="B46" s="138" t="s">
        <v>149</v>
      </c>
    </row>
    <row r="47" spans="1:2" ht="14.55" customHeight="1" x14ac:dyDescent="0.45">
      <c r="B47" s="138" t="s">
        <v>151</v>
      </c>
    </row>
    <row r="48" spans="1:2" ht="14.55" customHeight="1" x14ac:dyDescent="0.45">
      <c r="B48" s="138" t="s">
        <v>153</v>
      </c>
    </row>
    <row r="49" spans="1:2" ht="14.55" customHeight="1" x14ac:dyDescent="0.45">
      <c r="A49" s="54"/>
      <c r="B49" s="138" t="s">
        <v>157</v>
      </c>
    </row>
    <row r="50" spans="1:2" ht="14.55" customHeight="1" x14ac:dyDescent="0.45">
      <c r="A50" s="54"/>
      <c r="B50" s="138" t="s">
        <v>164</v>
      </c>
    </row>
    <row r="51" spans="1:2" ht="14.55" customHeight="1" x14ac:dyDescent="0.45">
      <c r="A51" s="54"/>
      <c r="B51" s="138" t="s">
        <v>165</v>
      </c>
    </row>
    <row r="52" spans="1:2" ht="14.55" customHeight="1" x14ac:dyDescent="0.45">
      <c r="A52" s="54"/>
      <c r="B52" s="140" t="s">
        <v>167</v>
      </c>
    </row>
    <row r="53" spans="1:2" ht="14.55" customHeight="1" x14ac:dyDescent="0.45">
      <c r="A53" s="54"/>
      <c r="B53" s="140" t="s">
        <v>174</v>
      </c>
    </row>
    <row r="54" spans="1:2" ht="14.55" customHeight="1" x14ac:dyDescent="0.45">
      <c r="A54" s="54"/>
      <c r="B54" s="140" t="s">
        <v>176</v>
      </c>
    </row>
    <row r="55" spans="1:2" ht="14.55" customHeight="1" x14ac:dyDescent="0.45">
      <c r="B55" s="145" t="s">
        <v>216</v>
      </c>
    </row>
    <row r="56" spans="1:2" ht="14.55" customHeight="1" x14ac:dyDescent="0.45">
      <c r="B56" s="145" t="s">
        <v>213</v>
      </c>
    </row>
    <row r="57" spans="1:2" ht="14.55" customHeight="1" x14ac:dyDescent="0.45">
      <c r="B57" s="145" t="s">
        <v>215</v>
      </c>
    </row>
    <row r="58" spans="1:2" ht="14.55" customHeight="1" x14ac:dyDescent="0.45">
      <c r="A58" s="51"/>
      <c r="B58" s="147" t="s">
        <v>195</v>
      </c>
    </row>
    <row r="59" spans="1:2" ht="14.55" customHeight="1" x14ac:dyDescent="0.45">
      <c r="A59" s="51"/>
      <c r="B59" s="147" t="s">
        <v>194</v>
      </c>
    </row>
    <row r="60" spans="1:2" ht="14.55" customHeight="1" x14ac:dyDescent="0.45">
      <c r="A60" s="128"/>
      <c r="B60" s="148" t="s">
        <v>637</v>
      </c>
    </row>
    <row r="61" spans="1:2" ht="14.55" customHeight="1" x14ac:dyDescent="0.45">
      <c r="A61" s="128"/>
      <c r="B61" s="148" t="s">
        <v>634</v>
      </c>
    </row>
    <row r="62" spans="1:2" ht="14.55" customHeight="1" x14ac:dyDescent="0.45">
      <c r="B62" s="143" t="s">
        <v>212</v>
      </c>
    </row>
    <row r="63" spans="1:2" ht="14.55" customHeight="1" x14ac:dyDescent="0.45">
      <c r="B63" s="143" t="s">
        <v>214</v>
      </c>
    </row>
    <row r="64" spans="1:2" ht="14.55" customHeight="1" x14ac:dyDescent="0.45">
      <c r="B64" s="143" t="s">
        <v>220</v>
      </c>
    </row>
    <row r="65" spans="1:2" ht="14.55" customHeight="1" x14ac:dyDescent="0.45">
      <c r="A65" s="41" t="s">
        <v>73</v>
      </c>
      <c r="B65" s="137" t="s">
        <v>372</v>
      </c>
    </row>
    <row r="66" spans="1:2" ht="14.55" customHeight="1" x14ac:dyDescent="0.45">
      <c r="A66" s="41" t="s">
        <v>73</v>
      </c>
      <c r="B66" s="137" t="s">
        <v>373</v>
      </c>
    </row>
    <row r="67" spans="1:2" ht="14.55" customHeight="1" x14ac:dyDescent="0.45">
      <c r="A67" s="42" t="s">
        <v>58</v>
      </c>
      <c r="B67" s="149" t="s">
        <v>95</v>
      </c>
    </row>
    <row r="68" spans="1:2" ht="14.55" customHeight="1" x14ac:dyDescent="0.45">
      <c r="A68" s="43" t="s">
        <v>42</v>
      </c>
      <c r="B68" s="137" t="s">
        <v>384</v>
      </c>
    </row>
    <row r="69" spans="1:2" ht="14.55" customHeight="1" x14ac:dyDescent="0.45">
      <c r="A69" s="43" t="s">
        <v>42</v>
      </c>
      <c r="B69" s="137" t="s">
        <v>385</v>
      </c>
    </row>
    <row r="70" spans="1:2" ht="14.55" customHeight="1" x14ac:dyDescent="0.45">
      <c r="A70" s="43" t="s">
        <v>42</v>
      </c>
      <c r="B70" s="137" t="s">
        <v>386</v>
      </c>
    </row>
    <row r="71" spans="1:2" ht="14.55" customHeight="1" x14ac:dyDescent="0.45">
      <c r="A71" s="43" t="s">
        <v>42</v>
      </c>
      <c r="B71" s="137" t="s">
        <v>387</v>
      </c>
    </row>
    <row r="72" spans="1:2" ht="43.5" customHeight="1" x14ac:dyDescent="0.45">
      <c r="A72" s="81" t="s">
        <v>221</v>
      </c>
      <c r="B72" s="137" t="s">
        <v>349</v>
      </c>
    </row>
    <row r="73" spans="1:2" ht="43.5" customHeight="1" x14ac:dyDescent="0.45">
      <c r="A73" s="81" t="s">
        <v>221</v>
      </c>
      <c r="B73" s="137" t="s">
        <v>351</v>
      </c>
    </row>
    <row r="74" spans="1:2" ht="43.5" customHeight="1" x14ac:dyDescent="0.45">
      <c r="A74" s="81" t="s">
        <v>221</v>
      </c>
      <c r="B74" s="137" t="s">
        <v>350</v>
      </c>
    </row>
    <row r="75" spans="1:2" ht="29" customHeight="1" x14ac:dyDescent="0.45">
      <c r="A75" s="43" t="s">
        <v>222</v>
      </c>
      <c r="B75" s="137" t="s">
        <v>352</v>
      </c>
    </row>
    <row r="76" spans="1:2" ht="14.55" customHeight="1" x14ac:dyDescent="0.45">
      <c r="A76" s="43"/>
      <c r="B76" s="137" t="s">
        <v>353</v>
      </c>
    </row>
    <row r="77" spans="1:2" ht="43.5" customHeight="1" x14ac:dyDescent="0.45">
      <c r="A77" s="78" t="s">
        <v>224</v>
      </c>
      <c r="B77" s="137" t="s">
        <v>354</v>
      </c>
    </row>
    <row r="78" spans="1:2" ht="43.5" customHeight="1" x14ac:dyDescent="0.45">
      <c r="A78" s="78" t="s">
        <v>224</v>
      </c>
      <c r="B78" s="137" t="s">
        <v>355</v>
      </c>
    </row>
    <row r="79" spans="1:2" ht="43.5" customHeight="1" x14ac:dyDescent="0.45">
      <c r="A79" s="78" t="s">
        <v>224</v>
      </c>
      <c r="B79" s="137" t="s">
        <v>356</v>
      </c>
    </row>
    <row r="80" spans="1:2" ht="43.5" customHeight="1" x14ac:dyDescent="0.45">
      <c r="A80" s="78" t="s">
        <v>224</v>
      </c>
      <c r="B80" s="137" t="s">
        <v>357</v>
      </c>
    </row>
    <row r="81" spans="1:2" ht="14.55" customHeight="1" x14ac:dyDescent="0.45">
      <c r="A81" s="43" t="s">
        <v>424</v>
      </c>
      <c r="B81" s="137" t="s">
        <v>358</v>
      </c>
    </row>
    <row r="82" spans="1:2" ht="14.55" customHeight="1" x14ac:dyDescent="0.45">
      <c r="A82" s="43" t="s">
        <v>424</v>
      </c>
      <c r="B82" s="137" t="s">
        <v>359</v>
      </c>
    </row>
    <row r="83" spans="1:2" ht="14.55" customHeight="1" x14ac:dyDescent="0.45">
      <c r="A83" s="43" t="s">
        <v>424</v>
      </c>
      <c r="B83" s="137" t="s">
        <v>360</v>
      </c>
    </row>
    <row r="84" spans="1:2" ht="14.55" customHeight="1" x14ac:dyDescent="0.45">
      <c r="A84" s="43" t="s">
        <v>424</v>
      </c>
      <c r="B84" s="137" t="s">
        <v>361</v>
      </c>
    </row>
    <row r="85" spans="1:2" ht="14.55" customHeight="1" x14ac:dyDescent="0.45">
      <c r="A85" s="43" t="s">
        <v>424</v>
      </c>
      <c r="B85" s="137" t="s">
        <v>363</v>
      </c>
    </row>
    <row r="86" spans="1:2" ht="14.55" customHeight="1" x14ac:dyDescent="0.45">
      <c r="A86" s="43" t="s">
        <v>424</v>
      </c>
      <c r="B86" s="137" t="s">
        <v>364</v>
      </c>
    </row>
    <row r="87" spans="1:2" ht="14.55" customHeight="1" x14ac:dyDescent="0.45">
      <c r="A87" s="43" t="s">
        <v>424</v>
      </c>
      <c r="B87" s="137" t="s">
        <v>365</v>
      </c>
    </row>
    <row r="88" spans="1:2" ht="14.55" customHeight="1" x14ac:dyDescent="0.45">
      <c r="A88" s="43" t="s">
        <v>424</v>
      </c>
      <c r="B88" s="137" t="s">
        <v>366</v>
      </c>
    </row>
    <row r="89" spans="1:2" ht="14.55" customHeight="1" x14ac:dyDescent="0.45">
      <c r="A89" s="43" t="s">
        <v>424</v>
      </c>
      <c r="B89" s="137" t="s">
        <v>362</v>
      </c>
    </row>
    <row r="90" spans="1:2" ht="14.55" customHeight="1" x14ac:dyDescent="0.45">
      <c r="A90" s="78" t="s">
        <v>426</v>
      </c>
      <c r="B90" s="137" t="s">
        <v>367</v>
      </c>
    </row>
    <row r="91" spans="1:2" ht="14.55" customHeight="1" x14ac:dyDescent="0.45">
      <c r="A91" s="43"/>
      <c r="B91" s="137" t="s">
        <v>371</v>
      </c>
    </row>
    <row r="92" spans="1:2" ht="29" customHeight="1" x14ac:dyDescent="0.45">
      <c r="A92" s="43" t="s">
        <v>425</v>
      </c>
      <c r="B92" s="137" t="s">
        <v>374</v>
      </c>
    </row>
    <row r="93" spans="1:2" ht="29" customHeight="1" x14ac:dyDescent="0.45">
      <c r="A93" s="43" t="s">
        <v>425</v>
      </c>
      <c r="B93" s="137" t="s">
        <v>375</v>
      </c>
    </row>
    <row r="94" spans="1:2" ht="29" customHeight="1" x14ac:dyDescent="0.45">
      <c r="A94" s="43" t="s">
        <v>425</v>
      </c>
      <c r="B94" s="137" t="s">
        <v>376</v>
      </c>
    </row>
    <row r="95" spans="1:2" ht="29" customHeight="1" x14ac:dyDescent="0.45">
      <c r="A95" s="43" t="s">
        <v>425</v>
      </c>
      <c r="B95" s="137" t="s">
        <v>377</v>
      </c>
    </row>
    <row r="96" spans="1:2" ht="29" customHeight="1" x14ac:dyDescent="0.45">
      <c r="A96" s="43" t="s">
        <v>425</v>
      </c>
      <c r="B96" s="137" t="s">
        <v>378</v>
      </c>
    </row>
    <row r="97" spans="1:2" ht="29" customHeight="1" x14ac:dyDescent="0.45">
      <c r="A97" s="43" t="s">
        <v>425</v>
      </c>
      <c r="B97" s="137" t="s">
        <v>379</v>
      </c>
    </row>
    <row r="98" spans="1:2" ht="29" customHeight="1" x14ac:dyDescent="0.45">
      <c r="A98" s="43" t="s">
        <v>425</v>
      </c>
      <c r="B98" s="137" t="s">
        <v>380</v>
      </c>
    </row>
    <row r="99" spans="1:2" ht="14.55" customHeight="1" x14ac:dyDescent="0.45">
      <c r="A99" s="43"/>
      <c r="B99" s="137" t="s">
        <v>388</v>
      </c>
    </row>
    <row r="100" spans="1:2" ht="14.55" customHeight="1" x14ac:dyDescent="0.45">
      <c r="A100" s="43"/>
      <c r="B100" s="137" t="s">
        <v>389</v>
      </c>
    </row>
    <row r="101" spans="1:2" ht="14.55" customHeight="1" x14ac:dyDescent="0.45">
      <c r="A101" s="43"/>
      <c r="B101" s="144" t="s">
        <v>623</v>
      </c>
    </row>
    <row r="102" spans="1:2" ht="14.55" customHeight="1" x14ac:dyDescent="0.45">
      <c r="A102" s="43"/>
      <c r="B102" s="144" t="s">
        <v>624</v>
      </c>
    </row>
    <row r="103" spans="1:2" ht="14.55" customHeight="1" x14ac:dyDescent="0.45">
      <c r="A103" s="43"/>
      <c r="B103" s="137" t="s">
        <v>391</v>
      </c>
    </row>
    <row r="104" spans="1:2" ht="14.55" customHeight="1" x14ac:dyDescent="0.45">
      <c r="A104" s="43"/>
      <c r="B104" s="137" t="s">
        <v>392</v>
      </c>
    </row>
    <row r="105" spans="1:2" ht="14.55" customHeight="1" x14ac:dyDescent="0.45">
      <c r="A105" s="43"/>
      <c r="B105" s="137" t="s">
        <v>393</v>
      </c>
    </row>
    <row r="106" spans="1:2" ht="14.55" customHeight="1" x14ac:dyDescent="0.45">
      <c r="A106" s="43"/>
      <c r="B106" s="137" t="s">
        <v>394</v>
      </c>
    </row>
    <row r="107" spans="1:2" ht="14.55" customHeight="1" x14ac:dyDescent="0.45">
      <c r="A107" s="43"/>
      <c r="B107" s="137" t="s">
        <v>395</v>
      </c>
    </row>
    <row r="108" spans="1:2" ht="14.55" customHeight="1" x14ac:dyDescent="0.45">
      <c r="A108" s="43"/>
      <c r="B108" s="137" t="s">
        <v>396</v>
      </c>
    </row>
    <row r="109" spans="1:2" ht="14.55" customHeight="1" x14ac:dyDescent="0.45">
      <c r="A109" s="43"/>
      <c r="B109" s="137" t="s">
        <v>397</v>
      </c>
    </row>
    <row r="110" spans="1:2" ht="14.55" customHeight="1" x14ac:dyDescent="0.45">
      <c r="A110" s="43"/>
      <c r="B110" s="137" t="s">
        <v>398</v>
      </c>
    </row>
    <row r="111" spans="1:2" ht="14.55" customHeight="1" x14ac:dyDescent="0.45">
      <c r="A111" s="43"/>
      <c r="B111" s="137" t="s">
        <v>399</v>
      </c>
    </row>
    <row r="112" spans="1:2" ht="14.55" customHeight="1" x14ac:dyDescent="0.45">
      <c r="A112" s="43" t="s">
        <v>231</v>
      </c>
      <c r="B112" s="137" t="s">
        <v>400</v>
      </c>
    </row>
    <row r="113" spans="1:2" ht="14.55" customHeight="1" x14ac:dyDescent="0.45">
      <c r="A113" s="43"/>
      <c r="B113" s="137" t="s">
        <v>401</v>
      </c>
    </row>
    <row r="114" spans="1:2" ht="14.55" customHeight="1" x14ac:dyDescent="0.45">
      <c r="A114" s="44" t="s">
        <v>61</v>
      </c>
      <c r="B114" s="149" t="s">
        <v>97</v>
      </c>
    </row>
    <row r="115" spans="1:2" ht="14.55" customHeight="1" x14ac:dyDescent="0.45">
      <c r="A115" s="45" t="s">
        <v>64</v>
      </c>
      <c r="B115" s="149" t="s">
        <v>95</v>
      </c>
    </row>
    <row r="116" spans="1:2" ht="14.55" customHeight="1" x14ac:dyDescent="0.45">
      <c r="A116" s="48" t="s">
        <v>54</v>
      </c>
      <c r="B116" s="149" t="s">
        <v>95</v>
      </c>
    </row>
    <row r="117" spans="1:2" ht="14.55" customHeight="1" x14ac:dyDescent="0.45">
      <c r="A117" s="77" t="s">
        <v>66</v>
      </c>
      <c r="B117" s="149" t="s">
        <v>98</v>
      </c>
    </row>
    <row r="118" spans="1:2" ht="14.55" customHeight="1" x14ac:dyDescent="0.45">
      <c r="A118" s="77" t="s">
        <v>402</v>
      </c>
      <c r="B118" s="149" t="s">
        <v>200</v>
      </c>
    </row>
    <row r="119" spans="1:2" ht="14.55" customHeight="1" x14ac:dyDescent="0.45">
      <c r="A119" s="78" t="s">
        <v>192</v>
      </c>
      <c r="B119" s="149" t="s">
        <v>96</v>
      </c>
    </row>
    <row r="120" spans="1:2" ht="29" customHeight="1" x14ac:dyDescent="0.45">
      <c r="A120" s="77" t="s">
        <v>193</v>
      </c>
      <c r="B120" s="149" t="s">
        <v>99</v>
      </c>
    </row>
    <row r="121" spans="1:2" ht="14.55" customHeight="1" x14ac:dyDescent="0.45">
      <c r="B121" s="10" t="s">
        <v>239</v>
      </c>
    </row>
    <row r="122" spans="1:2" ht="14.55" customHeight="1" x14ac:dyDescent="0.45">
      <c r="B122" s="10" t="s">
        <v>240</v>
      </c>
    </row>
    <row r="123" spans="1:2" ht="14.55" customHeight="1" x14ac:dyDescent="0.45">
      <c r="B123" s="10" t="s">
        <v>241</v>
      </c>
    </row>
    <row r="124" spans="1:2" ht="14.55" customHeight="1" x14ac:dyDescent="0.45">
      <c r="A124" s="46"/>
      <c r="B124" s="146" t="s">
        <v>345</v>
      </c>
    </row>
    <row r="125" spans="1:2" ht="14.55" customHeight="1" x14ac:dyDescent="0.45">
      <c r="B125" s="10" t="s">
        <v>242</v>
      </c>
    </row>
    <row r="126" spans="1:2" ht="14.55" customHeight="1" x14ac:dyDescent="0.45">
      <c r="A126" s="59"/>
      <c r="B126" s="10" t="s">
        <v>243</v>
      </c>
    </row>
    <row r="127" spans="1:2" ht="14.55" customHeight="1" x14ac:dyDescent="0.45">
      <c r="A127" s="60"/>
      <c r="B127" s="10" t="s">
        <v>244</v>
      </c>
    </row>
    <row r="128" spans="1:2" ht="14.55" customHeight="1" x14ac:dyDescent="0.45">
      <c r="A128" s="60"/>
      <c r="B128" s="10" t="s">
        <v>245</v>
      </c>
    </row>
    <row r="129" spans="1:2" ht="14.55" customHeight="1" x14ac:dyDescent="0.45">
      <c r="A129" s="60"/>
      <c r="B129" s="10" t="s">
        <v>451</v>
      </c>
    </row>
    <row r="130" spans="1:2" ht="14.55" customHeight="1" x14ac:dyDescent="0.45">
      <c r="A130" s="60"/>
      <c r="B130" s="10" t="s">
        <v>246</v>
      </c>
    </row>
    <row r="131" spans="1:2" ht="14.55" customHeight="1" x14ac:dyDescent="0.45">
      <c r="B131" s="10" t="s">
        <v>247</v>
      </c>
    </row>
    <row r="132" spans="1:2" ht="14.55" customHeight="1" x14ac:dyDescent="0.45">
      <c r="B132" s="10" t="s">
        <v>249</v>
      </c>
    </row>
    <row r="133" spans="1:2" ht="14.55" customHeight="1" x14ac:dyDescent="0.45">
      <c r="B133" s="10" t="s">
        <v>250</v>
      </c>
    </row>
    <row r="134" spans="1:2" ht="14.55" customHeight="1" x14ac:dyDescent="0.45">
      <c r="B134" s="10" t="s">
        <v>252</v>
      </c>
    </row>
    <row r="135" spans="1:2" ht="14.55" customHeight="1" x14ac:dyDescent="0.45">
      <c r="A135" s="76"/>
      <c r="B135" s="10" t="s">
        <v>253</v>
      </c>
    </row>
    <row r="136" spans="1:2" ht="14.55" customHeight="1" x14ac:dyDescent="0.45">
      <c r="A136" s="76"/>
      <c r="B136" s="10" t="s">
        <v>254</v>
      </c>
    </row>
    <row r="137" spans="1:2" ht="14.55" customHeight="1" x14ac:dyDescent="0.45">
      <c r="A137" s="76"/>
      <c r="B137" s="10" t="s">
        <v>255</v>
      </c>
    </row>
    <row r="138" spans="1:2" ht="14.55" customHeight="1" x14ac:dyDescent="0.45">
      <c r="A138" s="76"/>
      <c r="B138" s="142" t="s">
        <v>290</v>
      </c>
    </row>
    <row r="139" spans="1:2" ht="14.55" customHeight="1" x14ac:dyDescent="0.45">
      <c r="B139" s="10" t="s">
        <v>292</v>
      </c>
    </row>
    <row r="140" spans="1:2" ht="14.55" customHeight="1" x14ac:dyDescent="0.45">
      <c r="B140" s="10" t="s">
        <v>293</v>
      </c>
    </row>
    <row r="141" spans="1:2" ht="14.55" customHeight="1" x14ac:dyDescent="0.45">
      <c r="B141" s="10" t="s">
        <v>294</v>
      </c>
    </row>
    <row r="142" spans="1:2" ht="14.55" customHeight="1" x14ac:dyDescent="0.45">
      <c r="B142" s="10" t="s">
        <v>295</v>
      </c>
    </row>
    <row r="143" spans="1:2" ht="14.55" customHeight="1" x14ac:dyDescent="0.45">
      <c r="B143" s="10" t="s">
        <v>296</v>
      </c>
    </row>
    <row r="144" spans="1:2" ht="14.55" customHeight="1" x14ac:dyDescent="0.45">
      <c r="B144" s="10" t="s">
        <v>297</v>
      </c>
    </row>
    <row r="145" spans="2:2" ht="14.55" customHeight="1" x14ac:dyDescent="0.45">
      <c r="B145" s="10" t="s">
        <v>298</v>
      </c>
    </row>
    <row r="146" spans="2:2" ht="14.55" customHeight="1" x14ac:dyDescent="0.45">
      <c r="B146" s="10" t="s">
        <v>299</v>
      </c>
    </row>
    <row r="147" spans="2:2" ht="14.55" customHeight="1" x14ac:dyDescent="0.45">
      <c r="B147" s="10" t="s">
        <v>300</v>
      </c>
    </row>
    <row r="148" spans="2:2" ht="14.55" customHeight="1" x14ac:dyDescent="0.45">
      <c r="B148" s="10" t="s">
        <v>257</v>
      </c>
    </row>
    <row r="149" spans="2:2" ht="14.55" customHeight="1" x14ac:dyDescent="0.45">
      <c r="B149" s="10" t="s">
        <v>258</v>
      </c>
    </row>
    <row r="150" spans="2:2" ht="14.55" customHeight="1" x14ac:dyDescent="0.45">
      <c r="B150" s="10" t="s">
        <v>259</v>
      </c>
    </row>
    <row r="151" spans="2:2" ht="14.55" customHeight="1" x14ac:dyDescent="0.45">
      <c r="B151" s="10" t="s">
        <v>260</v>
      </c>
    </row>
    <row r="152" spans="2:2" ht="14.55" customHeight="1" x14ac:dyDescent="0.45">
      <c r="B152" s="10" t="s">
        <v>262</v>
      </c>
    </row>
    <row r="153" spans="2:2" ht="14.55" customHeight="1" x14ac:dyDescent="0.45">
      <c r="B153" s="10" t="s">
        <v>263</v>
      </c>
    </row>
    <row r="154" spans="2:2" ht="14.55" customHeight="1" x14ac:dyDescent="0.45">
      <c r="B154" s="10" t="s">
        <v>264</v>
      </c>
    </row>
    <row r="155" spans="2:2" ht="14.55" customHeight="1" x14ac:dyDescent="0.45">
      <c r="B155" s="10" t="s">
        <v>265</v>
      </c>
    </row>
    <row r="156" spans="2:2" ht="14.55" customHeight="1" x14ac:dyDescent="0.45">
      <c r="B156" s="10" t="s">
        <v>266</v>
      </c>
    </row>
    <row r="157" spans="2:2" ht="14.55" customHeight="1" x14ac:dyDescent="0.45">
      <c r="B157" s="10" t="s">
        <v>267</v>
      </c>
    </row>
    <row r="158" spans="2:2" ht="14.55" customHeight="1" x14ac:dyDescent="0.45">
      <c r="B158" s="10" t="s">
        <v>268</v>
      </c>
    </row>
    <row r="159" spans="2:2" ht="14.55" customHeight="1" x14ac:dyDescent="0.45">
      <c r="B159" s="10" t="s">
        <v>269</v>
      </c>
    </row>
    <row r="160" spans="2:2" ht="14.55" customHeight="1" x14ac:dyDescent="0.45">
      <c r="B160" s="10" t="s">
        <v>270</v>
      </c>
    </row>
    <row r="161" spans="2:2" ht="14.55" customHeight="1" x14ac:dyDescent="0.45">
      <c r="B161" s="10" t="s">
        <v>271</v>
      </c>
    </row>
    <row r="162" spans="2:2" ht="14.55" customHeight="1" x14ac:dyDescent="0.45">
      <c r="B162" s="10" t="s">
        <v>272</v>
      </c>
    </row>
    <row r="163" spans="2:2" ht="14.55" customHeight="1" x14ac:dyDescent="0.45">
      <c r="B163" s="146" t="s">
        <v>732</v>
      </c>
    </row>
    <row r="164" spans="2:2" ht="14.55" customHeight="1" x14ac:dyDescent="0.45">
      <c r="B164" s="10" t="s">
        <v>282</v>
      </c>
    </row>
    <row r="165" spans="2:2" ht="14.55" customHeight="1" x14ac:dyDescent="0.45">
      <c r="B165" s="146" t="s">
        <v>731</v>
      </c>
    </row>
    <row r="166" spans="2:2" ht="14.55" customHeight="1" x14ac:dyDescent="0.45">
      <c r="B166" s="10" t="s">
        <v>284</v>
      </c>
    </row>
    <row r="167" spans="2:2" ht="14.55" customHeight="1" x14ac:dyDescent="0.45">
      <c r="B167" s="10" t="s">
        <v>285</v>
      </c>
    </row>
    <row r="168" spans="2:2" ht="14.55" customHeight="1" x14ac:dyDescent="0.45">
      <c r="B168" s="10" t="s">
        <v>286</v>
      </c>
    </row>
    <row r="169" spans="2:2" ht="14.55" customHeight="1" x14ac:dyDescent="0.45">
      <c r="B169" s="10" t="s">
        <v>287</v>
      </c>
    </row>
    <row r="170" spans="2:2" ht="14.55" customHeight="1" x14ac:dyDescent="0.45">
      <c r="B170" s="10" t="s">
        <v>288</v>
      </c>
    </row>
    <row r="171" spans="2:2" ht="14.55" customHeight="1" x14ac:dyDescent="0.45">
      <c r="B171" s="10" t="s">
        <v>108</v>
      </c>
    </row>
    <row r="172" spans="2:2" ht="14.55" customHeight="1" x14ac:dyDescent="0.45">
      <c r="B172" s="146" t="s">
        <v>489</v>
      </c>
    </row>
    <row r="173" spans="2:2" ht="14.55" customHeight="1" x14ac:dyDescent="0.45">
      <c r="B173" s="146" t="s">
        <v>435</v>
      </c>
    </row>
    <row r="174" spans="2:2" ht="14.55" customHeight="1" x14ac:dyDescent="0.45">
      <c r="B174" s="146" t="s">
        <v>368</v>
      </c>
    </row>
    <row r="175" spans="2:2" ht="14.55" customHeight="1" x14ac:dyDescent="0.45">
      <c r="B175" s="146" t="s">
        <v>369</v>
      </c>
    </row>
    <row r="176" spans="2:2" ht="14.55" customHeight="1" x14ac:dyDescent="0.45">
      <c r="B176" s="146" t="s">
        <v>370</v>
      </c>
    </row>
    <row r="177" spans="1:2" ht="14.55" customHeight="1" x14ac:dyDescent="0.45">
      <c r="B177" s="146" t="s">
        <v>439</v>
      </c>
    </row>
    <row r="178" spans="1:2" ht="14.55" customHeight="1" x14ac:dyDescent="0.45">
      <c r="B178" s="146" t="s">
        <v>381</v>
      </c>
    </row>
    <row r="179" spans="1:2" ht="14.55" customHeight="1" x14ac:dyDescent="0.45">
      <c r="B179" s="146" t="s">
        <v>382</v>
      </c>
    </row>
    <row r="180" spans="1:2" ht="14.55" customHeight="1" x14ac:dyDescent="0.45">
      <c r="B180" s="146" t="s">
        <v>383</v>
      </c>
    </row>
    <row r="181" spans="1:2" ht="14.55" customHeight="1" x14ac:dyDescent="0.45">
      <c r="B181" s="146" t="s">
        <v>429</v>
      </c>
    </row>
    <row r="182" spans="1:2" ht="14.55" customHeight="1" x14ac:dyDescent="0.45">
      <c r="B182" s="146" t="s">
        <v>390</v>
      </c>
    </row>
    <row r="183" spans="1:2" ht="14.55" customHeight="1" x14ac:dyDescent="0.45">
      <c r="B183" s="146" t="s">
        <v>437</v>
      </c>
    </row>
    <row r="184" spans="1:2" ht="14.55" customHeight="1" x14ac:dyDescent="0.45">
      <c r="B184" s="146" t="s">
        <v>427</v>
      </c>
    </row>
    <row r="185" spans="1:2" ht="14.55" customHeight="1" x14ac:dyDescent="0.45">
      <c r="B185" s="146" t="s">
        <v>455</v>
      </c>
    </row>
    <row r="186" spans="1:2" ht="14.55" customHeight="1" x14ac:dyDescent="0.45">
      <c r="B186" s="10" t="s">
        <v>488</v>
      </c>
    </row>
    <row r="187" spans="1:2" ht="14.55" customHeight="1" x14ac:dyDescent="0.45">
      <c r="B187" s="10" t="s">
        <v>495</v>
      </c>
    </row>
    <row r="188" spans="1:2" ht="14.55" customHeight="1" x14ac:dyDescent="0.45">
      <c r="B188" s="150" t="s">
        <v>498</v>
      </c>
    </row>
    <row r="189" spans="1:2" ht="14.55" customHeight="1" x14ac:dyDescent="0.45">
      <c r="B189" s="150" t="s">
        <v>648</v>
      </c>
    </row>
    <row r="190" spans="1:2" ht="14.55" customHeight="1" x14ac:dyDescent="0.45">
      <c r="A190" s="72" t="s">
        <v>91</v>
      </c>
      <c r="B190" s="152" t="s">
        <v>107</v>
      </c>
    </row>
    <row r="191" spans="1:2" ht="14.55" customHeight="1" x14ac:dyDescent="0.45">
      <c r="A191" s="72" t="s">
        <v>91</v>
      </c>
      <c r="B191" s="152" t="s">
        <v>482</v>
      </c>
    </row>
    <row r="192" spans="1:2" ht="14.55" customHeight="1" x14ac:dyDescent="0.45">
      <c r="A192" s="72" t="s">
        <v>90</v>
      </c>
      <c r="B192" s="151" t="s">
        <v>85</v>
      </c>
    </row>
    <row r="193" spans="1:2" ht="14.55" customHeight="1" x14ac:dyDescent="0.45">
      <c r="A193" s="72" t="s">
        <v>90</v>
      </c>
      <c r="B193" s="152" t="s">
        <v>633</v>
      </c>
    </row>
    <row r="194" spans="1:2" ht="14.55" customHeight="1" x14ac:dyDescent="0.45">
      <c r="A194" s="39" t="s">
        <v>676</v>
      </c>
      <c r="B194" s="153" t="s">
        <v>677</v>
      </c>
    </row>
    <row r="195" spans="1:2" ht="14.55" customHeight="1" x14ac:dyDescent="0.45">
      <c r="A195" s="39"/>
      <c r="B195" s="153" t="s">
        <v>725</v>
      </c>
    </row>
    <row r="196" spans="1:2" ht="14.55" customHeight="1" x14ac:dyDescent="0.45">
      <c r="A196" s="39"/>
      <c r="B196" s="154" t="s">
        <v>726</v>
      </c>
    </row>
  </sheetData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A-Matrix</vt:lpstr>
      <vt:lpstr>Sankey Today</vt:lpstr>
      <vt:lpstr>End of life</vt:lpstr>
      <vt:lpstr>Sankey fossil</vt:lpstr>
      <vt:lpstr>Sankey Chemie</vt:lpstr>
      <vt:lpstr>Sankey Best Case</vt:lpstr>
      <vt:lpstr>Sankey Chemie future</vt:lpstr>
      <vt:lpstr>S Verbund</vt:lpstr>
      <vt:lpstr>C-Bilanz</vt:lpstr>
      <vt:lpstr>Massenbilanzen</vt:lpstr>
      <vt:lpstr>Stoffdaten</vt:lpstr>
      <vt:lpstr>Marktkapazitäten</vt:lpstr>
      <vt:lpstr>To dos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Kleinekorte</dc:creator>
  <cp:lastModifiedBy>Johanna Kleinekorte</cp:lastModifiedBy>
  <cp:lastPrinted>2020-01-07T16:51:10Z</cp:lastPrinted>
  <dcterms:created xsi:type="dcterms:W3CDTF">2019-04-24T07:01:11Z</dcterms:created>
  <dcterms:modified xsi:type="dcterms:W3CDTF">2021-09-24T16:29:08Z</dcterms:modified>
</cp:coreProperties>
</file>