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a\CloudStation_Johanna\CloudStation\Promotion\work\06_research\02_Millgas2what\Modell\"/>
    </mc:Choice>
  </mc:AlternateContent>
  <xr:revisionPtr revIDLastSave="0" documentId="13_ncr:1_{6D997DA7-E373-46F4-BACD-7F4F537D4F63}" xr6:coauthVersionLast="45" xr6:coauthVersionMax="45" xr10:uidLastSave="{00000000-0000-0000-0000-000000000000}"/>
  <bookViews>
    <workbookView xWindow="-120" yWindow="-120" windowWidth="29040" windowHeight="17640" activeTab="3" xr2:uid="{00000000-000D-0000-FFFF-FFFF00000000}"/>
  </bookViews>
  <sheets>
    <sheet name="results" sheetId="1" r:id="rId1"/>
    <sheet name="flowsheet" sheetId="2" r:id="rId2"/>
    <sheet name="scaling vector" sheetId="3" r:id="rId3"/>
    <sheet name="sankey matrix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5" i="1"/>
  <c r="MZ48" i="4" l="1"/>
  <c r="MZ34" i="4"/>
  <c r="U362" i="3" l="1"/>
  <c r="T362" i="3"/>
  <c r="Q362" i="3"/>
  <c r="P362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74" i="3"/>
  <c r="L362" i="3"/>
  <c r="MZ2" i="4"/>
  <c r="MZ3" i="4"/>
  <c r="MZ4" i="4"/>
  <c r="MZ5" i="4"/>
  <c r="MZ6" i="4"/>
  <c r="MZ7" i="4"/>
  <c r="MZ8" i="4"/>
  <c r="MZ9" i="4"/>
  <c r="MZ10" i="4"/>
  <c r="MZ11" i="4"/>
  <c r="MZ12" i="4"/>
  <c r="MZ13" i="4"/>
  <c r="MZ14" i="4"/>
  <c r="MZ15" i="4"/>
  <c r="MZ16" i="4"/>
  <c r="MZ17" i="4"/>
  <c r="MZ18" i="4"/>
  <c r="MZ19" i="4"/>
  <c r="MZ20" i="4"/>
  <c r="MZ21" i="4"/>
  <c r="MZ22" i="4"/>
  <c r="MZ23" i="4"/>
  <c r="MZ24" i="4"/>
  <c r="MZ25" i="4"/>
  <c r="MZ26" i="4"/>
  <c r="MZ27" i="4"/>
  <c r="MZ28" i="4"/>
  <c r="MZ29" i="4"/>
  <c r="MZ30" i="4"/>
  <c r="MZ31" i="4"/>
  <c r="MZ32" i="4"/>
  <c r="MZ33" i="4"/>
  <c r="MZ35" i="4"/>
  <c r="MZ36" i="4"/>
  <c r="MZ37" i="4"/>
  <c r="MZ38" i="4"/>
  <c r="MZ39" i="4"/>
  <c r="MZ40" i="4"/>
  <c r="MZ41" i="4"/>
  <c r="MZ42" i="4"/>
  <c r="MZ43" i="4"/>
  <c r="MZ44" i="4"/>
  <c r="MZ45" i="4"/>
  <c r="MZ46" i="4"/>
  <c r="MZ47" i="4"/>
  <c r="MZ49" i="4"/>
  <c r="MZ50" i="4"/>
  <c r="MZ51" i="4"/>
  <c r="MZ52" i="4"/>
  <c r="MZ53" i="4"/>
  <c r="MZ54" i="4"/>
  <c r="MZ55" i="4"/>
  <c r="MZ56" i="4"/>
  <c r="MZ57" i="4"/>
  <c r="MZ58" i="4"/>
  <c r="MZ59" i="4"/>
  <c r="MZ60" i="4"/>
  <c r="MZ61" i="4"/>
  <c r="MZ62" i="4"/>
  <c r="MZ63" i="4"/>
  <c r="MZ64" i="4"/>
  <c r="MZ68" i="4"/>
  <c r="MZ69" i="4"/>
  <c r="MZ70" i="4"/>
  <c r="MZ71" i="4"/>
  <c r="MZ72" i="4"/>
  <c r="MZ73" i="4"/>
  <c r="MZ74" i="4"/>
  <c r="MZ75" i="4"/>
  <c r="MZ76" i="4"/>
  <c r="MZ77" i="4"/>
  <c r="MZ78" i="4"/>
  <c r="MZ79" i="4"/>
  <c r="MZ80" i="4"/>
  <c r="MZ81" i="4"/>
  <c r="MZ82" i="4"/>
  <c r="MZ83" i="4"/>
  <c r="MZ84" i="4"/>
  <c r="MZ85" i="4"/>
  <c r="MZ86" i="4"/>
  <c r="MZ87" i="4"/>
  <c r="MZ88" i="4"/>
  <c r="MZ89" i="4"/>
  <c r="MZ90" i="4"/>
  <c r="MZ91" i="4"/>
  <c r="MZ92" i="4"/>
  <c r="MZ93" i="4"/>
  <c r="MZ94" i="4"/>
  <c r="MZ95" i="4"/>
  <c r="MZ96" i="4"/>
  <c r="MZ97" i="4"/>
  <c r="MZ98" i="4"/>
  <c r="MZ99" i="4"/>
  <c r="MZ100" i="4"/>
  <c r="MZ101" i="4"/>
  <c r="MZ102" i="4"/>
  <c r="MZ103" i="4"/>
  <c r="MZ104" i="4"/>
  <c r="MZ105" i="4"/>
  <c r="MZ106" i="4"/>
  <c r="MZ107" i="4"/>
  <c r="MZ108" i="4"/>
  <c r="MZ109" i="4"/>
  <c r="MZ110" i="4"/>
  <c r="MZ111" i="4"/>
  <c r="MZ112" i="4"/>
  <c r="MZ113" i="4"/>
  <c r="MZ114" i="4"/>
  <c r="MZ115" i="4"/>
  <c r="MZ116" i="4"/>
  <c r="MZ117" i="4"/>
  <c r="MZ118" i="4"/>
  <c r="MZ119" i="4"/>
  <c r="MZ120" i="4"/>
  <c r="MZ121" i="4"/>
  <c r="MZ122" i="4"/>
  <c r="MZ123" i="4"/>
  <c r="MZ124" i="4"/>
  <c r="MZ67" i="4"/>
  <c r="MZ66" i="4"/>
  <c r="MZ65" i="4"/>
  <c r="I174" i="3"/>
  <c r="I8" i="3" l="1"/>
  <c r="I15" i="3"/>
  <c r="E15" i="3"/>
  <c r="N15" i="3" s="1"/>
  <c r="G362" i="3"/>
  <c r="E2" i="3"/>
  <c r="N2" i="3" s="1"/>
  <c r="E3" i="3"/>
  <c r="N3" i="3" s="1"/>
  <c r="E4" i="3"/>
  <c r="N4" i="3" s="1"/>
  <c r="E5" i="3"/>
  <c r="N5" i="3" s="1"/>
  <c r="E6" i="3"/>
  <c r="N6" i="3" s="1"/>
  <c r="E7" i="3"/>
  <c r="N7" i="3" s="1"/>
  <c r="E8" i="3"/>
  <c r="N8" i="3" s="1"/>
  <c r="E9" i="3"/>
  <c r="N9" i="3" s="1"/>
  <c r="E10" i="3"/>
  <c r="N10" i="3" s="1"/>
  <c r="E11" i="3"/>
  <c r="N11" i="3" s="1"/>
  <c r="E12" i="3"/>
  <c r="N12" i="3" s="1"/>
  <c r="E13" i="3"/>
  <c r="N13" i="3" s="1"/>
  <c r="E14" i="3"/>
  <c r="N14" i="3" s="1"/>
  <c r="E16" i="3"/>
  <c r="N16" i="3" s="1"/>
  <c r="E17" i="3"/>
  <c r="N17" i="3" s="1"/>
  <c r="E18" i="3"/>
  <c r="N18" i="3" s="1"/>
  <c r="E19" i="3"/>
  <c r="N19" i="3" s="1"/>
  <c r="E20" i="3"/>
  <c r="N20" i="3" s="1"/>
  <c r="E21" i="3"/>
  <c r="N21" i="3" s="1"/>
  <c r="E22" i="3"/>
  <c r="N22" i="3" s="1"/>
  <c r="E23" i="3"/>
  <c r="N23" i="3" s="1"/>
  <c r="E24" i="3"/>
  <c r="N24" i="3" s="1"/>
  <c r="E25" i="3"/>
  <c r="N25" i="3" s="1"/>
  <c r="E26" i="3"/>
  <c r="N26" i="3" s="1"/>
  <c r="E27" i="3"/>
  <c r="N27" i="3" s="1"/>
  <c r="E28" i="3"/>
  <c r="N28" i="3" s="1"/>
  <c r="E29" i="3"/>
  <c r="N29" i="3" s="1"/>
  <c r="E30" i="3"/>
  <c r="N30" i="3" s="1"/>
  <c r="E31" i="3"/>
  <c r="N31" i="3" s="1"/>
  <c r="E32" i="3"/>
  <c r="N32" i="3" s="1"/>
  <c r="E33" i="3"/>
  <c r="N33" i="3" s="1"/>
  <c r="E34" i="3"/>
  <c r="N34" i="3" s="1"/>
  <c r="E35" i="3"/>
  <c r="N35" i="3" s="1"/>
  <c r="E36" i="3"/>
  <c r="N36" i="3" s="1"/>
  <c r="E37" i="3"/>
  <c r="N37" i="3" s="1"/>
  <c r="E38" i="3"/>
  <c r="N38" i="3" s="1"/>
  <c r="E39" i="3"/>
  <c r="N39" i="3" s="1"/>
  <c r="E40" i="3"/>
  <c r="N40" i="3" s="1"/>
  <c r="E41" i="3"/>
  <c r="N41" i="3" s="1"/>
  <c r="E42" i="3"/>
  <c r="N42" i="3" s="1"/>
  <c r="E43" i="3"/>
  <c r="N43" i="3" s="1"/>
  <c r="E44" i="3"/>
  <c r="N44" i="3" s="1"/>
  <c r="E45" i="3"/>
  <c r="N45" i="3" s="1"/>
  <c r="E46" i="3"/>
  <c r="N46" i="3" s="1"/>
  <c r="E47" i="3"/>
  <c r="N47" i="3" s="1"/>
  <c r="E48" i="3"/>
  <c r="N48" i="3" s="1"/>
  <c r="E49" i="3"/>
  <c r="N49" i="3" s="1"/>
  <c r="E50" i="3"/>
  <c r="N50" i="3" s="1"/>
  <c r="E51" i="3"/>
  <c r="N51" i="3" s="1"/>
  <c r="E52" i="3"/>
  <c r="N52" i="3" s="1"/>
  <c r="E53" i="3"/>
  <c r="N53" i="3" s="1"/>
  <c r="E54" i="3"/>
  <c r="N54" i="3" s="1"/>
  <c r="E55" i="3"/>
  <c r="N55" i="3" s="1"/>
  <c r="E56" i="3"/>
  <c r="N56" i="3" s="1"/>
  <c r="E57" i="3"/>
  <c r="N57" i="3" s="1"/>
  <c r="E58" i="3"/>
  <c r="N58" i="3" s="1"/>
  <c r="E59" i="3"/>
  <c r="N59" i="3" s="1"/>
  <c r="E168" i="3"/>
  <c r="E169" i="3"/>
  <c r="E170" i="3"/>
  <c r="N170" i="3" s="1"/>
  <c r="E171" i="3"/>
  <c r="N171" i="3" s="1"/>
  <c r="E172" i="3"/>
  <c r="N172" i="3" s="1"/>
  <c r="E173" i="3"/>
  <c r="N173" i="3" s="1"/>
  <c r="E175" i="3"/>
  <c r="N175" i="3" s="1"/>
  <c r="E176" i="3"/>
  <c r="N176" i="3" s="1"/>
  <c r="E177" i="3"/>
  <c r="N177" i="3" s="1"/>
  <c r="E178" i="3"/>
  <c r="N178" i="3" s="1"/>
  <c r="E179" i="3"/>
  <c r="N179" i="3" s="1"/>
  <c r="E180" i="3"/>
  <c r="N180" i="3" s="1"/>
  <c r="E181" i="3"/>
  <c r="N181" i="3" s="1"/>
  <c r="E182" i="3"/>
  <c r="N182" i="3" s="1"/>
  <c r="E183" i="3"/>
  <c r="N183" i="3" s="1"/>
  <c r="E184" i="3"/>
  <c r="N184" i="3" s="1"/>
  <c r="E185" i="3"/>
  <c r="N185" i="3" s="1"/>
  <c r="E186" i="3"/>
  <c r="N186" i="3" s="1"/>
  <c r="E187" i="3"/>
  <c r="N187" i="3" s="1"/>
  <c r="E188" i="3"/>
  <c r="N188" i="3" s="1"/>
  <c r="E189" i="3"/>
  <c r="N189" i="3" s="1"/>
  <c r="E190" i="3"/>
  <c r="N190" i="3" s="1"/>
  <c r="E191" i="3"/>
  <c r="N191" i="3" s="1"/>
  <c r="E192" i="3"/>
  <c r="N192" i="3" s="1"/>
  <c r="E193" i="3"/>
  <c r="N193" i="3" s="1"/>
  <c r="E194" i="3"/>
  <c r="N194" i="3" s="1"/>
  <c r="E195" i="3"/>
  <c r="N195" i="3" s="1"/>
  <c r="E196" i="3"/>
  <c r="N196" i="3" s="1"/>
  <c r="E197" i="3"/>
  <c r="N197" i="3" s="1"/>
  <c r="E198" i="3"/>
  <c r="N198" i="3" s="1"/>
  <c r="E199" i="3"/>
  <c r="N199" i="3" s="1"/>
  <c r="E200" i="3"/>
  <c r="N200" i="3" s="1"/>
  <c r="E201" i="3"/>
  <c r="N201" i="3" s="1"/>
  <c r="E202" i="3"/>
  <c r="N202" i="3" s="1"/>
  <c r="E203" i="3"/>
  <c r="N203" i="3" s="1"/>
  <c r="E204" i="3"/>
  <c r="N204" i="3" s="1"/>
  <c r="E205" i="3"/>
  <c r="N205" i="3" s="1"/>
  <c r="E206" i="3"/>
  <c r="N206" i="3" s="1"/>
  <c r="E207" i="3"/>
  <c r="N207" i="3" s="1"/>
  <c r="E208" i="3"/>
  <c r="N208" i="3" s="1"/>
  <c r="E209" i="3"/>
  <c r="N209" i="3" s="1"/>
  <c r="E210" i="3"/>
  <c r="N210" i="3" s="1"/>
  <c r="E211" i="3"/>
  <c r="N211" i="3" s="1"/>
  <c r="E212" i="3"/>
  <c r="N212" i="3" s="1"/>
  <c r="E213" i="3"/>
  <c r="N213" i="3" s="1"/>
  <c r="E214" i="3"/>
  <c r="N214" i="3" s="1"/>
  <c r="E215" i="3"/>
  <c r="N215" i="3" s="1"/>
  <c r="E216" i="3"/>
  <c r="N216" i="3" s="1"/>
  <c r="E217" i="3"/>
  <c r="N217" i="3" s="1"/>
  <c r="E218" i="3"/>
  <c r="N218" i="3" s="1"/>
  <c r="E219" i="3"/>
  <c r="N219" i="3" s="1"/>
  <c r="E220" i="3"/>
  <c r="N220" i="3" s="1"/>
  <c r="E221" i="3"/>
  <c r="N221" i="3" s="1"/>
  <c r="E222" i="3"/>
  <c r="N222" i="3" s="1"/>
  <c r="E223" i="3"/>
  <c r="N223" i="3" s="1"/>
  <c r="E224" i="3"/>
  <c r="N224" i="3" s="1"/>
  <c r="E225" i="3"/>
  <c r="N225" i="3" s="1"/>
  <c r="E226" i="3"/>
  <c r="N226" i="3" s="1"/>
  <c r="E227" i="3"/>
  <c r="N227" i="3" s="1"/>
  <c r="E228" i="3"/>
  <c r="N228" i="3" s="1"/>
  <c r="E229" i="3"/>
  <c r="N229" i="3" s="1"/>
  <c r="E230" i="3"/>
  <c r="N230" i="3" s="1"/>
  <c r="E231" i="3"/>
  <c r="N231" i="3" s="1"/>
  <c r="E232" i="3"/>
  <c r="N232" i="3" s="1"/>
  <c r="E233" i="3"/>
  <c r="N233" i="3" s="1"/>
  <c r="E234" i="3"/>
  <c r="N234" i="3" s="1"/>
  <c r="E235" i="3"/>
  <c r="N235" i="3" s="1"/>
  <c r="E236" i="3"/>
  <c r="N236" i="3" s="1"/>
  <c r="E237" i="3"/>
  <c r="N237" i="3" s="1"/>
  <c r="E238" i="3"/>
  <c r="N238" i="3" s="1"/>
  <c r="E239" i="3"/>
  <c r="N239" i="3" s="1"/>
  <c r="E240" i="3"/>
  <c r="N240" i="3" s="1"/>
  <c r="E241" i="3"/>
  <c r="N241" i="3" s="1"/>
  <c r="E242" i="3"/>
  <c r="N242" i="3" s="1"/>
  <c r="E243" i="3"/>
  <c r="N243" i="3" s="1"/>
  <c r="E244" i="3"/>
  <c r="N244" i="3" s="1"/>
  <c r="E245" i="3"/>
  <c r="N245" i="3" s="1"/>
  <c r="E246" i="3"/>
  <c r="N246" i="3" s="1"/>
  <c r="E247" i="3"/>
  <c r="N247" i="3" s="1"/>
  <c r="E248" i="3"/>
  <c r="N248" i="3" s="1"/>
  <c r="E249" i="3"/>
  <c r="N249" i="3" s="1"/>
  <c r="E250" i="3"/>
  <c r="N250" i="3" s="1"/>
  <c r="E251" i="3"/>
  <c r="N251" i="3" s="1"/>
  <c r="E252" i="3"/>
  <c r="N252" i="3" s="1"/>
  <c r="E253" i="3"/>
  <c r="N253" i="3" s="1"/>
  <c r="E254" i="3"/>
  <c r="N254" i="3" s="1"/>
  <c r="E255" i="3"/>
  <c r="N255" i="3" s="1"/>
  <c r="E256" i="3"/>
  <c r="N256" i="3" s="1"/>
  <c r="E257" i="3"/>
  <c r="N257" i="3" s="1"/>
  <c r="E258" i="3"/>
  <c r="N258" i="3" s="1"/>
  <c r="E259" i="3"/>
  <c r="N259" i="3" s="1"/>
  <c r="E260" i="3"/>
  <c r="N260" i="3" s="1"/>
  <c r="E261" i="3"/>
  <c r="N261" i="3" s="1"/>
  <c r="E262" i="3"/>
  <c r="N262" i="3" s="1"/>
  <c r="E263" i="3"/>
  <c r="N263" i="3" s="1"/>
  <c r="E264" i="3"/>
  <c r="N264" i="3" s="1"/>
  <c r="E265" i="3"/>
  <c r="N265" i="3" s="1"/>
  <c r="E266" i="3"/>
  <c r="N266" i="3" s="1"/>
  <c r="E267" i="3"/>
  <c r="N267" i="3" s="1"/>
  <c r="E268" i="3"/>
  <c r="N268" i="3" s="1"/>
  <c r="E269" i="3"/>
  <c r="N269" i="3" s="1"/>
  <c r="E270" i="3"/>
  <c r="N270" i="3" s="1"/>
  <c r="E271" i="3"/>
  <c r="N271" i="3" s="1"/>
  <c r="E272" i="3"/>
  <c r="N272" i="3" s="1"/>
  <c r="E273" i="3"/>
  <c r="N273" i="3" s="1"/>
  <c r="E274" i="3"/>
  <c r="N274" i="3" s="1"/>
  <c r="E275" i="3"/>
  <c r="N275" i="3" s="1"/>
  <c r="E276" i="3"/>
  <c r="N276" i="3" s="1"/>
  <c r="E277" i="3"/>
  <c r="E278" i="3"/>
  <c r="N278" i="3" s="1"/>
  <c r="E279" i="3"/>
  <c r="N279" i="3" s="1"/>
  <c r="E280" i="3"/>
  <c r="N280" i="3" s="1"/>
  <c r="E281" i="3"/>
  <c r="N281" i="3" s="1"/>
  <c r="E282" i="3"/>
  <c r="N282" i="3" s="1"/>
  <c r="E283" i="3"/>
  <c r="N283" i="3" s="1"/>
  <c r="E284" i="3"/>
  <c r="N284" i="3" s="1"/>
  <c r="E285" i="3"/>
  <c r="N285" i="3" s="1"/>
  <c r="E286" i="3"/>
  <c r="N286" i="3" s="1"/>
  <c r="E287" i="3"/>
  <c r="N287" i="3" s="1"/>
  <c r="E288" i="3"/>
  <c r="N288" i="3" s="1"/>
  <c r="E289" i="3"/>
  <c r="N289" i="3" s="1"/>
  <c r="E290" i="3"/>
  <c r="N290" i="3" s="1"/>
  <c r="E291" i="3"/>
  <c r="N291" i="3" s="1"/>
  <c r="E292" i="3"/>
  <c r="N292" i="3" s="1"/>
  <c r="E293" i="3"/>
  <c r="N293" i="3" s="1"/>
  <c r="E294" i="3"/>
  <c r="N294" i="3" s="1"/>
  <c r="E295" i="3"/>
  <c r="N295" i="3" s="1"/>
  <c r="E296" i="3"/>
  <c r="N296" i="3" s="1"/>
  <c r="E297" i="3"/>
  <c r="N297" i="3" s="1"/>
  <c r="E298" i="3"/>
  <c r="N298" i="3" s="1"/>
  <c r="E299" i="3"/>
  <c r="N299" i="3" s="1"/>
  <c r="E300" i="3"/>
  <c r="E301" i="3"/>
  <c r="E302" i="3"/>
  <c r="N302" i="3" s="1"/>
  <c r="E303" i="3"/>
  <c r="N303" i="3" s="1"/>
  <c r="E304" i="3"/>
  <c r="E305" i="3"/>
  <c r="N305" i="3" s="1"/>
  <c r="E306" i="3"/>
  <c r="N306" i="3" s="1"/>
  <c r="E307" i="3"/>
  <c r="N307" i="3" s="1"/>
  <c r="E308" i="3"/>
  <c r="N308" i="3" s="1"/>
  <c r="E309" i="3"/>
  <c r="N309" i="3" s="1"/>
  <c r="E310" i="3"/>
  <c r="N310" i="3" s="1"/>
  <c r="E311" i="3"/>
  <c r="N311" i="3" s="1"/>
  <c r="E312" i="3"/>
  <c r="N312" i="3" s="1"/>
  <c r="E313" i="3"/>
  <c r="N313" i="3" s="1"/>
  <c r="E314" i="3"/>
  <c r="N314" i="3" s="1"/>
  <c r="E315" i="3"/>
  <c r="N315" i="3" s="1"/>
  <c r="E316" i="3"/>
  <c r="N316" i="3" s="1"/>
  <c r="E317" i="3"/>
  <c r="N317" i="3" s="1"/>
  <c r="E318" i="3"/>
  <c r="N318" i="3" s="1"/>
  <c r="E319" i="3"/>
  <c r="N319" i="3" s="1"/>
  <c r="E320" i="3"/>
  <c r="N320" i="3" s="1"/>
  <c r="E321" i="3"/>
  <c r="N321" i="3" s="1"/>
  <c r="E322" i="3"/>
  <c r="N322" i="3" s="1"/>
  <c r="E323" i="3"/>
  <c r="N323" i="3" s="1"/>
  <c r="E324" i="3"/>
  <c r="N324" i="3" s="1"/>
  <c r="E325" i="3"/>
  <c r="N325" i="3" s="1"/>
  <c r="E326" i="3"/>
  <c r="N326" i="3" s="1"/>
  <c r="E327" i="3"/>
  <c r="N327" i="3" s="1"/>
  <c r="E328" i="3"/>
  <c r="N328" i="3" s="1"/>
  <c r="E329" i="3"/>
  <c r="N329" i="3" s="1"/>
  <c r="E330" i="3"/>
  <c r="N330" i="3" s="1"/>
  <c r="E331" i="3"/>
  <c r="N331" i="3" s="1"/>
  <c r="E332" i="3"/>
  <c r="N332" i="3" s="1"/>
  <c r="E333" i="3"/>
  <c r="N333" i="3" s="1"/>
  <c r="E334" i="3"/>
  <c r="N334" i="3" s="1"/>
  <c r="E335" i="3"/>
  <c r="N335" i="3" s="1"/>
  <c r="E336" i="3"/>
  <c r="N336" i="3" s="1"/>
  <c r="E337" i="3"/>
  <c r="N337" i="3" s="1"/>
  <c r="E338" i="3"/>
  <c r="N338" i="3" s="1"/>
  <c r="E339" i="3"/>
  <c r="N339" i="3" s="1"/>
  <c r="E340" i="3"/>
  <c r="N340" i="3" s="1"/>
  <c r="E341" i="3"/>
  <c r="N341" i="3" s="1"/>
  <c r="E342" i="3"/>
  <c r="N342" i="3" s="1"/>
  <c r="E343" i="3"/>
  <c r="N343" i="3" s="1"/>
  <c r="E344" i="3"/>
  <c r="N344" i="3" s="1"/>
  <c r="E345" i="3"/>
  <c r="N345" i="3" s="1"/>
  <c r="E346" i="3"/>
  <c r="E347" i="3"/>
  <c r="N347" i="3" s="1"/>
  <c r="E348" i="3"/>
  <c r="N348" i="3" s="1"/>
  <c r="E349" i="3"/>
  <c r="N349" i="3" s="1"/>
  <c r="E350" i="3"/>
  <c r="N350" i="3" s="1"/>
  <c r="E351" i="3"/>
  <c r="N351" i="3" s="1"/>
  <c r="E352" i="3"/>
  <c r="N352" i="3" s="1"/>
  <c r="E353" i="3"/>
  <c r="N353" i="3" s="1"/>
  <c r="E355" i="3"/>
  <c r="E356" i="3"/>
  <c r="N356" i="3" s="1"/>
  <c r="E357" i="3"/>
  <c r="N357" i="3" s="1"/>
  <c r="E359" i="3"/>
  <c r="D358" i="3"/>
  <c r="E358" i="3" s="1"/>
  <c r="N358" i="3" s="1"/>
  <c r="D355" i="3"/>
  <c r="D354" i="3"/>
  <c r="E354" i="3" s="1"/>
  <c r="N354" i="3" s="1"/>
  <c r="N304" i="3" l="1"/>
  <c r="I304" i="3"/>
  <c r="I348" i="3"/>
  <c r="N346" i="3"/>
  <c r="I346" i="3"/>
  <c r="I169" i="3"/>
  <c r="N169" i="3"/>
  <c r="N362" i="3" s="1"/>
  <c r="I342" i="3"/>
  <c r="I300" i="3"/>
  <c r="N300" i="3"/>
  <c r="N355" i="3"/>
  <c r="I355" i="3"/>
  <c r="I301" i="3"/>
  <c r="N301" i="3"/>
  <c r="I277" i="3"/>
  <c r="N277" i="3"/>
  <c r="N168" i="3"/>
  <c r="I168" i="3"/>
  <c r="I362" i="3" s="1"/>
  <c r="E362" i="3"/>
  <c r="I34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tc={66662336-E125-4375-BA8A-3A9F13A04A17}</author>
  </authors>
  <commentList>
    <comment ref="D168" authorId="0" shapeId="0" xr:uid="{66662336-E125-4375-BA8A-3A9F13A04A1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Berechnung in Excel "Background data"</t>
      </text>
    </comment>
  </commentList>
</comments>
</file>

<file path=xl/sharedStrings.xml><?xml version="1.0" encoding="utf-8"?>
<sst xmlns="http://schemas.openxmlformats.org/spreadsheetml/2006/main" count="1042" uniqueCount="565">
  <si>
    <t>Combined Model</t>
  </si>
  <si>
    <t>Impact (objective function)</t>
  </si>
  <si>
    <t>kg CO2-eq/year</t>
  </si>
  <si>
    <t>Solver</t>
  </si>
  <si>
    <t>gdpopt (ipot/glpk)</t>
  </si>
  <si>
    <t>Time (solver)</t>
  </si>
  <si>
    <t>s</t>
  </si>
  <si>
    <t>Streams</t>
  </si>
  <si>
    <t>Type</t>
  </si>
  <si>
    <t>n [mol/year]</t>
  </si>
  <si>
    <t>t [°C]</t>
  </si>
  <si>
    <t>p [bar]</t>
  </si>
  <si>
    <t>y_CO</t>
  </si>
  <si>
    <t>y_CO2</t>
  </si>
  <si>
    <t>y_H2</t>
  </si>
  <si>
    <t>y_O2</t>
  </si>
  <si>
    <t>y_N2</t>
  </si>
  <si>
    <t>y_CH4</t>
  </si>
  <si>
    <t>y_H2O</t>
  </si>
  <si>
    <t>Fixed (utility)</t>
  </si>
  <si>
    <t>Free</t>
  </si>
  <si>
    <t>Utilities</t>
  </si>
  <si>
    <t>Heat [MJ/year]</t>
  </si>
  <si>
    <t>Electricity [MJ/year]</t>
  </si>
  <si>
    <t>HE5</t>
  </si>
  <si>
    <t>R2_POR</t>
  </si>
  <si>
    <t>R2_CDR</t>
  </si>
  <si>
    <t>HE1</t>
  </si>
  <si>
    <t>TSA1</t>
  </si>
  <si>
    <t>HE3</t>
  </si>
  <si>
    <t>R1</t>
  </si>
  <si>
    <t>HE4</t>
  </si>
  <si>
    <t>CCA1</t>
  </si>
  <si>
    <t>C3</t>
  </si>
  <si>
    <t>C1</t>
  </si>
  <si>
    <t>C2</t>
  </si>
  <si>
    <t>Units</t>
  </si>
  <si>
    <t>Compressor</t>
  </si>
  <si>
    <t>i_in</t>
  </si>
  <si>
    <t>i_out</t>
  </si>
  <si>
    <t>PSA3</t>
  </si>
  <si>
    <t>Pressure Swing Adsorption</t>
  </si>
  <si>
    <t>i_prod</t>
  </si>
  <si>
    <t>i_bp</t>
  </si>
  <si>
    <t>k_prod</t>
  </si>
  <si>
    <t>H2</t>
  </si>
  <si>
    <t>S5</t>
  </si>
  <si>
    <t>Splitter</t>
  </si>
  <si>
    <t>M3</t>
  </si>
  <si>
    <t>Mixer</t>
  </si>
  <si>
    <t>i_in_1</t>
  </si>
  <si>
    <t>i_in_2</t>
  </si>
  <si>
    <t>Heat Exchanger</t>
  </si>
  <si>
    <t>Reactor</t>
  </si>
  <si>
    <t>reaction 1</t>
  </si>
  <si>
    <t>POR</t>
  </si>
  <si>
    <t>disjunct</t>
  </si>
  <si>
    <t>por</t>
  </si>
  <si>
    <t>active</t>
  </si>
  <si>
    <t>CDR</t>
  </si>
  <si>
    <t>cdr</t>
  </si>
  <si>
    <t>Temperature Swing Adsorption</t>
  </si>
  <si>
    <t>CO</t>
  </si>
  <si>
    <t>S1</t>
  </si>
  <si>
    <t>M1</t>
  </si>
  <si>
    <t>WGSR</t>
  </si>
  <si>
    <t>M2</t>
  </si>
  <si>
    <t>Chemical Absorption</t>
  </si>
  <si>
    <t>CO2</t>
  </si>
  <si>
    <t>cca_1</t>
  </si>
  <si>
    <t>PSA1</t>
  </si>
  <si>
    <t>psa_1</t>
  </si>
  <si>
    <t>PSA2</t>
  </si>
  <si>
    <t>Process</t>
  </si>
  <si>
    <t>CO2-based carbon monoxide production via rWGS (valus per kg CO) IIa – electrically heated reactor (CO2RRECT)</t>
  </si>
  <si>
    <t>CO2-based carbon monoxide production via rWGS (valus per kg CO) IIb – reactor heated by steam</t>
  </si>
  <si>
    <t>CO2-based carbon monoxide production via DRM (valus per kg CO) IIa – electrically heated reactor (CO2RRECT)</t>
  </si>
  <si>
    <t>CO2-based carbon monoxide production via DRM (valus per kg CO) IIb – reactor heated by steam</t>
  </si>
  <si>
    <t>Reverse water gas shift [2]</t>
  </si>
  <si>
    <t>Oxidative carbonylation (Eni-) process</t>
  </si>
  <si>
    <t>Ethylene carbonate Route A1</t>
  </si>
  <si>
    <t>Ethylene carbonate Route A2</t>
  </si>
  <si>
    <t>Urea transformation Route B</t>
  </si>
  <si>
    <t>Ethylene carbonte - MIBK Route</t>
  </si>
  <si>
    <t>Ethylene carbonte - EG Route</t>
  </si>
  <si>
    <t>DME (LCA:Schakel et al.)</t>
  </si>
  <si>
    <t>CO2-based formic acid production (values per kg pure formic acid) Ia (Pérez-Fortes et al.)</t>
  </si>
  <si>
    <t>CO2-based formic acid production (values per kg pure formic acid) Ib (Jens et al.)</t>
  </si>
  <si>
    <t>Jet Fuel (Falter et al. 2015) - normalisiert</t>
  </si>
  <si>
    <t>GTL Fuel (Giesen et al. 2014) - kg</t>
  </si>
  <si>
    <t>Methane from CO2 (de Saint Jean et al.)</t>
  </si>
  <si>
    <t>Methane from CO2 (Müller et al.</t>
  </si>
  <si>
    <t>Methanol from CO2 (from JRC)</t>
  </si>
  <si>
    <t>CO2-based methanol synthesis [4]</t>
  </si>
  <si>
    <t>CO2-based methanol production (values per kg methanol) IVa (Rhiko-Struckmann et al.)</t>
  </si>
  <si>
    <t>CO2-based methanol production (values per kg methanol) IVb (Van Dal et al.)</t>
  </si>
  <si>
    <t>CO2-based methanol production (values per kg methanol) IVc (Kiss et al.)</t>
  </si>
  <si>
    <t>OME1 from methanol and aqueos formaldehyde solution</t>
  </si>
  <si>
    <t>Direct route of OME1 from methanol, H2 and CO2</t>
  </si>
  <si>
    <t>Polyol production</t>
  </si>
  <si>
    <t>Polycarbonate (PC) units</t>
  </si>
  <si>
    <t>Polyether (PE) units</t>
  </si>
  <si>
    <t>UREA BY THE SAIPEM/SNAMPROGETTI PROCESS</t>
  </si>
  <si>
    <t>UREA BY THE STAMICARBON UREA 2000PLUS PROCESS</t>
  </si>
  <si>
    <t>UREA BY UTIS HEAT RECYCLE PROCESS</t>
  </si>
  <si>
    <t>UREA, AGRICULTURAL GRADE, BY THE ISOBARIC DOUBLE RECYCLE PROCESS</t>
  </si>
  <si>
    <t>UREA, AGRICULTURAL GRADE, BY THE MITSUI TOATSU PROCESS</t>
  </si>
  <si>
    <t>Ethylene from CO2 via CH4</t>
  </si>
  <si>
    <t>METHANOL TO OLEFINS BY THE DMTO PROCESS</t>
  </si>
  <si>
    <t>METHANOL TO OLEFINS BY THE DMTO-II PROCESS</t>
  </si>
  <si>
    <t>METHANOL TO OLEFINS BY THE DMTO-II PROCESS - MODIFIED</t>
  </si>
  <si>
    <t>METHANE to heat</t>
  </si>
  <si>
    <t>METHANOL to Natural Gas (utility)</t>
  </si>
  <si>
    <t>METHANOL TO TOLUENE</t>
  </si>
  <si>
    <t>METHANOL TO XYLENE (ORTHO)</t>
  </si>
  <si>
    <t>METHANOL TO XYLENE (PARA)</t>
  </si>
  <si>
    <t>METHANOL TO PROPYLENE BY THE LURGI MTP PROCESS</t>
  </si>
  <si>
    <t>METHANOL TO PROPYLENE BY THE LURGI MTP PROCESS UPDATED</t>
  </si>
  <si>
    <t>METHANOL TO BENZENE</t>
  </si>
  <si>
    <t>ETHYLENE BY THE UOP/HYDRO METHANOL TO OLEFINS PROCESS</t>
  </si>
  <si>
    <t>Benzene from CO2 (SC)</t>
  </si>
  <si>
    <t>CO from CO2 (SC)</t>
  </si>
  <si>
    <t>Ethylene from CO2 via H2</t>
  </si>
  <si>
    <t>Ethylene oxide from CO2 (SC)</t>
  </si>
  <si>
    <t>Propylene from CO2 (SC)</t>
  </si>
  <si>
    <t>Styrene from CO2 (SC)</t>
  </si>
  <si>
    <t>Toluene from CO2 (SC)</t>
  </si>
  <si>
    <t>Xylene (ORTHO) from CO2 (SC)</t>
  </si>
  <si>
    <t>Xylene (PARA) from CO2 (SC)</t>
  </si>
  <si>
    <t>TDI - neue Route_v2 exklusive Methylformate production</t>
  </si>
  <si>
    <t>Polycarbonate - neue Route</t>
  </si>
  <si>
    <t>Methylformate productionaus TDI neue Route v2</t>
  </si>
  <si>
    <t>INC 1,3-propanediol</t>
  </si>
  <si>
    <t>INC 1,4-butanediol</t>
  </si>
  <si>
    <t>INC 2,4-dimethyl benzaldehyde</t>
  </si>
  <si>
    <t>INC 2-ethylhexanol</t>
  </si>
  <si>
    <t>INC acrylic acid</t>
  </si>
  <si>
    <t>INC Dimethyl carbonate (DMC) [kg]</t>
  </si>
  <si>
    <t>INC diphenyl carbonate</t>
  </si>
  <si>
    <t>INC DME [kg]</t>
  </si>
  <si>
    <t>INC ETHYLENE</t>
  </si>
  <si>
    <t>INC Ethylene carbonate (EC) [kg]</t>
  </si>
  <si>
    <t>INC Formic acid (CHOOH) [kg]</t>
  </si>
  <si>
    <t>INC GTL Fuel [kg]</t>
  </si>
  <si>
    <t>INC Jet fuel (Kerosene) [kg]</t>
  </si>
  <si>
    <t>INC Methyl formate [allocatable product] bzw methyl formate-2 [Flows_JKl] (Gabi) [kg]</t>
  </si>
  <si>
    <t xml:space="preserve">INC methyl methacrylate </t>
  </si>
  <si>
    <t>INC Naphtha [kg]</t>
  </si>
  <si>
    <t>INC n-butanol</t>
  </si>
  <si>
    <t>INC n-butyraldehyde</t>
  </si>
  <si>
    <t>INC OME1 [kg]</t>
  </si>
  <si>
    <t>INC Polycarbonate (PC) units [kg]</t>
  </si>
  <si>
    <t>INC Polycarbonate compound (PC) [Plastics] bzw RER: polycarbonate, at plant [polymers] (Gabi) [kg]</t>
  </si>
  <si>
    <t>INC Polyether (PE) units [kg]</t>
  </si>
  <si>
    <t>STEAM sink (without credit)</t>
  </si>
  <si>
    <t>STEAM from natural gas sink (without credit)</t>
  </si>
  <si>
    <t>Heat sink (without credit)</t>
  </si>
  <si>
    <t>cooling energy sink (without credit)</t>
  </si>
  <si>
    <t>COOLING WATER sink (without credit)</t>
  </si>
  <si>
    <t xml:space="preserve">INC 2-METHYL-1,3-PROPANEDIOL </t>
  </si>
  <si>
    <t>INC ACETALDEHYDE</t>
  </si>
  <si>
    <t>INC ACETYLENE</t>
  </si>
  <si>
    <t>INC CALCIUM OXIDE</t>
  </si>
  <si>
    <t>blanco</t>
  </si>
  <si>
    <t>INC FORMALDEHYDE (37%)</t>
  </si>
  <si>
    <t>INC Hydrochlorid acid (18%)</t>
  </si>
  <si>
    <t>INC ISOBUTANOL</t>
  </si>
  <si>
    <t>INC ISOBUTYRALDEHYDE</t>
  </si>
  <si>
    <t>INC METHYL T-BUTYL ETHER</t>
  </si>
  <si>
    <t>INC NITRIC OXIDE</t>
  </si>
  <si>
    <t>INC N-PROPANOL</t>
  </si>
  <si>
    <t>INC ACETIC ACID</t>
  </si>
  <si>
    <t>INC ACETONE</t>
  </si>
  <si>
    <t>INC ACRYLONITRILE</t>
  </si>
  <si>
    <t>INC AMMONIA</t>
  </si>
  <si>
    <t>INC AMMONIUM SULFATE</t>
  </si>
  <si>
    <t>INC BENZEN</t>
  </si>
  <si>
    <t>INC BUTADIENE</t>
  </si>
  <si>
    <t>INC BUTENE</t>
  </si>
  <si>
    <t>INC CAPROLACTAM</t>
  </si>
  <si>
    <t>INC CHLORINE</t>
  </si>
  <si>
    <t>INC CUMENE</t>
  </si>
  <si>
    <t>INC CYCLOHEXANE</t>
  </si>
  <si>
    <t>INC DIETHYLENE GLYCOL, CRUDE</t>
  </si>
  <si>
    <t>INC ETHYLBENZENE</t>
  </si>
  <si>
    <t>INC ETHYLENE (2)</t>
  </si>
  <si>
    <t>INC ETHYLENE GLYCOL</t>
  </si>
  <si>
    <t>INC ETHYLENE GLYCOL, CRUDE</t>
  </si>
  <si>
    <t>INC ETHYLENE OXIDE</t>
  </si>
  <si>
    <t>INC FUEL GAS (sink without avoided burden)</t>
  </si>
  <si>
    <t>INC FUEL OIL (sink without avoided burden)</t>
  </si>
  <si>
    <t>INC FUEL OIL, RESIDUAL (sink without acoided burden)</t>
  </si>
  <si>
    <t>INC GASOLINE</t>
  </si>
  <si>
    <t>INC HYDROCHLORIC ACID (100%)</t>
  </si>
  <si>
    <t>INC HYDROGEN</t>
  </si>
  <si>
    <t>INC HYDROGEN CYANIDE</t>
  </si>
  <si>
    <t>INC ISOBUTYLENE</t>
  </si>
  <si>
    <t>INC LIME (= landfill)</t>
  </si>
  <si>
    <t>INC LPG</t>
  </si>
  <si>
    <t>INC METHANE</t>
  </si>
  <si>
    <t>INC METHANOL</t>
  </si>
  <si>
    <t>INC NATURAL GAS</t>
  </si>
  <si>
    <t>INC NATURAL GAS (Raw Material)</t>
  </si>
  <si>
    <t>INC OCTENE</t>
  </si>
  <si>
    <t>INC OLEUM (33.3%)</t>
  </si>
  <si>
    <t>INC OXYGEN</t>
  </si>
  <si>
    <t>INC PHENOL</t>
  </si>
  <si>
    <t>INC POLYETHYLENE, HD</t>
  </si>
  <si>
    <t>INC POLYPROPYLENE</t>
  </si>
  <si>
    <t>INC PROPANE</t>
  </si>
  <si>
    <t>INC PROPYLENE</t>
  </si>
  <si>
    <t>INC PROPYLENE OXIDE</t>
  </si>
  <si>
    <t>INC Process water</t>
  </si>
  <si>
    <t>INC STYRENE</t>
  </si>
  <si>
    <t>INC SULFUR TRIOXIDE</t>
  </si>
  <si>
    <t>INC SULFURIC ACID</t>
  </si>
  <si>
    <t>INC SYNTHESIS GAS (2:1)</t>
  </si>
  <si>
    <t>INC SYNTHESIS GAS (2.2:1)</t>
  </si>
  <si>
    <t>INC SYNTHESIS GAS (1.83:1)</t>
  </si>
  <si>
    <t>INC SYNTHESIS GAS (1:1)</t>
  </si>
  <si>
    <t>INC SYNTHESIS GAS (1.1:1)</t>
  </si>
  <si>
    <t>INC SYNTHESIS GAS (3.4:1)</t>
  </si>
  <si>
    <t>INC SYNTHESIS GAS (3:1)</t>
  </si>
  <si>
    <t>INC SYNTHESIS GAS (1.8:1)</t>
  </si>
  <si>
    <t>INC SYNTHESIS GAS (1.3:1)</t>
  </si>
  <si>
    <t>INC SYNTHESIS GAS (1.5:1)</t>
  </si>
  <si>
    <t>INC SYNTHESIS GAS (1.02:1)</t>
  </si>
  <si>
    <t>INC TEREPHTHALIC ACID</t>
  </si>
  <si>
    <t>INC TOLUENE</t>
  </si>
  <si>
    <t>INC UREA</t>
  </si>
  <si>
    <t>INC VINYL CHLORIDE</t>
  </si>
  <si>
    <t>INC XYLENE (mixed)</t>
  </si>
  <si>
    <t>INC XYLENE (PARA)</t>
  </si>
  <si>
    <t>INC C1-C2 PURGE</t>
  </si>
  <si>
    <t>INC C4-C4 MIXTURE</t>
  </si>
  <si>
    <t>CARBON DIOXIDE as emission to air</t>
  </si>
  <si>
    <t>INC Carbon monoxide</t>
  </si>
  <si>
    <t>INC DEIONIZED WATER</t>
  </si>
  <si>
    <t>INC NITROGEN (vent)</t>
  </si>
  <si>
    <t>INC Z C TO WASTE</t>
  </si>
  <si>
    <t>treatment of blast furnace gas, in power plant, DE</t>
  </si>
  <si>
    <t>Verbrennung COG in BHKW</t>
  </si>
  <si>
    <t>ideale Trennung BFG, ohne Energieaufwand,  Zusammensetzung aus background data</t>
  </si>
  <si>
    <t>ideale Trennung COG, ohne Energieaufwand, Zusammensetzung aus background data</t>
  </si>
  <si>
    <t>GDP today</t>
  </si>
  <si>
    <t>GDP best case</t>
  </si>
  <si>
    <t>Trennung BFG I, Energieaufwand aus Aspen</t>
  </si>
  <si>
    <t>Trennung BFG II, Energieaufwand aus Aspen</t>
  </si>
  <si>
    <t>Trennung COG, Energieaufwand aus Aspen</t>
  </si>
  <si>
    <t>Rest BFG combustion (Bachground data excel)</t>
  </si>
  <si>
    <t>Rest COG combustion (Bachground data excel)</t>
  </si>
  <si>
    <t>TDI - Benchmark</t>
  </si>
  <si>
    <t>Polycarbonat - Benchmark_v2</t>
  </si>
  <si>
    <t>Methylformate (unit process)</t>
  </si>
  <si>
    <t>DIMETHYL CARBONATE BY LIQUID-PHASE OXIDATIVE CARBONYLATION</t>
  </si>
  <si>
    <t>DIMETHYL CARBONATE BY VAPOR-PHASE OXIDATIVE CARBONYLATION</t>
  </si>
  <si>
    <t>Europe without Switzerland: diesel production, low-sulfur</t>
  </si>
  <si>
    <t>FORMIC ACID (85%) BY BASF PROCESS</t>
  </si>
  <si>
    <t>FORMIC ACID (85%) BY HALCON/SD PROCESS</t>
  </si>
  <si>
    <t>FORMIC ACID (85%) BY LEONARD PROCESS</t>
  </si>
  <si>
    <t>FORMIC ACID (85%) VIA IMPROVED KEMIRA PROCESS</t>
  </si>
  <si>
    <t>1,3-PROPANEDIOL FROM ETHYLENE OXIDE</t>
  </si>
  <si>
    <t>1,3-PROPANEDIOL VIA SHELL ONE-STEP OXO PROCESS</t>
  </si>
  <si>
    <t>1,3-PROPANEDIOL FROM ETHYLENE OXIDE VIA HYDROXYESTER</t>
  </si>
  <si>
    <t>1,4-BUTANEDIOL FROM PROPYLENE OXIDE (ALLYL ALCOHOL INTERMEDIATE)</t>
  </si>
  <si>
    <t>2,4-DIMETHYL BENZALDEHYDE FROM M-XYLENE</t>
  </si>
  <si>
    <t>2-ETHYLHEXANOL BY HYDROFORMYLATION FOLLOWED BY ALDOL CONDENSATION AND HYDROGENATION</t>
  </si>
  <si>
    <t>2-ETHYLHEXANOL FROM PROPYLENE, COBALT HYDROCARBONYL CATALYST</t>
  </si>
  <si>
    <t>2-ETHYLHEXANOL FROM PROPYLENE, COBALT PHOSPHINE CATALYST</t>
  </si>
  <si>
    <t>2-ETHYLHEXANOL FROM PROPYLENE, RHODIUM CATALYST</t>
  </si>
  <si>
    <t>ACETIC ACID BY LOW PRESSURE CARBONYLATION OF METHANOL</t>
  </si>
  <si>
    <t>ACETIC ACID BY THE CHIYODA ACETICA PROCESS</t>
  </si>
  <si>
    <t>ACETIC ACID BY THE CHIYODA/UOP ACETICA(TM) PROCESS</t>
  </si>
  <si>
    <t>ACETIC ACID FROM MEOH BY LOW PRESSURE CARBONYLATION, SUPPORTED Rh CATALYST</t>
  </si>
  <si>
    <t>ACETIC ACID FROM MEOH BY THE CELANESE PROCESS</t>
  </si>
  <si>
    <t>ACETIC ACID VIA THE BP CATIVA PROCESS</t>
  </si>
  <si>
    <t>ACETIC ACID VIA THE BP SAABRE PROCESS</t>
  </si>
  <si>
    <t>ACETIC ACID VIA THE CELANESE AO PLUS PROCESS</t>
  </si>
  <si>
    <t>ACETIC ACID FROM MEOH BY THE BP CATIVA PROCESS</t>
  </si>
  <si>
    <t>ACRYLIC ACID, GLACIAL FROM ACETYLENE BY CATALYTIC PROCESS</t>
  </si>
  <si>
    <t>CALCIUM FORMATE FROM LIME BY CARBONYLATION</t>
  </si>
  <si>
    <t>DIPHENYL CARBONATE BY DIRECT PHOSGENATION WITH FIXED-BED REACTORS</t>
  </si>
  <si>
    <t>DIPHENYL CARBONATE FROM PHENOL BY OXIDATIVE CARBONYLATION USING FIXED-BED REACTORS</t>
  </si>
  <si>
    <t>DIPHENYL CARBONATE FROM PHENOL VIA DPO WITH UBE TECHNOLOGY</t>
  </si>
  <si>
    <t>DIPHENYL CARBONATE PRODUCTION BY A PHOSGENE PROCESS</t>
  </si>
  <si>
    <t>DIPHENYL CARBONATE PRODUCTION BY A PROCESS SIMILAR TO GE PROCESS</t>
  </si>
  <si>
    <t>DIPHENYL CARBONATE PRODUCTION BY A PROCESS SIMILAR TO UBE PROCESS</t>
  </si>
  <si>
    <t>DIPHENYL CARBONATE VIA DIMETHYL CARBONATE BY OXIDATIVE CARBONYLATION AND REACTIVE DISTILLATION</t>
  </si>
  <si>
    <t>METHYL METHACRYLATE VIA EASTMAN TECHNOLOGY (C2 BASED)</t>
  </si>
  <si>
    <t>METHYL METHACRYLATE VIA LUCITE TECHNOLOGY (C2 BASED)</t>
  </si>
  <si>
    <t>DE: LPG (conv)</t>
  </si>
  <si>
    <t>US: Propane, agg (conv)</t>
  </si>
  <si>
    <t>N-BUTANOL FROM PROPYLENE VIA N-BUTYRALDEHYDE, RHODIUM CATALYST</t>
  </si>
  <si>
    <t>N-BUTANOL FROM PROPYLENE, COBALT HYDROCARBONYL CATALYST</t>
  </si>
  <si>
    <t>N-BUTANOL FROM PROPYLENE, COBALT-PHOSPHINE CATALYST</t>
  </si>
  <si>
    <t>N-BUTYRALDEHYDE BY THE OIL-SOLUBLE PHOSPHINE PROCESS WITH DUAL REACTORS</t>
  </si>
  <si>
    <t>N-BUTYRALDEHYDE BY THE WATER-SOLUBLE PHOSPHINE PROCESS WITH A SECONDARY REACTOR</t>
  </si>
  <si>
    <t>N-BUTYRALDEHYDE FROM PROPYLENE (WATER-SOL Rh CATALYST)</t>
  </si>
  <si>
    <t>N-BUTYRALDEHYDE FROM PROPYLENE BY THE PHOSPHITE PROCESS WITH C3 ABSORPTION</t>
  </si>
  <si>
    <t>N-BUTYRALDEHYDE FROM PROPYLENE VIA LP OXO PROCESS WITH LIQUID RECYCLE</t>
  </si>
  <si>
    <t>N-BUTYRALDEHYDE PRODUCTION BY LP OXO SELECTOR PROCESS</t>
  </si>
  <si>
    <t>PHOSGENE FROM CHLORINE AND CARBON MONOXIDE BY ACTIVE CARBON CATALYSIS</t>
  </si>
  <si>
    <t>VINYL ACETATE FROM METHANOL AND ACETIC ACID</t>
  </si>
  <si>
    <t>Europe without Switzerland: petroleum refinery operation KEROSENE</t>
  </si>
  <si>
    <t>Europe without Switzerland: diesel production, low-sulfur (2)</t>
  </si>
  <si>
    <t>Europe without Switzerland: diesel production, low-sulfur (3)</t>
  </si>
  <si>
    <t xml:space="preserve">RER: polyol production </t>
  </si>
  <si>
    <t>RER: glycerine production, from epichlorohydrin</t>
  </si>
  <si>
    <t>Europe without Switzerland: petroleum refinery operation NAPHTHA</t>
  </si>
  <si>
    <t>RoW: ethylene carbonate production</t>
  </si>
  <si>
    <t>ACETIC ACID Conventional (agg)</t>
  </si>
  <si>
    <t>ACETONE Conventional (agg)</t>
  </si>
  <si>
    <t>ACRYLONITRILE FROM PROPYLENE BY AMMOXIDATION</t>
  </si>
  <si>
    <t>AMMONIA FROM NATURAL GAS BY STEAM REFORMING BY ICI "AMV" PROCESS</t>
  </si>
  <si>
    <t>AMMONIUM SULFATE Conventional (agg)</t>
  </si>
  <si>
    <t>BENZENE Conventional (agg)</t>
  </si>
  <si>
    <t>BUTENE Conventional (agg)</t>
  </si>
  <si>
    <t>BUTENE-1 FROM RAFFINATE-1 BY THE UCC ADSORPTION PROCESS, WITH DEISOBUTANIZER</t>
  </si>
  <si>
    <t>CAPROLACTAM FROM BUTADIENE BY THE DUPONT-DSM PROCESS</t>
  </si>
  <si>
    <t>CAPROLACTAM FROM TOLUENE VIA CYCLOHEXANE CARBOXYLIC ACID</t>
  </si>
  <si>
    <t>CHLORINE Conventional (agg)</t>
  </si>
  <si>
    <t>CUMENE FROM BENZENE AND PROPYLENE</t>
  </si>
  <si>
    <t>Conventional Cyclohexane</t>
  </si>
  <si>
    <t>DIETHYLENE GLYCOL, CRUDE Conventional (agg)</t>
  </si>
  <si>
    <t>ETHYLBENZENE BY BADGER EBMAXÂ™ LIQUID PHASE ALKYLATION PROCES</t>
  </si>
  <si>
    <t>ETHYLBENZENE FROM BENZENE BY LIQUID-PHASE ALKYLATION, ZEOLITE CAT.</t>
  </si>
  <si>
    <t>ETHYLENE Conventional (agg)</t>
  </si>
  <si>
    <t>PROPYLENE Conventional (agg)</t>
  </si>
  <si>
    <t>STYRENE FROM BENZENE AND ETHYLENE VIA LIQUID-PHASE ALKYL. AND OXIDATIVE REHEAT</t>
  </si>
  <si>
    <t>STYRENE FROM BENZENE AND ETHYLENE VIA VAPOR-PHASE ALKYL. AND ADIABATIC DEHYDRO</t>
  </si>
  <si>
    <t>SULFUR TRIOXIDE Conventional (agg)</t>
  </si>
  <si>
    <t>SULFURIC ACID Conventional (agg)</t>
  </si>
  <si>
    <t>TEREPHTHALIC ACID, PURIFIED, BY THE CONVENTIONAL CATALYTIC AIR OXIDATION PROCESS</t>
  </si>
  <si>
    <t>TOLUENEConventional (agg)</t>
  </si>
  <si>
    <t>VINYL CHLORIDE BY A BALANCED PROCESS WITH HEAT AND HCl RECOVERY (OXY VINYLS)</t>
  </si>
  <si>
    <t>XYLENE (mixed) Conventional (agg)</t>
  </si>
  <si>
    <t>P-XYLENE BY A PAREX(R)/MHAI PROCESS</t>
  </si>
  <si>
    <t>ETHYLENE GLYCOL FROM ETHYLENE OXIDE BY THERMAL HYDRATION</t>
  </si>
  <si>
    <t>ETHYLENE GLYCOL PRODUCTION FROM SYNGAS BY SINOPEC PROCESS</t>
  </si>
  <si>
    <t>ETHYLENE GLYCOL CRUDE from ETHYLENE GLYCOL Conversion</t>
  </si>
  <si>
    <t>ETHYLENE OXIDE FROM ETHYLENE BY OXYGEN OXIDATION (ALL MARKETABLE ETHYLENE OXIDE)</t>
  </si>
  <si>
    <t>GASOLINE Conventional</t>
  </si>
  <si>
    <t>HYDROCHLORIC ACID Conventional (agg)</t>
  </si>
  <si>
    <t>HYDROGEN CYANIDE Conventional (agg)</t>
  </si>
  <si>
    <t>INERT GAS Conventional (agg)</t>
  </si>
  <si>
    <t>ISOBUTYLENE Conventional (agg)</t>
  </si>
  <si>
    <t>LIME Conventional (agg)</t>
  </si>
  <si>
    <t>METHANE conventional (agg)</t>
  </si>
  <si>
    <t>METHANOL (MEGA SCALE) FROM SYNGAS VIA LURGI TECHNOLOGY</t>
  </si>
  <si>
    <t>METHANOL (MEGA SCALE) VIA LURGI TECHNOLOGY</t>
  </si>
  <si>
    <t>NATURAL GAS (raw material) from METHANE</t>
  </si>
  <si>
    <t>NATURAL GAS Conventional (agg)</t>
  </si>
  <si>
    <t>NITROGEN Conventional (PSA von Luft)</t>
  </si>
  <si>
    <t>OLEUM (Mixing of sulfur trioxide and sulfuric acid)</t>
  </si>
  <si>
    <t>OXYGEN Conventional (Kryogene Air separation)</t>
  </si>
  <si>
    <t>PHENOL FROM CUMENE VIA OXYGEN-BASED LIQUID OXIDATION</t>
  </si>
  <si>
    <t>POLYETHYLENE, HD, BY GAS PHASE FLUIDIZED-BED PROCESS (UCC)</t>
  </si>
  <si>
    <t>POLYETHYLENE, LD BY A HIGH PRESSURE AUTOCLAVE PROCESS</t>
  </si>
  <si>
    <t>POLYETHYLENE, LLD, BY A MEDIUM PRESSURE SOLUTION PROCESS (DUPONT TECHNOLOGY)</t>
  </si>
  <si>
    <t>POLYPROPYLENE HOMOPOLYMER BY A VERTICAL STIRRED BED GAS PHASE PROCESS (BASF)</t>
  </si>
  <si>
    <t>PROPYLENE OXIDE BY THE CONVENTIONAL CHLOROHYDRIN PROCESS</t>
  </si>
  <si>
    <t>1-OCTENE PRODUCTION BY ETHYLENE TETRAMERIZATION PROCESS</t>
  </si>
  <si>
    <t>ACETYLENE</t>
  </si>
  <si>
    <t>BUTADIENE FROM N-BUTENES BY OXIDATIVE DEHYDROGENATION</t>
  </si>
  <si>
    <t>BUTADIENE VIA CATADIENE PROCESS</t>
  </si>
  <si>
    <t>BUTADIENE VIA TPC OXO-D PROCESS</t>
  </si>
  <si>
    <t>CALCIUM OXIDE</t>
  </si>
  <si>
    <t>FORMALDEHYDE FROM METHANOL BY THE TOPSOE SR PROCESS</t>
  </si>
  <si>
    <t>FORMALDEHYDE FROM METHANOL, FERRIC-MOLYBDATE CATALYST</t>
  </si>
  <si>
    <t>FORMALDEHYDE FROM METHANOL, SILVER CATALYST</t>
  </si>
  <si>
    <t>Hydrochlorid acid (18%) [kg]</t>
  </si>
  <si>
    <t>MTBE PRODUCTION INTEGRATED WITH N-BUTENE ISOMERIZATION AND PETROCHEMICAL PLANT PROCESS</t>
  </si>
  <si>
    <t>NITRIC OXIDE</t>
  </si>
  <si>
    <t>SODIUM</t>
  </si>
  <si>
    <t>n-butane</t>
  </si>
  <si>
    <t>MTBE (conventional)</t>
  </si>
  <si>
    <t>CO (conventional)</t>
  </si>
  <si>
    <t>CARBON DIOXIDE - air capture</t>
  </si>
  <si>
    <t>PROCESS WATER Conventional (agg)</t>
  </si>
  <si>
    <t>STEAM (MEDIUM PRESSURE) PRODUCTION FROM PACKAGED GAS BOILER</t>
  </si>
  <si>
    <t>CONV Synthesis Gas Mixing (2:1)</t>
  </si>
  <si>
    <t>CONV Synthesis Gas Mixing (2.2:1)</t>
  </si>
  <si>
    <t>CONV Synthesis Gas Mixing (1.83:1)</t>
  </si>
  <si>
    <t>CONV Synthesis Gas Mixing (1:1)</t>
  </si>
  <si>
    <t>CONV Synthesis Gas Mixing (1.1:1)</t>
  </si>
  <si>
    <t>CONV Synthesis Gas Mixing (3.4:1)</t>
  </si>
  <si>
    <t>CONV Synthesis Gas Mixing (3:1)</t>
  </si>
  <si>
    <t>CONV Synthesis Gas Mixing (1.8:1)</t>
  </si>
  <si>
    <t>CONV Synthesis Gas Mixing (1.3:1)</t>
  </si>
  <si>
    <t>CONV Synthesis Gas Mixing (1.5:1)</t>
  </si>
  <si>
    <t>CONV Synthesis Gas Mixing (1.02:1)</t>
  </si>
  <si>
    <t>Conversion FUEL OIL (Utility) from NATURAL GAS (Utility)</t>
  </si>
  <si>
    <t>C1-C2 PURGE to NATURAL GAS UTILITY</t>
  </si>
  <si>
    <t>SynGas (2:1) in (2.2:1)</t>
  </si>
  <si>
    <t>SynGas (2:1) in (1.83:1)</t>
  </si>
  <si>
    <t>SynGas (2:1) in (1:1)</t>
  </si>
  <si>
    <t>SynGas (2:1) in (1.1:1)</t>
  </si>
  <si>
    <t>SynGas (2:1) in (3.4:1)</t>
  </si>
  <si>
    <t>SynGas (2:1) in (1.02:1)</t>
  </si>
  <si>
    <t>SynGas (3:1) in (2:1)</t>
  </si>
  <si>
    <t>SynGas (3:1) in (2.2:1)</t>
  </si>
  <si>
    <t>SynGas (3:1) in (1.83:1)</t>
  </si>
  <si>
    <t>SynGas (3:1) in (1:1)</t>
  </si>
  <si>
    <t>SynGas (3:1) in (1.1:1)</t>
  </si>
  <si>
    <t>SynGas (3:1) in (3.4:1)</t>
  </si>
  <si>
    <t>SynGas (3:1) in (1.02:1)</t>
  </si>
  <si>
    <t>C4 - C5 Micture to Natural Gas (Utility)</t>
  </si>
  <si>
    <t>LPG to Natural Gas Utility</t>
  </si>
  <si>
    <t>CARBON DIOXIDE - ammonia plant</t>
  </si>
  <si>
    <t>NATURAL GAS (utility) from FUEL GAS</t>
  </si>
  <si>
    <t>NATURAL GAS (utility) from NATURAL GAS (raw material)</t>
  </si>
  <si>
    <t>NATURAL GAS (Utility) from PROPANE</t>
  </si>
  <si>
    <t>NATURAL GAS (utility) from RESIDUAL FUEL OIL</t>
  </si>
  <si>
    <t>PROPYLENE to Natural Gas (utility)</t>
  </si>
  <si>
    <t>COOLING WATER SUPPLY</t>
  </si>
  <si>
    <t>PROCESS WATER Utility (conversion)</t>
  </si>
  <si>
    <t>EU-28: Water (desalinated; deionised) ts</t>
  </si>
  <si>
    <t>power to heat (η = 95 %)</t>
  </si>
  <si>
    <t>EU-28: Thermal energy from natural gas ts</t>
  </si>
  <si>
    <t>GLO: Electrolysis with wind, 50 (kW h)/ kg of H2 ts</t>
  </si>
  <si>
    <t>HYDROGEN FROM NATURAL GAS BY STEAM REFORMING</t>
  </si>
  <si>
    <t>Waste water treatment</t>
  </si>
  <si>
    <t>CH: cooling energy, from natural gas, at cogen unit with absorption chiller 100kW ecoinvent 3.3 &lt;e-ep&gt; [MJ]</t>
  </si>
  <si>
    <t>Steam from natural gas [MJ]</t>
  </si>
  <si>
    <t>Natural gas (utility) to heat</t>
  </si>
  <si>
    <t>Heat to Natural gas (utility)</t>
  </si>
  <si>
    <t>EU-28: Electricity from wind power ts</t>
  </si>
  <si>
    <t>EU-28: Electricity from grid mix (2020)</t>
  </si>
  <si>
    <t>Ammonia</t>
  </si>
  <si>
    <t>Water gas shift reaction</t>
  </si>
  <si>
    <t>AMMONIA FROM NATURAL GAS BY STEAM REFORMING BY ICI "AMV" PROCESS incl CO2 capture</t>
  </si>
  <si>
    <t>Electricity, user-defined</t>
  </si>
  <si>
    <t>CO2 to atmosphere</t>
  </si>
  <si>
    <t>1,3-propanediol</t>
  </si>
  <si>
    <t>1,4-butanediol</t>
  </si>
  <si>
    <t>2,4-dimethyl benzaldehyde</t>
  </si>
  <si>
    <t>2-ethylhexanol</t>
  </si>
  <si>
    <t>2-METHYL-1,3-PROPANEDIOL</t>
  </si>
  <si>
    <t>ACETIC ACID</t>
  </si>
  <si>
    <t>ACETONE</t>
  </si>
  <si>
    <t>ACETALDEHYDE</t>
  </si>
  <si>
    <t>acrylic acid</t>
  </si>
  <si>
    <t>ACRYLONITRILE</t>
  </si>
  <si>
    <t>Ammonia NH3 [kg]</t>
  </si>
  <si>
    <t>AMMONIUM SULFATE</t>
  </si>
  <si>
    <t>BENZENE</t>
  </si>
  <si>
    <t>BUTENE</t>
  </si>
  <si>
    <t>BUTADIENE</t>
  </si>
  <si>
    <t>C1-C2 PURGE [MJ]</t>
  </si>
  <si>
    <t>C4-C5 MIXTURE [kg]</t>
  </si>
  <si>
    <t>calcium formate</t>
  </si>
  <si>
    <t>CAPROLACTAM</t>
  </si>
  <si>
    <t>Carbon dioxide (CO2) [kg]</t>
  </si>
  <si>
    <t>Carbon monoxide (CO) [kg]</t>
  </si>
  <si>
    <t>CHLORINE</t>
  </si>
  <si>
    <t>Cooling Energy [MJ]</t>
  </si>
  <si>
    <t>COOLING WATER [m³]</t>
  </si>
  <si>
    <t>CUMENE</t>
  </si>
  <si>
    <t>CYCLOHEXANE</t>
  </si>
  <si>
    <t>DIETHYLENE GLYCOL, CRUDE</t>
  </si>
  <si>
    <t>Dimethyl carbonate (DMC) [kg]</t>
  </si>
  <si>
    <t>DME [kg]</t>
  </si>
  <si>
    <t>diphenyl carbonate</t>
  </si>
  <si>
    <t>Electricity [MJ]</t>
  </si>
  <si>
    <t>ETHYLBENZENE</t>
  </si>
  <si>
    <t>ETHYLENE</t>
  </si>
  <si>
    <t>Ethylene carbonate (EC) [kg]</t>
  </si>
  <si>
    <t>Ethylene glycol (EG) [kg]</t>
  </si>
  <si>
    <t>ETHYLENE GLYCOL, CRUDE</t>
  </si>
  <si>
    <t>Ethylene oxide (EO) [kg]</t>
  </si>
  <si>
    <t>Formic acid (CHOOH) [kg]</t>
  </si>
  <si>
    <t>FORMALDEHYDE (37%)</t>
  </si>
  <si>
    <t>FUEL GAS [MJ]</t>
  </si>
  <si>
    <t>FUEL OIL [MJ]</t>
  </si>
  <si>
    <t>FUEL OIL, RESIDUAL [MJ]</t>
  </si>
  <si>
    <t>GASOLINE</t>
  </si>
  <si>
    <t>GTL Fuel [kg]</t>
  </si>
  <si>
    <t>Heat [MJ]</t>
  </si>
  <si>
    <t>Hydrochlorid acid (30%) [kg]</t>
  </si>
  <si>
    <t>Hydrogen (H2) [kg]</t>
  </si>
  <si>
    <t>HYDROGEN CYANIDE</t>
  </si>
  <si>
    <t>INERT GAS</t>
  </si>
  <si>
    <t>ISOBUTANOL</t>
  </si>
  <si>
    <t>ISOBUTYLENE</t>
  </si>
  <si>
    <t>ISOBUTYRALDEHYDE</t>
  </si>
  <si>
    <t>Jet fuel (Kerosene) [kg]</t>
  </si>
  <si>
    <t>LIME</t>
  </si>
  <si>
    <t>LPG</t>
  </si>
  <si>
    <t>Methane (CH4) [kg]</t>
  </si>
  <si>
    <t>Methanol (CH3OH) [kg]</t>
  </si>
  <si>
    <t>Methyl formate [allocatable product] bzw methyl formate-2 [Flows_JKl] (Gabi) [kg]</t>
  </si>
  <si>
    <t xml:space="preserve">methyl methacrylate </t>
  </si>
  <si>
    <t>METHYL T-BUTYL ETHER</t>
  </si>
  <si>
    <t>Mill gas BFG/BOFG [kg]</t>
  </si>
  <si>
    <t>Mill gas COG [kg]</t>
  </si>
  <si>
    <t>Naphtha [kg]</t>
  </si>
  <si>
    <t>NATURAL GAS [MJ]</t>
  </si>
  <si>
    <t>NATURAL GAS (Raw Material) [kg]</t>
  </si>
  <si>
    <t>Nitrogen (N2) [kg]</t>
  </si>
  <si>
    <t>n-butan</t>
  </si>
  <si>
    <t>n-butanol</t>
  </si>
  <si>
    <t>n-butyraldehyde</t>
  </si>
  <si>
    <t>N-PROPANOL</t>
  </si>
  <si>
    <t>OCTENE</t>
  </si>
  <si>
    <t>OLEUM (33.3%)</t>
  </si>
  <si>
    <t>OME1 [kg]</t>
  </si>
  <si>
    <t>Oxygen (O2) [kg]</t>
  </si>
  <si>
    <t>PHENOL</t>
  </si>
  <si>
    <t>phosgene</t>
  </si>
  <si>
    <t>Polycarbonate (PC) units [kg]</t>
  </si>
  <si>
    <t>Polycarbonate compound (PC) [Plastics] bzw RER: polycarbonate, at plant [polymers] (Gabi) [kg]</t>
  </si>
  <si>
    <t>Polyether (PE) units [kg]</t>
  </si>
  <si>
    <t>POLYETHYLENE, HD</t>
  </si>
  <si>
    <t>Polyol [kg]</t>
  </si>
  <si>
    <t>POLYPROPYLENE</t>
  </si>
  <si>
    <t>PROCESS WATER</t>
  </si>
  <si>
    <t>PROPANE [kg]</t>
  </si>
  <si>
    <t>PROPYLENE</t>
  </si>
  <si>
    <t>Propylene Oxide [kg]</t>
  </si>
  <si>
    <t>Rest BFG - I [kg]</t>
  </si>
  <si>
    <t>Rest BFG - II [kg]</t>
  </si>
  <si>
    <t>Rest COG [kg]</t>
  </si>
  <si>
    <t>Starter (Glycerol) [kg]</t>
  </si>
  <si>
    <t>STEAM [kg]</t>
  </si>
  <si>
    <t>STYRENE</t>
  </si>
  <si>
    <t>SULFUR TRIOXIDE</t>
  </si>
  <si>
    <t>SULFURIC ACID</t>
  </si>
  <si>
    <t>SYNTHESIS GAS (2:1)</t>
  </si>
  <si>
    <t>SYNTHESIS GAS (2.2:1)</t>
  </si>
  <si>
    <t>SYNTHESIS GAS (1.83:1)</t>
  </si>
  <si>
    <t>SYNTHESIS GAS (1:1)</t>
  </si>
  <si>
    <t>SYNTHESIS GAS (1.1:1)</t>
  </si>
  <si>
    <t>SYNTHESIS GAS (3.4:1)</t>
  </si>
  <si>
    <t>SYNTHESIS GAS (3:1)</t>
  </si>
  <si>
    <t>SYNTHESIS GAS (1.8:1)</t>
  </si>
  <si>
    <t>SYNTHESIS GAS (1.3:1)</t>
  </si>
  <si>
    <t>SYNTHESIS GAS (1.5:1)</t>
  </si>
  <si>
    <t>SYNTHESIS GAS (1.02:1)</t>
  </si>
  <si>
    <t>TEREPHTHALIC ACID</t>
  </si>
  <si>
    <t>TOLUENE</t>
  </si>
  <si>
    <t>Toluene diisocyanate (TDI) [Plastics] (Gabi) [kg]</t>
  </si>
  <si>
    <t>UREA</t>
  </si>
  <si>
    <t>vinyl acetate</t>
  </si>
  <si>
    <t>VINYL CHLORIDE</t>
  </si>
  <si>
    <t>WASTE PROCESSES (marker flow)</t>
  </si>
  <si>
    <t>Waste water (H2O) [kg]</t>
  </si>
  <si>
    <t>Water (H2O) [kg]</t>
  </si>
  <si>
    <t>XYLENE (mixed)</t>
  </si>
  <si>
    <t>XYLENE (PARA)</t>
  </si>
  <si>
    <t>CO2 to atm [kg]</t>
  </si>
  <si>
    <t>Separation System</t>
  </si>
  <si>
    <t>B</t>
  </si>
  <si>
    <t>SUMME</t>
  </si>
  <si>
    <t>Bx aus Matlab mit vorgegebener Trennung</t>
  </si>
  <si>
    <t>Electricity aus Matlab</t>
  </si>
  <si>
    <t>Electricity aus Python</t>
  </si>
  <si>
    <t>Heat aus Python</t>
  </si>
  <si>
    <t>Heat aus Matlab</t>
  </si>
  <si>
    <t>B.*x' aus Matlab</t>
  </si>
  <si>
    <t>B.*x' aus Python</t>
  </si>
  <si>
    <t>Der separation vector includiert die Energie für das Stahlwerk!</t>
  </si>
  <si>
    <t>O2</t>
  </si>
  <si>
    <t>N2</t>
  </si>
  <si>
    <t>CH4</t>
  </si>
  <si>
    <t>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</si>
</sst>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3" fillId="3" borderId="0" xfId="2"/>
    <xf numFmtId="0" fontId="1" fillId="4" borderId="0" xfId="0" applyFont="1" applyFill="1"/>
    <xf numFmtId="0" fontId="0" fillId="5" borderId="0" xfId="0" applyFill="1"/>
    <xf numFmtId="11" fontId="0" fillId="0" borderId="0" xfId="0" applyNumberFormat="1"/>
    <xf numFmtId="0" fontId="1" fillId="6" borderId="0" xfId="0" applyFont="1" applyFill="1"/>
    <xf numFmtId="0" fontId="1" fillId="5" borderId="0" xfId="0" applyFont="1" applyFill="1"/>
    <xf numFmtId="0" fontId="2" fillId="2" borderId="0" xfId="1" applyNumberFormat="1"/>
    <xf numFmtId="0" fontId="4" fillId="0" borderId="0" xfId="0" applyFont="1"/>
    <xf numFmtId="11" fontId="4" fillId="0" borderId="0" xfId="0" applyNumberFormat="1" applyFont="1"/>
    <xf numFmtId="0" fontId="0" fillId="0" borderId="0" xfId="0" applyNumberFormat="1"/>
    <xf numFmtId="0" fontId="0" fillId="0" borderId="0" xfId="0" applyFill="1"/>
    <xf numFmtId="0" fontId="0" fillId="7" borderId="0" xfId="0" applyFill="1"/>
    <xf numFmtId="11" fontId="0" fillId="7" borderId="0" xfId="0" applyNumberFormat="1" applyFill="1"/>
    <xf numFmtId="11" fontId="0" fillId="0" borderId="0" xfId="0" applyNumberFormat="1" applyFill="1"/>
    <xf numFmtId="0" fontId="4" fillId="0" borderId="0" xfId="0" applyFont="1" applyAlignment="1"/>
  </cellXfs>
  <cellStyles count="3">
    <cellStyle name="Gut" xfId="1" builtinId="26"/>
    <cellStyle name="Schlecht" xfId="2" builtinId="27"/>
    <cellStyle name="Standard" xfId="0" builtinId="0"/>
  </cellStyles>
  <dxfs count="4">
    <dxf>
      <numFmt numFmtId="15" formatCode="0.00E+00"/>
    </dxf>
    <dxf>
      <numFmt numFmtId="0" formatCode="General"/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anna Kleinekorte" id="{A359C237-4472-4EBB-ADD6-58C1912650CE}" userId="81f50dae6be8c377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68" dT="2020-04-20T11:16:26.89" personId="{A359C237-4472-4EBB-ADD6-58C1912650CE}" id="{66662336-E125-4375-BA8A-3A9F13A04A17}">
    <text>Berechnung in Excel "Background data"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"/>
  <sheetViews>
    <sheetView workbookViewId="0">
      <selection activeCell="S9" sqref="S9"/>
    </sheetView>
  </sheetViews>
  <sheetFormatPr baseColWidth="10" defaultColWidth="9.140625" defaultRowHeight="15" x14ac:dyDescent="0.25"/>
  <cols>
    <col min="4" max="4" width="12.7109375" customWidth="1"/>
    <col min="14" max="16" width="12" bestFit="1" customWidth="1"/>
    <col min="18" max="20" width="12" bestFit="1" customWidth="1"/>
  </cols>
  <sheetData>
    <row r="1" spans="1:22" x14ac:dyDescent="0.25">
      <c r="A1" t="s">
        <v>0</v>
      </c>
      <c r="C1" t="s">
        <v>1</v>
      </c>
      <c r="D1">
        <v>5496134564459.6973</v>
      </c>
      <c r="E1" t="s">
        <v>2</v>
      </c>
      <c r="G1" t="s">
        <v>3</v>
      </c>
      <c r="H1" t="s">
        <v>4</v>
      </c>
      <c r="K1" t="s">
        <v>5</v>
      </c>
      <c r="L1">
        <v>267.66663956642151</v>
      </c>
      <c r="M1" t="s">
        <v>6</v>
      </c>
    </row>
    <row r="3" spans="1:22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N3" t="s">
        <v>62</v>
      </c>
      <c r="O3" t="s">
        <v>68</v>
      </c>
      <c r="P3" t="s">
        <v>45</v>
      </c>
      <c r="Q3" t="s">
        <v>561</v>
      </c>
      <c r="R3" t="s">
        <v>562</v>
      </c>
      <c r="S3" t="s">
        <v>563</v>
      </c>
      <c r="T3" t="s">
        <v>564</v>
      </c>
    </row>
    <row r="4" spans="1:22" x14ac:dyDescent="0.25">
      <c r="F4">
        <v>28</v>
      </c>
      <c r="G4">
        <v>44</v>
      </c>
      <c r="H4">
        <v>2</v>
      </c>
      <c r="I4">
        <v>32</v>
      </c>
      <c r="J4">
        <v>28</v>
      </c>
      <c r="K4">
        <v>16</v>
      </c>
      <c r="L4">
        <v>18</v>
      </c>
    </row>
    <row r="5" spans="1:22" x14ac:dyDescent="0.25">
      <c r="A5">
        <v>31</v>
      </c>
      <c r="B5" t="s">
        <v>19</v>
      </c>
      <c r="C5">
        <v>4442703669383.7686</v>
      </c>
      <c r="D5">
        <v>26.850000000000019</v>
      </c>
      <c r="E5">
        <v>1</v>
      </c>
      <c r="F5">
        <v>0.04</v>
      </c>
      <c r="G5">
        <v>0.01</v>
      </c>
      <c r="H5">
        <v>0.62</v>
      </c>
      <c r="I5">
        <v>0</v>
      </c>
      <c r="J5">
        <v>0.06</v>
      </c>
      <c r="K5">
        <v>0.22</v>
      </c>
      <c r="L5">
        <v>0.05</v>
      </c>
      <c r="N5" s="5">
        <f>F5*F$4*C5/1000</f>
        <v>4975828109.7098217</v>
      </c>
      <c r="O5" s="5">
        <f>G5*G$4*C5/1000</f>
        <v>1954789614.5288582</v>
      </c>
      <c r="P5" s="5">
        <f>H5*H$4*C5/1000</f>
        <v>5508952550.0358734</v>
      </c>
      <c r="Q5">
        <f>I5*I$4*C5/1000</f>
        <v>0</v>
      </c>
      <c r="R5" s="5">
        <f>J5*J$4*C5/1000</f>
        <v>7463742164.5647306</v>
      </c>
      <c r="S5" s="5">
        <f>K5*K$4*C5/1000</f>
        <v>15638316916.230865</v>
      </c>
      <c r="T5" s="5">
        <f>L5*L$4*C5/1000</f>
        <v>3998433302.4453917</v>
      </c>
    </row>
    <row r="6" spans="1:22" x14ac:dyDescent="0.25">
      <c r="A6">
        <v>32</v>
      </c>
      <c r="B6" t="s">
        <v>20</v>
      </c>
      <c r="C6">
        <v>4442703669383.7686</v>
      </c>
      <c r="D6">
        <v>351.78785130326378</v>
      </c>
      <c r="E6">
        <v>15.02064665982958</v>
      </c>
      <c r="F6">
        <v>0.04</v>
      </c>
      <c r="G6">
        <v>0.01</v>
      </c>
      <c r="H6">
        <v>0.62</v>
      </c>
      <c r="I6">
        <v>0</v>
      </c>
      <c r="J6">
        <v>0.06</v>
      </c>
      <c r="K6">
        <v>0.22</v>
      </c>
      <c r="L6">
        <v>4.9999999999999961E-2</v>
      </c>
      <c r="N6" s="5">
        <f t="shared" ref="N6:N32" si="0">F6*F$4*C6/1000</f>
        <v>4975828109.7098217</v>
      </c>
      <c r="O6" s="5">
        <f t="shared" ref="O6:O32" si="1">G6*G$4*C6/1000</f>
        <v>1954789614.5288582</v>
      </c>
      <c r="P6" s="5">
        <f t="shared" ref="P6:P32" si="2">H6*H$4*C6/1000</f>
        <v>5508952550.0358734</v>
      </c>
      <c r="Q6">
        <f t="shared" ref="Q6:Q32" si="3">I6*I$4*C6/1000</f>
        <v>0</v>
      </c>
      <c r="R6" s="5">
        <f t="shared" ref="R6:R32" si="4">J6*J$4*C6/1000</f>
        <v>7463742164.5647306</v>
      </c>
      <c r="S6" s="5">
        <f t="shared" ref="S6:S32" si="5">K6*K$4*C6/1000</f>
        <v>15638316916.230865</v>
      </c>
      <c r="T6" s="5">
        <f t="shared" ref="T6:T32" si="6">L6*L$4*C6/1000</f>
        <v>3998433302.4453883</v>
      </c>
    </row>
    <row r="7" spans="1:22" x14ac:dyDescent="0.25">
      <c r="A7">
        <v>33</v>
      </c>
      <c r="B7" t="s">
        <v>20</v>
      </c>
      <c r="C7">
        <v>2409529085338.3452</v>
      </c>
      <c r="D7">
        <v>351.78785130326378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N7" s="5">
        <f t="shared" si="0"/>
        <v>0</v>
      </c>
      <c r="O7" s="5">
        <f t="shared" si="1"/>
        <v>0</v>
      </c>
      <c r="P7" s="14">
        <f t="shared" si="2"/>
        <v>4819058170.6766901</v>
      </c>
      <c r="Q7">
        <f t="shared" si="3"/>
        <v>0</v>
      </c>
      <c r="R7" s="5">
        <f t="shared" si="4"/>
        <v>0</v>
      </c>
      <c r="S7" s="5">
        <f t="shared" si="5"/>
        <v>0</v>
      </c>
      <c r="T7" s="5">
        <f t="shared" si="6"/>
        <v>0</v>
      </c>
    </row>
    <row r="8" spans="1:22" x14ac:dyDescent="0.25">
      <c r="A8">
        <v>34</v>
      </c>
      <c r="B8" t="s">
        <v>20</v>
      </c>
      <c r="C8">
        <v>2033174584045.4231</v>
      </c>
      <c r="D8">
        <v>351.78785130326378</v>
      </c>
      <c r="E8">
        <v>15.02064665982958</v>
      </c>
      <c r="F8">
        <v>8.7404273184333969E-2</v>
      </c>
      <c r="G8">
        <v>2.1851068296083489E-2</v>
      </c>
      <c r="H8">
        <v>0.1696594047488274</v>
      </c>
      <c r="I8">
        <v>1.6526110907101589E-23</v>
      </c>
      <c r="J8">
        <v>0.13110640977650101</v>
      </c>
      <c r="K8">
        <v>0.48072350251383678</v>
      </c>
      <c r="L8">
        <v>0.1092553414804175</v>
      </c>
      <c r="N8" s="5">
        <f t="shared" si="0"/>
        <v>4975828109.7098217</v>
      </c>
      <c r="O8" s="5">
        <f t="shared" si="1"/>
        <v>1954789614.5288579</v>
      </c>
      <c r="P8" s="5">
        <f t="shared" si="2"/>
        <v>689894379.35918248</v>
      </c>
      <c r="Q8">
        <f t="shared" si="3"/>
        <v>1.0752149974219138E-12</v>
      </c>
      <c r="R8" s="5">
        <f t="shared" si="4"/>
        <v>7463742164.5647345</v>
      </c>
      <c r="S8" s="5">
        <f t="shared" si="5"/>
        <v>15638316916.230864</v>
      </c>
      <c r="T8" s="5">
        <f t="shared" si="6"/>
        <v>3998433302.4453931</v>
      </c>
    </row>
    <row r="9" spans="1:22" x14ac:dyDescent="0.25">
      <c r="A9">
        <v>35</v>
      </c>
      <c r="B9" t="s">
        <v>20</v>
      </c>
      <c r="C9">
        <v>1833774945856.792</v>
      </c>
      <c r="D9">
        <v>351.78785130326378</v>
      </c>
      <c r="E9">
        <v>15.02064665982958</v>
      </c>
      <c r="F9">
        <v>8.7404273184333969E-2</v>
      </c>
      <c r="G9">
        <v>2.1851068296083489E-2</v>
      </c>
      <c r="H9">
        <v>0.1696594047488274</v>
      </c>
      <c r="I9">
        <v>3.1578660513191899E-22</v>
      </c>
      <c r="J9">
        <v>0.13110640977650101</v>
      </c>
      <c r="K9">
        <v>0.48072350251383689</v>
      </c>
      <c r="L9">
        <v>0.1092553414804175</v>
      </c>
      <c r="N9" s="5">
        <f t="shared" si="0"/>
        <v>4487833457.1351204</v>
      </c>
      <c r="O9" s="5">
        <f t="shared" si="1"/>
        <v>1763077429.5887969</v>
      </c>
      <c r="P9" s="5">
        <f t="shared" si="2"/>
        <v>622234331.5147531</v>
      </c>
      <c r="Q9">
        <f t="shared" si="3"/>
        <v>1.8530610071298716E-11</v>
      </c>
      <c r="R9" s="5">
        <f t="shared" si="4"/>
        <v>6731750185.7026825</v>
      </c>
      <c r="S9" s="5">
        <f t="shared" si="5"/>
        <v>14104619436.710379</v>
      </c>
      <c r="T9" s="5">
        <f t="shared" si="6"/>
        <v>3606294742.3407226</v>
      </c>
    </row>
    <row r="10" spans="1:22" x14ac:dyDescent="0.25">
      <c r="A10">
        <v>36</v>
      </c>
      <c r="B10" t="s">
        <v>20</v>
      </c>
      <c r="C10">
        <v>199399638188.6315</v>
      </c>
      <c r="D10">
        <v>351.78785130326378</v>
      </c>
      <c r="E10">
        <v>15.02064665982958</v>
      </c>
      <c r="F10">
        <v>8.7404273184343878E-2</v>
      </c>
      <c r="G10">
        <v>2.1851068296083409E-2</v>
      </c>
      <c r="H10">
        <v>0.16965940474882821</v>
      </c>
      <c r="I10">
        <v>6.8341232944495478E-17</v>
      </c>
      <c r="J10">
        <v>0.13110640977650101</v>
      </c>
      <c r="K10">
        <v>0.480723502513838</v>
      </c>
      <c r="L10">
        <v>0.1092553414804068</v>
      </c>
      <c r="N10" s="5">
        <f t="shared" si="0"/>
        <v>487994652.57475734</v>
      </c>
      <c r="O10" s="5">
        <f t="shared" si="1"/>
        <v>191712184.94006076</v>
      </c>
      <c r="P10" s="5">
        <f t="shared" si="2"/>
        <v>67660047.844429865</v>
      </c>
      <c r="Q10">
        <f t="shared" si="3"/>
        <v>4.3607094791991622E-7</v>
      </c>
      <c r="R10" s="5">
        <f t="shared" si="4"/>
        <v>731991978.86205339</v>
      </c>
      <c r="S10" s="5">
        <f t="shared" si="5"/>
        <v>1533697479.5204957</v>
      </c>
      <c r="T10" s="5">
        <f t="shared" si="6"/>
        <v>392138560.10463297</v>
      </c>
    </row>
    <row r="11" spans="1:22" x14ac:dyDescent="0.25">
      <c r="A11">
        <v>37</v>
      </c>
      <c r="B11" t="s">
        <v>20</v>
      </c>
      <c r="C11">
        <v>95856092470.031006</v>
      </c>
      <c r="D11">
        <v>26.850000000000019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N11" s="5">
        <f t="shared" si="0"/>
        <v>0</v>
      </c>
      <c r="O11" s="14">
        <f t="shared" si="1"/>
        <v>4217668068.6813641</v>
      </c>
      <c r="P11" s="5">
        <f t="shared" si="2"/>
        <v>0</v>
      </c>
      <c r="Q11">
        <f t="shared" si="3"/>
        <v>0</v>
      </c>
      <c r="R11" s="5">
        <f t="shared" si="4"/>
        <v>0</v>
      </c>
      <c r="S11" s="5">
        <f t="shared" si="5"/>
        <v>0</v>
      </c>
      <c r="T11" s="5">
        <f t="shared" si="6"/>
        <v>0</v>
      </c>
    </row>
    <row r="12" spans="1:22" x14ac:dyDescent="0.25">
      <c r="A12">
        <v>38</v>
      </c>
      <c r="B12" t="s">
        <v>20</v>
      </c>
      <c r="C12">
        <v>295255730658.6626</v>
      </c>
      <c r="D12">
        <v>244.9753962765889</v>
      </c>
      <c r="E12">
        <v>1</v>
      </c>
      <c r="F12">
        <v>5.9028085281253952E-2</v>
      </c>
      <c r="G12">
        <v>0.3394114903671725</v>
      </c>
      <c r="H12">
        <v>0.1145787207812909</v>
      </c>
      <c r="I12">
        <v>4.6158005590771087E-17</v>
      </c>
      <c r="J12">
        <v>8.8542127921870953E-2</v>
      </c>
      <c r="K12">
        <v>0.32465446904686068</v>
      </c>
      <c r="L12">
        <v>7.3785106601549813E-2</v>
      </c>
      <c r="N12" s="5">
        <f t="shared" si="0"/>
        <v>487994652.57475752</v>
      </c>
      <c r="O12" s="5">
        <f t="shared" si="1"/>
        <v>4409380253.6214256</v>
      </c>
      <c r="P12" s="5">
        <f t="shared" si="2"/>
        <v>67660047.844429865</v>
      </c>
      <c r="Q12">
        <f t="shared" si="3"/>
        <v>4.3610930132639203E-7</v>
      </c>
      <c r="R12" s="5">
        <f t="shared" si="4"/>
        <v>731991978.86205375</v>
      </c>
      <c r="S12" s="5">
        <f t="shared" si="5"/>
        <v>1533697479.5204961</v>
      </c>
      <c r="T12" s="5">
        <f t="shared" si="6"/>
        <v>392138560.10462219</v>
      </c>
    </row>
    <row r="13" spans="1:22" x14ac:dyDescent="0.25">
      <c r="A13">
        <v>39</v>
      </c>
      <c r="B13" t="s">
        <v>20</v>
      </c>
      <c r="C13">
        <v>295255730658.6626</v>
      </c>
      <c r="D13">
        <v>955.85793801336524</v>
      </c>
      <c r="E13">
        <v>1</v>
      </c>
      <c r="F13">
        <v>5.9028085281268773E-2</v>
      </c>
      <c r="G13">
        <v>0.33941149036717211</v>
      </c>
      <c r="H13">
        <v>0.1145787207812923</v>
      </c>
      <c r="I13">
        <v>2.6966419544245498E-16</v>
      </c>
      <c r="J13">
        <v>8.8542127921871258E-2</v>
      </c>
      <c r="K13">
        <v>0.32465446904687761</v>
      </c>
      <c r="L13">
        <v>7.3785106601517825E-2</v>
      </c>
      <c r="N13" s="5">
        <f t="shared" si="0"/>
        <v>487994652.57488</v>
      </c>
      <c r="O13" s="5">
        <f t="shared" si="1"/>
        <v>4409380253.6214209</v>
      </c>
      <c r="P13" s="5">
        <f t="shared" si="2"/>
        <v>67660047.8444307</v>
      </c>
      <c r="Q13">
        <f t="shared" si="3"/>
        <v>2.5478367698509579E-6</v>
      </c>
      <c r="R13" s="5">
        <f t="shared" si="4"/>
        <v>731991978.86205637</v>
      </c>
      <c r="S13" s="5">
        <f t="shared" si="5"/>
        <v>1533697479.5205762</v>
      </c>
      <c r="T13" s="5">
        <f t="shared" si="6"/>
        <v>392138560.10445219</v>
      </c>
    </row>
    <row r="14" spans="1:22" x14ac:dyDescent="0.25">
      <c r="A14">
        <v>40</v>
      </c>
      <c r="B14" t="s">
        <v>20</v>
      </c>
      <c r="C14">
        <v>467796697104.72729</v>
      </c>
      <c r="D14">
        <v>869.85</v>
      </c>
      <c r="E14">
        <v>1</v>
      </c>
      <c r="F14">
        <v>0.40609381825677687</v>
      </c>
      <c r="G14">
        <v>2.9805050881219049E-2</v>
      </c>
      <c r="H14">
        <v>0.44115529597695968</v>
      </c>
      <c r="I14">
        <v>1.702035358305803E-16</v>
      </c>
      <c r="J14">
        <v>5.5884470402304348E-2</v>
      </c>
      <c r="K14">
        <v>2.0490972480845939E-2</v>
      </c>
      <c r="L14">
        <v>4.6570392001891857E-2</v>
      </c>
      <c r="N14" s="14">
        <f t="shared" si="0"/>
        <v>5319141713.0646935</v>
      </c>
      <c r="O14" s="14">
        <f t="shared" si="1"/>
        <v>613478991.80799484</v>
      </c>
      <c r="P14" s="14">
        <f t="shared" si="2"/>
        <v>412741980.73656023</v>
      </c>
      <c r="Q14">
        <f t="shared" si="3"/>
        <v>2.54786086070693E-6</v>
      </c>
      <c r="R14" s="14">
        <f t="shared" si="4"/>
        <v>731991978.86205614</v>
      </c>
      <c r="S14" s="14">
        <f t="shared" si="5"/>
        <v>153369747.95205742</v>
      </c>
      <c r="T14" s="14">
        <f t="shared" si="6"/>
        <v>392138560.10443354</v>
      </c>
      <c r="V14" s="5">
        <f>N14+P14</f>
        <v>5731883693.8012533</v>
      </c>
    </row>
    <row r="15" spans="1:22" x14ac:dyDescent="0.25">
      <c r="A15">
        <v>1</v>
      </c>
      <c r="B15" t="s">
        <v>19</v>
      </c>
      <c r="C15">
        <v>3309896050665.876</v>
      </c>
      <c r="D15">
        <v>26.850000000000019</v>
      </c>
      <c r="E15">
        <v>1</v>
      </c>
      <c r="F15">
        <v>0.24</v>
      </c>
      <c r="G15">
        <v>0.22</v>
      </c>
      <c r="H15">
        <v>0.04</v>
      </c>
      <c r="I15">
        <v>0</v>
      </c>
      <c r="J15">
        <v>0.47</v>
      </c>
      <c r="K15">
        <v>0</v>
      </c>
      <c r="L15">
        <v>0.03</v>
      </c>
      <c r="N15" s="5">
        <f t="shared" si="0"/>
        <v>22242501460.474686</v>
      </c>
      <c r="O15" s="5">
        <f t="shared" si="1"/>
        <v>32039793770.445679</v>
      </c>
      <c r="P15" s="5">
        <f t="shared" si="2"/>
        <v>264791684.05327007</v>
      </c>
      <c r="Q15">
        <f t="shared" si="3"/>
        <v>0</v>
      </c>
      <c r="R15" s="5">
        <f t="shared" si="4"/>
        <v>43558232026.762932</v>
      </c>
      <c r="S15" s="5">
        <f t="shared" si="5"/>
        <v>0</v>
      </c>
      <c r="T15" s="5">
        <f t="shared" si="6"/>
        <v>1787343867.3595731</v>
      </c>
    </row>
    <row r="16" spans="1:22" x14ac:dyDescent="0.25">
      <c r="A16">
        <v>2</v>
      </c>
      <c r="B16" t="s">
        <v>20</v>
      </c>
      <c r="C16">
        <v>3309896050665.876</v>
      </c>
      <c r="D16">
        <v>50</v>
      </c>
      <c r="E16">
        <v>1</v>
      </c>
      <c r="F16">
        <v>0.24</v>
      </c>
      <c r="G16">
        <v>0.22</v>
      </c>
      <c r="H16">
        <v>0.04</v>
      </c>
      <c r="I16">
        <v>0</v>
      </c>
      <c r="J16">
        <v>0.47</v>
      </c>
      <c r="K16">
        <v>0</v>
      </c>
      <c r="L16">
        <v>3.000000000000003E-2</v>
      </c>
      <c r="N16" s="5">
        <f t="shared" si="0"/>
        <v>22242501460.474686</v>
      </c>
      <c r="O16" s="5">
        <f t="shared" si="1"/>
        <v>32039793770.445679</v>
      </c>
      <c r="P16" s="5">
        <f t="shared" si="2"/>
        <v>264791684.05327007</v>
      </c>
      <c r="Q16">
        <f t="shared" si="3"/>
        <v>0</v>
      </c>
      <c r="R16" s="5">
        <f t="shared" si="4"/>
        <v>43558232026.762932</v>
      </c>
      <c r="S16" s="5">
        <f t="shared" si="5"/>
        <v>0</v>
      </c>
      <c r="T16" s="5">
        <f t="shared" si="6"/>
        <v>1787343867.359575</v>
      </c>
    </row>
    <row r="17" spans="1:20" x14ac:dyDescent="0.25">
      <c r="A17">
        <v>3</v>
      </c>
      <c r="B17" t="s">
        <v>20</v>
      </c>
      <c r="C17">
        <v>714937554734.66052</v>
      </c>
      <c r="D17">
        <v>250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s="5">
        <f t="shared" si="0"/>
        <v>20018251532.570496</v>
      </c>
      <c r="O17" s="5">
        <f t="shared" si="1"/>
        <v>0</v>
      </c>
      <c r="P17" s="5">
        <f t="shared" si="2"/>
        <v>0</v>
      </c>
      <c r="Q17">
        <f t="shared" si="3"/>
        <v>0</v>
      </c>
      <c r="R17" s="5">
        <f t="shared" si="4"/>
        <v>0</v>
      </c>
      <c r="S17" s="5">
        <f t="shared" si="5"/>
        <v>0</v>
      </c>
      <c r="T17" s="5">
        <f t="shared" si="6"/>
        <v>0</v>
      </c>
    </row>
    <row r="18" spans="1:20" x14ac:dyDescent="0.25">
      <c r="A18">
        <v>4</v>
      </c>
      <c r="B18" t="s">
        <v>20</v>
      </c>
      <c r="C18">
        <v>2594958495931.2158</v>
      </c>
      <c r="D18">
        <v>50</v>
      </c>
      <c r="E18">
        <v>1</v>
      </c>
      <c r="F18">
        <v>3.0612241987571089E-2</v>
      </c>
      <c r="G18">
        <v>0.28061224574044002</v>
      </c>
      <c r="H18">
        <v>5.1020408316443638E-2</v>
      </c>
      <c r="I18">
        <v>5.3419659451615629E-23</v>
      </c>
      <c r="J18">
        <v>0.59948979771821254</v>
      </c>
      <c r="K18">
        <v>0</v>
      </c>
      <c r="L18">
        <v>3.8265306237333097E-2</v>
      </c>
      <c r="N18" s="5">
        <f t="shared" si="0"/>
        <v>2224249927.9041967</v>
      </c>
      <c r="O18" s="5">
        <f t="shared" si="1"/>
        <v>32039793770.44569</v>
      </c>
      <c r="P18" s="5">
        <f t="shared" si="2"/>
        <v>264791684.05327016</v>
      </c>
      <c r="Q18">
        <f t="shared" si="3"/>
        <v>4.4358975725991122E-12</v>
      </c>
      <c r="R18" s="5">
        <f t="shared" si="4"/>
        <v>43558232026.762924</v>
      </c>
      <c r="S18" s="5">
        <f t="shared" si="5"/>
        <v>0</v>
      </c>
      <c r="T18" s="5">
        <f t="shared" si="6"/>
        <v>1787343867.3595908</v>
      </c>
    </row>
    <row r="19" spans="1:20" x14ac:dyDescent="0.25">
      <c r="A19">
        <v>20</v>
      </c>
      <c r="B19" t="s">
        <v>20</v>
      </c>
      <c r="C19">
        <v>714937554734.66052</v>
      </c>
      <c r="D19">
        <v>250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N19" s="14">
        <f t="shared" si="0"/>
        <v>20018251532.570496</v>
      </c>
      <c r="O19" s="5">
        <f t="shared" si="1"/>
        <v>0</v>
      </c>
      <c r="P19" s="5">
        <f t="shared" si="2"/>
        <v>0</v>
      </c>
      <c r="Q19">
        <f t="shared" si="3"/>
        <v>0</v>
      </c>
      <c r="R19" s="5">
        <f t="shared" si="4"/>
        <v>0</v>
      </c>
      <c r="S19" s="5">
        <f t="shared" si="5"/>
        <v>0</v>
      </c>
      <c r="T19" s="5">
        <f t="shared" si="6"/>
        <v>0</v>
      </c>
    </row>
    <row r="20" spans="1:20" x14ac:dyDescent="0.25">
      <c r="A20">
        <v>21</v>
      </c>
      <c r="B20" t="s">
        <v>20</v>
      </c>
      <c r="C20">
        <v>0</v>
      </c>
      <c r="D20">
        <v>250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N20" s="11">
        <f t="shared" si="0"/>
        <v>0</v>
      </c>
      <c r="O20" s="5">
        <f t="shared" si="1"/>
        <v>0</v>
      </c>
      <c r="P20" s="5">
        <f t="shared" si="2"/>
        <v>0</v>
      </c>
      <c r="Q20">
        <f t="shared" si="3"/>
        <v>0</v>
      </c>
      <c r="R20" s="5">
        <f t="shared" si="4"/>
        <v>0</v>
      </c>
      <c r="S20" s="5">
        <f t="shared" si="5"/>
        <v>0</v>
      </c>
      <c r="T20" s="5">
        <f t="shared" si="6"/>
        <v>0</v>
      </c>
    </row>
    <row r="21" spans="1:20" x14ac:dyDescent="0.25">
      <c r="A21">
        <v>22</v>
      </c>
      <c r="B21" t="s">
        <v>19</v>
      </c>
      <c r="C21">
        <v>0</v>
      </c>
      <c r="D21">
        <v>126.85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N21" s="11">
        <f t="shared" si="0"/>
        <v>0</v>
      </c>
      <c r="O21" s="5">
        <f t="shared" si="1"/>
        <v>0</v>
      </c>
      <c r="P21" s="5">
        <f t="shared" si="2"/>
        <v>0</v>
      </c>
      <c r="Q21">
        <f t="shared" si="3"/>
        <v>0</v>
      </c>
      <c r="R21" s="5">
        <f t="shared" si="4"/>
        <v>0</v>
      </c>
      <c r="S21" s="5">
        <f t="shared" si="5"/>
        <v>0</v>
      </c>
      <c r="T21" s="5">
        <f t="shared" si="6"/>
        <v>0</v>
      </c>
    </row>
    <row r="22" spans="1:20" x14ac:dyDescent="0.25">
      <c r="A22">
        <v>23</v>
      </c>
      <c r="B22" t="s">
        <v>20</v>
      </c>
      <c r="C22">
        <v>0</v>
      </c>
      <c r="D22">
        <v>316.40526303039883</v>
      </c>
      <c r="E22">
        <v>1</v>
      </c>
      <c r="F22">
        <v>0.1226307551781099</v>
      </c>
      <c r="G22">
        <v>0.1119494557717718</v>
      </c>
      <c r="H22">
        <v>0.1119683175224601</v>
      </c>
      <c r="I22">
        <v>0.17525911772853359</v>
      </c>
      <c r="J22">
        <v>0.16098872177610149</v>
      </c>
      <c r="K22">
        <v>0.1979299739437369</v>
      </c>
      <c r="L22">
        <v>0.1192736580792861</v>
      </c>
      <c r="N22" s="11">
        <f t="shared" si="0"/>
        <v>0</v>
      </c>
      <c r="O22" s="5">
        <f t="shared" si="1"/>
        <v>0</v>
      </c>
      <c r="P22" s="5">
        <f t="shared" si="2"/>
        <v>0</v>
      </c>
      <c r="Q22">
        <f t="shared" si="3"/>
        <v>0</v>
      </c>
      <c r="R22" s="5">
        <f t="shared" si="4"/>
        <v>0</v>
      </c>
      <c r="S22" s="5">
        <f t="shared" si="5"/>
        <v>0</v>
      </c>
      <c r="T22" s="5">
        <f t="shared" si="6"/>
        <v>0</v>
      </c>
    </row>
    <row r="23" spans="1:20" x14ac:dyDescent="0.25">
      <c r="A23">
        <v>24</v>
      </c>
      <c r="B23" t="s">
        <v>20</v>
      </c>
      <c r="C23">
        <v>0</v>
      </c>
      <c r="D23">
        <v>426.8500013598765</v>
      </c>
      <c r="E23">
        <v>1</v>
      </c>
      <c r="F23">
        <v>0.1226307551781099</v>
      </c>
      <c r="G23">
        <v>0.1119494557717718</v>
      </c>
      <c r="H23">
        <v>0.1119683175224601</v>
      </c>
      <c r="I23">
        <v>0.17525911772853359</v>
      </c>
      <c r="J23">
        <v>0.16098872177610149</v>
      </c>
      <c r="K23">
        <v>0.1979299739437369</v>
      </c>
      <c r="L23">
        <v>0.1192736580792861</v>
      </c>
      <c r="N23" s="11">
        <f t="shared" si="0"/>
        <v>0</v>
      </c>
      <c r="O23" s="5">
        <f t="shared" si="1"/>
        <v>0</v>
      </c>
      <c r="P23" s="5">
        <f t="shared" si="2"/>
        <v>0</v>
      </c>
      <c r="Q23">
        <f t="shared" si="3"/>
        <v>0</v>
      </c>
      <c r="R23" s="5">
        <f t="shared" si="4"/>
        <v>0</v>
      </c>
      <c r="S23" s="5">
        <f t="shared" si="5"/>
        <v>0</v>
      </c>
      <c r="T23" s="5">
        <f t="shared" si="6"/>
        <v>0</v>
      </c>
    </row>
    <row r="24" spans="1:20" x14ac:dyDescent="0.25">
      <c r="A24">
        <v>25</v>
      </c>
      <c r="B24" t="s">
        <v>20</v>
      </c>
      <c r="C24">
        <v>0</v>
      </c>
      <c r="D24">
        <v>426.85000100422798</v>
      </c>
      <c r="E24">
        <v>1</v>
      </c>
      <c r="F24">
        <v>0.1237597085176525</v>
      </c>
      <c r="G24">
        <v>0.18176732730093439</v>
      </c>
      <c r="H24">
        <v>0.1817547354173287</v>
      </c>
      <c r="I24">
        <v>0.12419628095391801</v>
      </c>
      <c r="J24">
        <v>0.12401093223231251</v>
      </c>
      <c r="K24">
        <v>0.12437271568734359</v>
      </c>
      <c r="L24">
        <v>0.14013829989051041</v>
      </c>
      <c r="N24" s="11">
        <f t="shared" si="0"/>
        <v>0</v>
      </c>
      <c r="O24" s="5">
        <f t="shared" si="1"/>
        <v>0</v>
      </c>
      <c r="P24" s="5">
        <f t="shared" si="2"/>
        <v>0</v>
      </c>
      <c r="Q24">
        <f t="shared" si="3"/>
        <v>0</v>
      </c>
      <c r="R24" s="5">
        <f t="shared" si="4"/>
        <v>0</v>
      </c>
      <c r="S24" s="5">
        <f t="shared" si="5"/>
        <v>0</v>
      </c>
      <c r="T24" s="5">
        <f t="shared" si="6"/>
        <v>0</v>
      </c>
    </row>
    <row r="25" spans="1:20" x14ac:dyDescent="0.25">
      <c r="A25">
        <v>5</v>
      </c>
      <c r="B25" t="s">
        <v>20</v>
      </c>
      <c r="C25">
        <v>2594958495931.2158</v>
      </c>
      <c r="D25">
        <v>50</v>
      </c>
      <c r="E25">
        <v>1</v>
      </c>
      <c r="F25">
        <v>3.0612241987571089E-2</v>
      </c>
      <c r="G25">
        <v>0.28061224574044002</v>
      </c>
      <c r="H25">
        <v>5.1020408316443638E-2</v>
      </c>
      <c r="I25">
        <v>7.3616188463097833E-19</v>
      </c>
      <c r="J25">
        <v>0.59948979771821254</v>
      </c>
      <c r="K25">
        <v>7.3703884307431412E-19</v>
      </c>
      <c r="L25">
        <v>3.826530623733277E-2</v>
      </c>
      <c r="N25" s="5">
        <f t="shared" si="0"/>
        <v>2224249927.9041967</v>
      </c>
      <c r="O25" s="5">
        <f t="shared" si="1"/>
        <v>32039793770.44569</v>
      </c>
      <c r="P25" s="5">
        <f t="shared" si="2"/>
        <v>264791684.05327016</v>
      </c>
      <c r="Q25">
        <f t="shared" si="3"/>
        <v>6.1129905180924562E-8</v>
      </c>
      <c r="R25" s="5">
        <f t="shared" si="4"/>
        <v>43558232026.762924</v>
      </c>
      <c r="S25" s="5">
        <f t="shared" si="5"/>
        <v>3.060136332267209E-8</v>
      </c>
      <c r="T25" s="5">
        <f t="shared" si="6"/>
        <v>1787343867.3595755</v>
      </c>
    </row>
    <row r="26" spans="1:20" x14ac:dyDescent="0.25">
      <c r="A26">
        <v>6</v>
      </c>
      <c r="B26" t="s">
        <v>20</v>
      </c>
      <c r="C26">
        <v>2594958495931.2158</v>
      </c>
      <c r="D26">
        <v>7.7568487182321064</v>
      </c>
      <c r="E26">
        <v>1</v>
      </c>
      <c r="F26">
        <v>3.0612241987571169E-2</v>
      </c>
      <c r="G26">
        <v>0.28061224574052401</v>
      </c>
      <c r="H26">
        <v>5.1020408316425001E-2</v>
      </c>
      <c r="I26">
        <v>3.9626297107290222E-16</v>
      </c>
      <c r="J26">
        <v>0.59948979771821298</v>
      </c>
      <c r="K26">
        <v>0</v>
      </c>
      <c r="L26">
        <v>3.8265306237266407E-2</v>
      </c>
      <c r="N26" s="5">
        <f t="shared" si="0"/>
        <v>2224249927.9042025</v>
      </c>
      <c r="O26" s="5">
        <f t="shared" si="1"/>
        <v>32039793770.45528</v>
      </c>
      <c r="P26" s="5">
        <f t="shared" si="2"/>
        <v>264791684.05317342</v>
      </c>
      <c r="Q26">
        <f t="shared" si="3"/>
        <v>3.2905150829074346E-5</v>
      </c>
      <c r="R26" s="5">
        <f t="shared" si="4"/>
        <v>43558232026.762955</v>
      </c>
      <c r="S26" s="5">
        <f t="shared" si="5"/>
        <v>0</v>
      </c>
      <c r="T26" s="5">
        <f t="shared" si="6"/>
        <v>1787343867.3564758</v>
      </c>
    </row>
    <row r="27" spans="1:20" x14ac:dyDescent="0.25">
      <c r="A27">
        <v>7</v>
      </c>
      <c r="B27" t="s">
        <v>20</v>
      </c>
      <c r="C27">
        <v>2594958495931.2158</v>
      </c>
      <c r="D27">
        <v>40</v>
      </c>
      <c r="E27">
        <v>1.5</v>
      </c>
      <c r="F27">
        <v>3.0612241987571238E-2</v>
      </c>
      <c r="G27">
        <v>0.28061224574060789</v>
      </c>
      <c r="H27">
        <v>5.1020408316406342E-2</v>
      </c>
      <c r="I27">
        <v>7.7255639103141259E-16</v>
      </c>
      <c r="J27">
        <v>0.59948979771821342</v>
      </c>
      <c r="K27">
        <v>0</v>
      </c>
      <c r="L27">
        <v>3.8265306237200668E-2</v>
      </c>
      <c r="N27" s="5">
        <f t="shared" si="0"/>
        <v>2224249927.9042077</v>
      </c>
      <c r="O27" s="5">
        <f t="shared" si="1"/>
        <v>32039793770.464859</v>
      </c>
      <c r="P27" s="5">
        <f t="shared" si="2"/>
        <v>264791684.0530766</v>
      </c>
      <c r="Q27">
        <f t="shared" si="3"/>
        <v>6.4152056655773529E-5</v>
      </c>
      <c r="R27" s="5">
        <f t="shared" si="4"/>
        <v>43558232026.762993</v>
      </c>
      <c r="S27" s="5">
        <f t="shared" si="5"/>
        <v>0</v>
      </c>
      <c r="T27" s="5">
        <f t="shared" si="6"/>
        <v>1787343867.353405</v>
      </c>
    </row>
    <row r="28" spans="1:20" x14ac:dyDescent="0.25">
      <c r="A28">
        <v>8</v>
      </c>
      <c r="B28" t="s">
        <v>20</v>
      </c>
      <c r="C28">
        <v>655359425017.49011</v>
      </c>
      <c r="D28">
        <v>120</v>
      </c>
      <c r="E28">
        <v>1.5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N28" s="5">
        <f t="shared" si="0"/>
        <v>0</v>
      </c>
      <c r="O28" s="14">
        <f t="shared" si="1"/>
        <v>28835814700.769566</v>
      </c>
      <c r="P28" s="5">
        <f t="shared" si="2"/>
        <v>0</v>
      </c>
      <c r="Q28">
        <f t="shared" si="3"/>
        <v>0</v>
      </c>
      <c r="R28" s="5">
        <f t="shared" si="4"/>
        <v>0</v>
      </c>
      <c r="S28" s="5">
        <f t="shared" si="5"/>
        <v>0</v>
      </c>
      <c r="T28" s="5">
        <f t="shared" si="6"/>
        <v>0</v>
      </c>
    </row>
    <row r="29" spans="1:20" x14ac:dyDescent="0.25">
      <c r="A29">
        <v>9</v>
      </c>
      <c r="B29" t="s">
        <v>20</v>
      </c>
      <c r="C29">
        <v>1939599070913.7261</v>
      </c>
      <c r="D29">
        <v>40</v>
      </c>
      <c r="E29">
        <v>1.5</v>
      </c>
      <c r="F29">
        <v>4.0955627694608067E-2</v>
      </c>
      <c r="G29">
        <v>3.7542658800684497E-2</v>
      </c>
      <c r="H29">
        <v>6.8259386185500662E-2</v>
      </c>
      <c r="I29">
        <v>1.033590882684279E-15</v>
      </c>
      <c r="J29">
        <v>0.80204778768022011</v>
      </c>
      <c r="K29">
        <v>0</v>
      </c>
      <c r="L29">
        <v>5.1194539638983842E-2</v>
      </c>
      <c r="N29" s="5">
        <f t="shared" si="0"/>
        <v>2224249927.9042077</v>
      </c>
      <c r="O29" s="5">
        <f t="shared" si="1"/>
        <v>3203979069.6953011</v>
      </c>
      <c r="P29" s="5">
        <f t="shared" si="2"/>
        <v>264791684.05307662</v>
      </c>
      <c r="Q29">
        <f t="shared" si="3"/>
        <v>6.4152061304298421E-5</v>
      </c>
      <c r="R29" s="5">
        <f t="shared" si="4"/>
        <v>43558232026.763008</v>
      </c>
      <c r="S29" s="5">
        <f t="shared" si="5"/>
        <v>0</v>
      </c>
      <c r="T29" s="5">
        <f t="shared" si="6"/>
        <v>1787343867.3533218</v>
      </c>
    </row>
    <row r="30" spans="1:20" x14ac:dyDescent="0.25">
      <c r="A30">
        <v>10</v>
      </c>
      <c r="B30" t="s">
        <v>20</v>
      </c>
      <c r="C30">
        <v>1939599070913.7261</v>
      </c>
      <c r="D30">
        <v>340.59655321733362</v>
      </c>
      <c r="E30">
        <v>16.35138615412588</v>
      </c>
      <c r="F30">
        <v>4.095562769460781E-2</v>
      </c>
      <c r="G30">
        <v>3.7542658800684282E-2</v>
      </c>
      <c r="H30">
        <v>6.8259386185486381E-2</v>
      </c>
      <c r="I30">
        <v>1.0186261450553049E-15</v>
      </c>
      <c r="J30">
        <v>0.80204778768022011</v>
      </c>
      <c r="K30">
        <v>0</v>
      </c>
      <c r="L30">
        <v>5.119453963900096E-2</v>
      </c>
      <c r="N30" s="5">
        <f t="shared" si="0"/>
        <v>2224249927.9041939</v>
      </c>
      <c r="O30" s="5">
        <f t="shared" si="1"/>
        <v>3203979069.6952834</v>
      </c>
      <c r="P30" s="5">
        <f t="shared" si="2"/>
        <v>264791684.05302125</v>
      </c>
      <c r="Q30">
        <f t="shared" si="3"/>
        <v>6.3223242385846394E-5</v>
      </c>
      <c r="R30" s="5">
        <f t="shared" si="4"/>
        <v>43558232026.763008</v>
      </c>
      <c r="S30" s="5">
        <f t="shared" si="5"/>
        <v>0</v>
      </c>
      <c r="T30" s="5">
        <f t="shared" si="6"/>
        <v>1787343867.3539193</v>
      </c>
    </row>
    <row r="31" spans="1:20" x14ac:dyDescent="0.25">
      <c r="A31">
        <v>11</v>
      </c>
      <c r="B31" t="s">
        <v>20</v>
      </c>
      <c r="C31">
        <v>13500467283.302589</v>
      </c>
      <c r="D31">
        <v>340.59655321733362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N31" s="5">
        <f t="shared" si="0"/>
        <v>0</v>
      </c>
      <c r="O31" s="5">
        <f t="shared" si="1"/>
        <v>0</v>
      </c>
      <c r="P31" s="14">
        <f t="shared" si="2"/>
        <v>27000934.566605181</v>
      </c>
      <c r="Q31">
        <f t="shared" si="3"/>
        <v>0</v>
      </c>
      <c r="R31" s="5">
        <f t="shared" si="4"/>
        <v>0</v>
      </c>
      <c r="S31" s="5">
        <f t="shared" si="5"/>
        <v>0</v>
      </c>
      <c r="T31" s="5">
        <f t="shared" si="6"/>
        <v>0</v>
      </c>
    </row>
    <row r="32" spans="1:20" x14ac:dyDescent="0.25">
      <c r="A32">
        <v>12</v>
      </c>
      <c r="B32" t="s">
        <v>20</v>
      </c>
      <c r="C32">
        <v>1926098603630.4231</v>
      </c>
      <c r="D32">
        <v>340.59655321733362</v>
      </c>
      <c r="E32">
        <v>16.35138615412588</v>
      </c>
      <c r="F32">
        <v>4.1242695091217717E-2</v>
      </c>
      <c r="G32">
        <v>3.7805803914808499E-2</v>
      </c>
      <c r="H32">
        <v>6.1728602325502473E-2</v>
      </c>
      <c r="I32">
        <v>1.0257659295795709E-15</v>
      </c>
      <c r="J32">
        <v>0.80766952474851583</v>
      </c>
      <c r="K32">
        <v>0</v>
      </c>
      <c r="L32">
        <v>5.1553373919954973E-2</v>
      </c>
      <c r="N32" s="5">
        <f t="shared" si="0"/>
        <v>2224249927.9041934</v>
      </c>
      <c r="O32" s="5">
        <f t="shared" si="1"/>
        <v>3203979069.6952825</v>
      </c>
      <c r="P32" s="5">
        <f t="shared" si="2"/>
        <v>237790749.48641601</v>
      </c>
      <c r="Q32">
        <f t="shared" si="3"/>
        <v>6.3223242387675985E-5</v>
      </c>
      <c r="R32" s="5">
        <f t="shared" si="4"/>
        <v>43558232026.762993</v>
      </c>
      <c r="S32" s="5">
        <f t="shared" si="5"/>
        <v>0</v>
      </c>
      <c r="T32" s="5">
        <f t="shared" si="6"/>
        <v>1787343867.3539221</v>
      </c>
    </row>
    <row r="34" spans="1:5" x14ac:dyDescent="0.25">
      <c r="A34" t="s">
        <v>21</v>
      </c>
      <c r="B34" t="s">
        <v>22</v>
      </c>
      <c r="E34" t="s">
        <v>23</v>
      </c>
    </row>
    <row r="35" spans="1:5" x14ac:dyDescent="0.25">
      <c r="A35" t="s">
        <v>24</v>
      </c>
      <c r="B35">
        <v>14938699435.838591</v>
      </c>
      <c r="D35" t="s">
        <v>33</v>
      </c>
      <c r="E35">
        <v>67979713631.056297</v>
      </c>
    </row>
    <row r="36" spans="1:5" x14ac:dyDescent="0.25">
      <c r="A36" t="s">
        <v>25</v>
      </c>
      <c r="B36">
        <v>0</v>
      </c>
      <c r="D36" t="s">
        <v>34</v>
      </c>
      <c r="E36">
        <v>3744009479.9692192</v>
      </c>
    </row>
    <row r="37" spans="1:5" x14ac:dyDescent="0.25">
      <c r="A37" t="s">
        <v>26</v>
      </c>
      <c r="B37">
        <v>30002017371.046471</v>
      </c>
      <c r="D37" t="s">
        <v>35</v>
      </c>
      <c r="E37">
        <v>25030110815.557442</v>
      </c>
    </row>
    <row r="38" spans="1:5" x14ac:dyDescent="0.25">
      <c r="A38" t="s">
        <v>27</v>
      </c>
      <c r="B38">
        <v>3398416837.8138871</v>
      </c>
    </row>
    <row r="39" spans="1:5" x14ac:dyDescent="0.25">
      <c r="A39" t="s">
        <v>28</v>
      </c>
      <c r="B39">
        <v>266910020434.27319</v>
      </c>
    </row>
    <row r="40" spans="1:5" x14ac:dyDescent="0.25">
      <c r="A40" t="s">
        <v>29</v>
      </c>
      <c r="B40">
        <v>-1.9752445746879729E-8</v>
      </c>
    </row>
    <row r="41" spans="1:5" x14ac:dyDescent="0.25">
      <c r="A41" t="s">
        <v>30</v>
      </c>
      <c r="B41">
        <v>-2.9832997293971429E-7</v>
      </c>
    </row>
    <row r="42" spans="1:5" x14ac:dyDescent="0.25">
      <c r="A42" t="s">
        <v>31</v>
      </c>
      <c r="B42">
        <v>-4918578748.3399334</v>
      </c>
    </row>
    <row r="43" spans="1:5" x14ac:dyDescent="0.25">
      <c r="A43" t="s">
        <v>32</v>
      </c>
      <c r="B43">
        <v>121110421743.23219</v>
      </c>
    </row>
  </sheetData>
  <conditionalFormatting sqref="N5:T32">
    <cfRule type="cellIs" dxfId="1" priority="2" operator="equal">
      <formula>0</formula>
    </cfRule>
    <cfRule type="cellIs" dxfId="0" priority="1" operator="not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1"/>
  <sheetViews>
    <sheetView topLeftCell="A31" workbookViewId="0">
      <selection activeCell="D40" sqref="A39:D40"/>
    </sheetView>
  </sheetViews>
  <sheetFormatPr baseColWidth="10" defaultColWidth="9.140625" defaultRowHeight="15" x14ac:dyDescent="0.25"/>
  <sheetData>
    <row r="1" spans="1:5" x14ac:dyDescent="0.25">
      <c r="A1" t="s">
        <v>36</v>
      </c>
    </row>
    <row r="3" spans="1:5" x14ac:dyDescent="0.25">
      <c r="A3" t="s">
        <v>33</v>
      </c>
      <c r="B3" t="s">
        <v>38</v>
      </c>
      <c r="C3" t="s">
        <v>39</v>
      </c>
    </row>
    <row r="4" spans="1:5" x14ac:dyDescent="0.25">
      <c r="A4" t="s">
        <v>37</v>
      </c>
      <c r="B4">
        <v>31</v>
      </c>
      <c r="C4">
        <v>32</v>
      </c>
    </row>
    <row r="6" spans="1:5" x14ac:dyDescent="0.25">
      <c r="A6" t="s">
        <v>40</v>
      </c>
      <c r="B6" t="s">
        <v>38</v>
      </c>
      <c r="C6" t="s">
        <v>42</v>
      </c>
      <c r="D6" t="s">
        <v>43</v>
      </c>
      <c r="E6" t="s">
        <v>44</v>
      </c>
    </row>
    <row r="7" spans="1:5" x14ac:dyDescent="0.25">
      <c r="A7" t="s">
        <v>41</v>
      </c>
      <c r="B7">
        <v>32</v>
      </c>
      <c r="C7">
        <v>33</v>
      </c>
      <c r="D7">
        <v>34</v>
      </c>
      <c r="E7" t="s">
        <v>45</v>
      </c>
    </row>
    <row r="9" spans="1:5" x14ac:dyDescent="0.25">
      <c r="A9" t="s">
        <v>46</v>
      </c>
      <c r="B9" t="s">
        <v>38</v>
      </c>
      <c r="C9" t="s">
        <v>42</v>
      </c>
      <c r="D9" t="s">
        <v>43</v>
      </c>
    </row>
    <row r="10" spans="1:5" x14ac:dyDescent="0.25">
      <c r="A10" t="s">
        <v>47</v>
      </c>
      <c r="B10">
        <v>34</v>
      </c>
      <c r="C10">
        <v>35</v>
      </c>
      <c r="D10">
        <v>36</v>
      </c>
    </row>
    <row r="12" spans="1:5" x14ac:dyDescent="0.25">
      <c r="A12" t="s">
        <v>48</v>
      </c>
      <c r="B12" t="s">
        <v>50</v>
      </c>
      <c r="C12" t="s">
        <v>51</v>
      </c>
      <c r="D12" t="s">
        <v>39</v>
      </c>
    </row>
    <row r="13" spans="1:5" x14ac:dyDescent="0.25">
      <c r="A13" t="s">
        <v>49</v>
      </c>
      <c r="B13">
        <v>36</v>
      </c>
      <c r="C13">
        <v>37</v>
      </c>
      <c r="D13">
        <v>38</v>
      </c>
    </row>
    <row r="15" spans="1:5" x14ac:dyDescent="0.25">
      <c r="A15" t="s">
        <v>24</v>
      </c>
      <c r="B15" t="s">
        <v>38</v>
      </c>
      <c r="C15" t="s">
        <v>39</v>
      </c>
    </row>
    <row r="16" spans="1:5" x14ac:dyDescent="0.25">
      <c r="A16" t="s">
        <v>52</v>
      </c>
      <c r="B16">
        <v>38</v>
      </c>
      <c r="C16">
        <v>39</v>
      </c>
    </row>
    <row r="18" spans="1:6" x14ac:dyDescent="0.25">
      <c r="A18" t="s">
        <v>25</v>
      </c>
      <c r="B18" t="s">
        <v>38</v>
      </c>
      <c r="C18" t="s">
        <v>39</v>
      </c>
      <c r="D18" t="s">
        <v>54</v>
      </c>
      <c r="E18" t="s">
        <v>56</v>
      </c>
      <c r="F18" t="s">
        <v>58</v>
      </c>
    </row>
    <row r="19" spans="1:6" x14ac:dyDescent="0.25">
      <c r="A19" t="s">
        <v>53</v>
      </c>
      <c r="B19">
        <v>39</v>
      </c>
      <c r="C19">
        <v>40</v>
      </c>
      <c r="D19" t="s">
        <v>55</v>
      </c>
      <c r="E19" t="s">
        <v>57</v>
      </c>
      <c r="F19">
        <v>0</v>
      </c>
    </row>
    <row r="21" spans="1:6" x14ac:dyDescent="0.25">
      <c r="A21" t="s">
        <v>26</v>
      </c>
      <c r="B21" t="s">
        <v>38</v>
      </c>
      <c r="C21" t="s">
        <v>39</v>
      </c>
      <c r="D21" t="s">
        <v>54</v>
      </c>
      <c r="E21" t="s">
        <v>56</v>
      </c>
      <c r="F21" t="s">
        <v>58</v>
      </c>
    </row>
    <row r="22" spans="1:6" x14ac:dyDescent="0.25">
      <c r="A22" t="s">
        <v>53</v>
      </c>
      <c r="B22">
        <v>39</v>
      </c>
      <c r="C22">
        <v>40</v>
      </c>
      <c r="D22" t="s">
        <v>59</v>
      </c>
      <c r="E22" t="s">
        <v>60</v>
      </c>
      <c r="F22">
        <v>1</v>
      </c>
    </row>
    <row r="24" spans="1:6" x14ac:dyDescent="0.25">
      <c r="A24" t="s">
        <v>27</v>
      </c>
      <c r="B24" t="s">
        <v>38</v>
      </c>
      <c r="C24" t="s">
        <v>39</v>
      </c>
    </row>
    <row r="25" spans="1:6" x14ac:dyDescent="0.25">
      <c r="A25" t="s">
        <v>52</v>
      </c>
      <c r="B25">
        <v>1</v>
      </c>
      <c r="C25">
        <v>2</v>
      </c>
    </row>
    <row r="27" spans="1:6" x14ac:dyDescent="0.25">
      <c r="A27" t="s">
        <v>28</v>
      </c>
      <c r="B27" t="s">
        <v>38</v>
      </c>
      <c r="C27" t="s">
        <v>42</v>
      </c>
      <c r="D27" t="s">
        <v>43</v>
      </c>
      <c r="E27" t="s">
        <v>44</v>
      </c>
    </row>
    <row r="28" spans="1:6" x14ac:dyDescent="0.25">
      <c r="A28" t="s">
        <v>61</v>
      </c>
      <c r="B28">
        <v>2</v>
      </c>
      <c r="C28">
        <v>3</v>
      </c>
      <c r="D28">
        <v>4</v>
      </c>
      <c r="E28" t="s">
        <v>62</v>
      </c>
    </row>
    <row r="30" spans="1:6" x14ac:dyDescent="0.25">
      <c r="A30" t="s">
        <v>63</v>
      </c>
      <c r="B30" t="s">
        <v>38</v>
      </c>
      <c r="C30" t="s">
        <v>42</v>
      </c>
      <c r="D30" t="s">
        <v>43</v>
      </c>
    </row>
    <row r="31" spans="1:6" x14ac:dyDescent="0.25">
      <c r="A31" t="s">
        <v>47</v>
      </c>
      <c r="B31">
        <v>3</v>
      </c>
      <c r="C31">
        <v>20</v>
      </c>
      <c r="D31">
        <v>21</v>
      </c>
    </row>
    <row r="33" spans="1:4" x14ac:dyDescent="0.25">
      <c r="A33" t="s">
        <v>64</v>
      </c>
      <c r="B33" t="s">
        <v>50</v>
      </c>
      <c r="C33" t="s">
        <v>51</v>
      </c>
      <c r="D33" t="s">
        <v>39</v>
      </c>
    </row>
    <row r="34" spans="1:4" x14ac:dyDescent="0.25">
      <c r="A34" t="s">
        <v>49</v>
      </c>
      <c r="B34">
        <v>21</v>
      </c>
      <c r="C34">
        <v>22</v>
      </c>
      <c r="D34">
        <v>23</v>
      </c>
    </row>
    <row r="36" spans="1:4" x14ac:dyDescent="0.25">
      <c r="A36" t="s">
        <v>29</v>
      </c>
      <c r="B36" t="s">
        <v>38</v>
      </c>
      <c r="C36" t="s">
        <v>39</v>
      </c>
    </row>
    <row r="37" spans="1:4" x14ac:dyDescent="0.25">
      <c r="A37" t="s">
        <v>52</v>
      </c>
      <c r="B37">
        <v>23</v>
      </c>
      <c r="C37">
        <v>24</v>
      </c>
    </row>
    <row r="39" spans="1:4" x14ac:dyDescent="0.25">
      <c r="A39" t="s">
        <v>30</v>
      </c>
      <c r="B39" t="s">
        <v>38</v>
      </c>
      <c r="C39" t="s">
        <v>39</v>
      </c>
      <c r="D39" t="s">
        <v>54</v>
      </c>
    </row>
    <row r="40" spans="1:4" x14ac:dyDescent="0.25">
      <c r="A40" t="s">
        <v>53</v>
      </c>
      <c r="B40">
        <v>24</v>
      </c>
      <c r="C40">
        <v>25</v>
      </c>
      <c r="D40" t="s">
        <v>65</v>
      </c>
    </row>
    <row r="42" spans="1:4" x14ac:dyDescent="0.25">
      <c r="A42" t="s">
        <v>66</v>
      </c>
      <c r="B42" t="s">
        <v>50</v>
      </c>
      <c r="C42" t="s">
        <v>51</v>
      </c>
      <c r="D42" t="s">
        <v>39</v>
      </c>
    </row>
    <row r="43" spans="1:4" x14ac:dyDescent="0.25">
      <c r="A43" t="s">
        <v>49</v>
      </c>
      <c r="B43">
        <v>25</v>
      </c>
      <c r="C43">
        <v>4</v>
      </c>
      <c r="D43">
        <v>5</v>
      </c>
    </row>
    <row r="45" spans="1:4" x14ac:dyDescent="0.25">
      <c r="A45" t="s">
        <v>31</v>
      </c>
      <c r="B45" t="s">
        <v>38</v>
      </c>
      <c r="C45" t="s">
        <v>39</v>
      </c>
    </row>
    <row r="46" spans="1:4" x14ac:dyDescent="0.25">
      <c r="A46" t="s">
        <v>52</v>
      </c>
      <c r="B46">
        <v>5</v>
      </c>
      <c r="C46">
        <v>6</v>
      </c>
    </row>
    <row r="48" spans="1:4" x14ac:dyDescent="0.25">
      <c r="A48" t="s">
        <v>34</v>
      </c>
      <c r="B48" t="s">
        <v>38</v>
      </c>
      <c r="C48" t="s">
        <v>39</v>
      </c>
    </row>
    <row r="49" spans="1:7" x14ac:dyDescent="0.25">
      <c r="A49" t="s">
        <v>37</v>
      </c>
      <c r="B49">
        <v>6</v>
      </c>
      <c r="C49">
        <v>7</v>
      </c>
    </row>
    <row r="51" spans="1:7" x14ac:dyDescent="0.25">
      <c r="A51" t="s">
        <v>32</v>
      </c>
      <c r="B51" t="s">
        <v>38</v>
      </c>
      <c r="C51" t="s">
        <v>42</v>
      </c>
      <c r="D51" t="s">
        <v>43</v>
      </c>
      <c r="E51" t="s">
        <v>44</v>
      </c>
      <c r="F51" t="s">
        <v>56</v>
      </c>
      <c r="G51" t="s">
        <v>58</v>
      </c>
    </row>
    <row r="52" spans="1:7" x14ac:dyDescent="0.25">
      <c r="A52" t="s">
        <v>67</v>
      </c>
      <c r="B52">
        <v>7</v>
      </c>
      <c r="C52">
        <v>8</v>
      </c>
      <c r="D52">
        <v>9</v>
      </c>
      <c r="E52" t="s">
        <v>68</v>
      </c>
      <c r="F52" t="s">
        <v>69</v>
      </c>
      <c r="G52">
        <v>1</v>
      </c>
    </row>
    <row r="54" spans="1:7" x14ac:dyDescent="0.25">
      <c r="A54" t="s">
        <v>70</v>
      </c>
      <c r="B54" t="s">
        <v>38</v>
      </c>
      <c r="C54" t="s">
        <v>42</v>
      </c>
      <c r="D54" t="s">
        <v>43</v>
      </c>
      <c r="E54" t="s">
        <v>44</v>
      </c>
      <c r="F54" t="s">
        <v>56</v>
      </c>
      <c r="G54" t="s">
        <v>58</v>
      </c>
    </row>
    <row r="55" spans="1:7" x14ac:dyDescent="0.25">
      <c r="A55" t="s">
        <v>41</v>
      </c>
      <c r="B55">
        <v>7</v>
      </c>
      <c r="C55">
        <v>8</v>
      </c>
      <c r="D55">
        <v>9</v>
      </c>
      <c r="E55" t="s">
        <v>68</v>
      </c>
      <c r="F55" t="s">
        <v>71</v>
      </c>
      <c r="G55">
        <v>0</v>
      </c>
    </row>
    <row r="57" spans="1:7" x14ac:dyDescent="0.25">
      <c r="A57" t="s">
        <v>35</v>
      </c>
      <c r="B57" t="s">
        <v>38</v>
      </c>
      <c r="C57" t="s">
        <v>39</v>
      </c>
    </row>
    <row r="58" spans="1:7" x14ac:dyDescent="0.25">
      <c r="A58" t="s">
        <v>37</v>
      </c>
      <c r="B58">
        <v>9</v>
      </c>
      <c r="C58">
        <v>10</v>
      </c>
    </row>
    <row r="60" spans="1:7" x14ac:dyDescent="0.25">
      <c r="A60" t="s">
        <v>72</v>
      </c>
      <c r="B60" t="s">
        <v>38</v>
      </c>
      <c r="C60" t="s">
        <v>42</v>
      </c>
      <c r="D60" t="s">
        <v>43</v>
      </c>
      <c r="E60" t="s">
        <v>44</v>
      </c>
    </row>
    <row r="61" spans="1:7" x14ac:dyDescent="0.25">
      <c r="A61" t="s">
        <v>41</v>
      </c>
      <c r="B61">
        <v>10</v>
      </c>
      <c r="C61">
        <v>11</v>
      </c>
      <c r="D61">
        <v>12</v>
      </c>
      <c r="E61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K364"/>
  <sheetViews>
    <sheetView topLeftCell="A325" workbookViewId="0">
      <selection activeCell="X363" sqref="X363"/>
    </sheetView>
  </sheetViews>
  <sheetFormatPr baseColWidth="10" defaultColWidth="9.140625" defaultRowHeight="15" x14ac:dyDescent="0.25"/>
  <cols>
    <col min="1" max="1" width="24.140625" customWidth="1"/>
    <col min="5" max="5" width="12" bestFit="1" customWidth="1"/>
    <col min="7" max="7" width="12" bestFit="1" customWidth="1"/>
    <col min="14" max="14" width="12.7109375" style="5" bestFit="1" customWidth="1"/>
  </cols>
  <sheetData>
    <row r="1" spans="1:375" x14ac:dyDescent="0.25">
      <c r="A1" t="s">
        <v>73</v>
      </c>
      <c r="B1" t="s">
        <v>6</v>
      </c>
      <c r="D1" t="s">
        <v>551</v>
      </c>
      <c r="E1" t="s">
        <v>559</v>
      </c>
      <c r="G1" t="s">
        <v>558</v>
      </c>
      <c r="L1" t="s">
        <v>553</v>
      </c>
      <c r="P1" t="s">
        <v>555</v>
      </c>
      <c r="Q1" t="s">
        <v>554</v>
      </c>
      <c r="T1" t="s">
        <v>556</v>
      </c>
      <c r="U1" t="s">
        <v>557</v>
      </c>
    </row>
    <row r="2" spans="1:375" x14ac:dyDescent="0.25">
      <c r="A2" t="s">
        <v>74</v>
      </c>
      <c r="B2">
        <v>0</v>
      </c>
      <c r="D2">
        <v>0.20749983490346699</v>
      </c>
      <c r="E2">
        <f t="shared" ref="E2:E59" si="0">D2*B2</f>
        <v>0</v>
      </c>
      <c r="G2">
        <v>0</v>
      </c>
      <c r="K2">
        <v>0</v>
      </c>
      <c r="L2">
        <v>0</v>
      </c>
      <c r="N2" s="5" t="str">
        <f>IF(E2-L2=0," ",E2-L2)</f>
        <v xml:space="preserve"> </v>
      </c>
      <c r="P2">
        <v>0</v>
      </c>
      <c r="Q2">
        <v>0</v>
      </c>
      <c r="T2">
        <v>0</v>
      </c>
      <c r="U2">
        <v>0</v>
      </c>
      <c r="NJ2" s="5"/>
      <c r="NK2" s="5"/>
    </row>
    <row r="3" spans="1:375" x14ac:dyDescent="0.25">
      <c r="A3" t="s">
        <v>75</v>
      </c>
      <c r="B3">
        <v>0</v>
      </c>
      <c r="D3">
        <v>0.20749983490346699</v>
      </c>
      <c r="E3">
        <f t="shared" si="0"/>
        <v>0</v>
      </c>
      <c r="G3">
        <v>0</v>
      </c>
      <c r="K3">
        <v>0</v>
      </c>
      <c r="L3">
        <v>0</v>
      </c>
      <c r="N3" s="5" t="str">
        <f t="shared" ref="N3:N66" si="1">IF(E3-L3=0," ",E3-L3)</f>
        <v xml:space="preserve"> </v>
      </c>
      <c r="P3">
        <v>0</v>
      </c>
      <c r="Q3">
        <v>0</v>
      </c>
      <c r="T3">
        <v>0</v>
      </c>
      <c r="U3">
        <v>0</v>
      </c>
    </row>
    <row r="4" spans="1:375" x14ac:dyDescent="0.25">
      <c r="A4" t="s">
        <v>76</v>
      </c>
      <c r="B4">
        <v>0</v>
      </c>
      <c r="D4" s="1">
        <v>0.53</v>
      </c>
      <c r="E4">
        <f t="shared" si="0"/>
        <v>0</v>
      </c>
      <c r="G4">
        <v>0</v>
      </c>
      <c r="K4">
        <v>0</v>
      </c>
      <c r="L4">
        <v>0</v>
      </c>
      <c r="N4" s="5" t="str">
        <f t="shared" si="1"/>
        <v xml:space="preserve"> </v>
      </c>
      <c r="P4">
        <v>0</v>
      </c>
      <c r="Q4">
        <v>0</v>
      </c>
      <c r="T4">
        <v>0</v>
      </c>
      <c r="U4">
        <v>0</v>
      </c>
    </row>
    <row r="5" spans="1:375" x14ac:dyDescent="0.25">
      <c r="A5" t="s">
        <v>77</v>
      </c>
      <c r="B5">
        <v>0</v>
      </c>
      <c r="D5" s="1">
        <v>0.53</v>
      </c>
      <c r="E5">
        <f t="shared" si="0"/>
        <v>0</v>
      </c>
      <c r="G5">
        <v>0</v>
      </c>
      <c r="K5">
        <v>0</v>
      </c>
      <c r="L5">
        <v>0</v>
      </c>
      <c r="N5" s="5" t="str">
        <f t="shared" si="1"/>
        <v xml:space="preserve"> </v>
      </c>
      <c r="P5">
        <v>0</v>
      </c>
      <c r="Q5">
        <v>0</v>
      </c>
      <c r="T5">
        <v>0</v>
      </c>
      <c r="U5">
        <v>0</v>
      </c>
    </row>
    <row r="6" spans="1:375" x14ac:dyDescent="0.25">
      <c r="A6" t="s">
        <v>78</v>
      </c>
      <c r="B6">
        <v>0</v>
      </c>
      <c r="D6" s="1">
        <v>0.01</v>
      </c>
      <c r="E6">
        <f t="shared" si="0"/>
        <v>0</v>
      </c>
      <c r="G6">
        <v>0</v>
      </c>
      <c r="K6">
        <v>0</v>
      </c>
      <c r="L6">
        <v>0</v>
      </c>
      <c r="N6" s="5" t="str">
        <f t="shared" si="1"/>
        <v xml:space="preserve"> </v>
      </c>
      <c r="P6">
        <v>0</v>
      </c>
      <c r="Q6">
        <v>0</v>
      </c>
      <c r="T6">
        <v>0</v>
      </c>
      <c r="U6">
        <v>0</v>
      </c>
    </row>
    <row r="7" spans="1:375" x14ac:dyDescent="0.25">
      <c r="A7" t="s">
        <v>79</v>
      </c>
      <c r="B7">
        <v>0</v>
      </c>
      <c r="D7">
        <v>0.408905675415561</v>
      </c>
      <c r="E7">
        <f t="shared" si="0"/>
        <v>0</v>
      </c>
      <c r="G7">
        <v>0</v>
      </c>
      <c r="K7">
        <v>0</v>
      </c>
      <c r="L7">
        <v>0</v>
      </c>
      <c r="N7" s="5" t="str">
        <f t="shared" si="1"/>
        <v xml:space="preserve"> </v>
      </c>
      <c r="P7">
        <v>0</v>
      </c>
      <c r="Q7">
        <v>0</v>
      </c>
      <c r="T7">
        <v>0</v>
      </c>
      <c r="U7">
        <v>0</v>
      </c>
    </row>
    <row r="8" spans="1:375" x14ac:dyDescent="0.25">
      <c r="A8" t="s">
        <v>80</v>
      </c>
      <c r="B8">
        <v>90000035.677308306</v>
      </c>
      <c r="D8" s="2">
        <v>0.25</v>
      </c>
      <c r="E8" s="5">
        <f t="shared" si="0"/>
        <v>22500008.919327077</v>
      </c>
      <c r="G8">
        <v>0</v>
      </c>
      <c r="I8" s="5">
        <f>E8-G183</f>
        <v>13113529.011513196</v>
      </c>
      <c r="K8">
        <v>90000000</v>
      </c>
      <c r="L8">
        <v>22500000</v>
      </c>
      <c r="N8" s="5">
        <f t="shared" si="1"/>
        <v>8.9193270765244961</v>
      </c>
      <c r="P8">
        <v>0</v>
      </c>
      <c r="Q8">
        <v>0</v>
      </c>
      <c r="T8">
        <v>-199800079.20362449</v>
      </c>
      <c r="U8">
        <v>-199800000</v>
      </c>
    </row>
    <row r="9" spans="1:375" x14ac:dyDescent="0.25">
      <c r="A9" t="s">
        <v>81</v>
      </c>
      <c r="B9">
        <v>0</v>
      </c>
      <c r="D9" s="2">
        <v>0.56999999999999995</v>
      </c>
      <c r="E9">
        <f t="shared" si="0"/>
        <v>0</v>
      </c>
      <c r="G9">
        <v>0</v>
      </c>
      <c r="K9">
        <v>0</v>
      </c>
      <c r="L9">
        <v>0</v>
      </c>
      <c r="N9" s="5" t="str">
        <f t="shared" si="1"/>
        <v xml:space="preserve"> </v>
      </c>
      <c r="P9">
        <v>0</v>
      </c>
      <c r="Q9">
        <v>0</v>
      </c>
      <c r="T9">
        <v>0</v>
      </c>
      <c r="U9">
        <v>0</v>
      </c>
    </row>
    <row r="10" spans="1:375" x14ac:dyDescent="0.25">
      <c r="A10" t="s">
        <v>82</v>
      </c>
      <c r="B10">
        <v>0</v>
      </c>
      <c r="D10" s="2">
        <v>0.91</v>
      </c>
      <c r="E10">
        <f t="shared" si="0"/>
        <v>0</v>
      </c>
      <c r="G10">
        <v>0</v>
      </c>
      <c r="K10">
        <v>0</v>
      </c>
      <c r="L10">
        <v>0</v>
      </c>
      <c r="N10" s="5" t="str">
        <f t="shared" si="1"/>
        <v xml:space="preserve"> </v>
      </c>
      <c r="P10">
        <v>0</v>
      </c>
      <c r="Q10">
        <v>0</v>
      </c>
      <c r="T10">
        <v>0</v>
      </c>
      <c r="U10">
        <v>0</v>
      </c>
    </row>
    <row r="11" spans="1:375" x14ac:dyDescent="0.25">
      <c r="A11" t="s">
        <v>83</v>
      </c>
      <c r="B11">
        <v>0</v>
      </c>
      <c r="D11" s="3">
        <v>0</v>
      </c>
      <c r="E11">
        <f t="shared" si="0"/>
        <v>0</v>
      </c>
      <c r="G11">
        <v>0</v>
      </c>
      <c r="K11">
        <v>0</v>
      </c>
      <c r="L11">
        <v>0</v>
      </c>
      <c r="N11" s="5" t="str">
        <f t="shared" si="1"/>
        <v xml:space="preserve"> </v>
      </c>
      <c r="P11">
        <v>0</v>
      </c>
      <c r="Q11">
        <v>0</v>
      </c>
      <c r="T11">
        <v>0</v>
      </c>
      <c r="U11">
        <v>0</v>
      </c>
    </row>
    <row r="12" spans="1:375" x14ac:dyDescent="0.25">
      <c r="A12" t="s">
        <v>84</v>
      </c>
      <c r="B12">
        <v>0</v>
      </c>
      <c r="D12" s="3">
        <v>0</v>
      </c>
      <c r="E12">
        <f t="shared" si="0"/>
        <v>0</v>
      </c>
      <c r="G12">
        <v>0</v>
      </c>
      <c r="K12">
        <v>0</v>
      </c>
      <c r="L12">
        <v>0</v>
      </c>
      <c r="N12" s="5" t="str">
        <f t="shared" si="1"/>
        <v xml:space="preserve"> </v>
      </c>
      <c r="P12">
        <v>0</v>
      </c>
      <c r="Q12">
        <v>0</v>
      </c>
      <c r="T12">
        <v>0</v>
      </c>
      <c r="U12">
        <v>0</v>
      </c>
    </row>
    <row r="13" spans="1:375" x14ac:dyDescent="0.25">
      <c r="A13" t="s">
        <v>85</v>
      </c>
      <c r="B13">
        <v>0</v>
      </c>
      <c r="D13" s="1">
        <v>1.6051068954484133</v>
      </c>
      <c r="E13">
        <f t="shared" si="0"/>
        <v>0</v>
      </c>
      <c r="G13">
        <v>0</v>
      </c>
      <c r="K13">
        <v>0</v>
      </c>
      <c r="L13">
        <v>0</v>
      </c>
      <c r="N13" s="5" t="str">
        <f t="shared" si="1"/>
        <v xml:space="preserve"> </v>
      </c>
      <c r="P13">
        <v>0</v>
      </c>
      <c r="Q13">
        <v>0</v>
      </c>
      <c r="T13">
        <v>0</v>
      </c>
      <c r="U13">
        <v>0</v>
      </c>
    </row>
    <row r="14" spans="1:375" x14ac:dyDescent="0.25">
      <c r="A14" t="s">
        <v>86</v>
      </c>
      <c r="B14">
        <v>0</v>
      </c>
      <c r="D14">
        <v>3.2000000000000001E-2</v>
      </c>
      <c r="E14">
        <f t="shared" si="0"/>
        <v>0</v>
      </c>
      <c r="G14">
        <v>0</v>
      </c>
      <c r="K14">
        <v>0</v>
      </c>
      <c r="L14">
        <v>0</v>
      </c>
      <c r="N14" s="5" t="str">
        <f t="shared" si="1"/>
        <v xml:space="preserve"> </v>
      </c>
      <c r="P14">
        <v>0</v>
      </c>
      <c r="Q14">
        <v>0</v>
      </c>
      <c r="T14">
        <v>0</v>
      </c>
      <c r="U14">
        <v>0</v>
      </c>
    </row>
    <row r="15" spans="1:375" x14ac:dyDescent="0.25">
      <c r="A15" t="s">
        <v>87</v>
      </c>
      <c r="B15">
        <v>708150025.62099361</v>
      </c>
      <c r="D15">
        <v>2.9000000000000001E-2</v>
      </c>
      <c r="E15" s="5">
        <f>D15*B15</f>
        <v>20536350.743008815</v>
      </c>
      <c r="G15">
        <v>0</v>
      </c>
      <c r="I15" s="5">
        <f>E15-G188</f>
        <v>-33479701.958662383</v>
      </c>
      <c r="K15">
        <v>708150000</v>
      </c>
      <c r="L15">
        <v>20536350</v>
      </c>
      <c r="N15" s="5">
        <f t="shared" si="1"/>
        <v>0.7430088147521019</v>
      </c>
      <c r="P15">
        <v>-1351150248.884856</v>
      </c>
      <c r="Q15">
        <v>-1351150200</v>
      </c>
      <c r="T15">
        <v>-6398843631.5112982</v>
      </c>
      <c r="U15">
        <v>-6398843400</v>
      </c>
    </row>
    <row r="16" spans="1:375" x14ac:dyDescent="0.25">
      <c r="A16" t="s">
        <v>88</v>
      </c>
      <c r="B16">
        <v>0</v>
      </c>
      <c r="D16">
        <v>1.5136974691738416</v>
      </c>
      <c r="E16">
        <f t="shared" si="0"/>
        <v>0</v>
      </c>
      <c r="G16">
        <v>0</v>
      </c>
      <c r="K16">
        <v>0</v>
      </c>
      <c r="L16">
        <v>0</v>
      </c>
      <c r="N16" s="5" t="str">
        <f t="shared" si="1"/>
        <v xml:space="preserve"> </v>
      </c>
      <c r="P16">
        <v>0</v>
      </c>
      <c r="Q16">
        <v>0</v>
      </c>
      <c r="T16">
        <v>0</v>
      </c>
      <c r="U16">
        <v>0</v>
      </c>
    </row>
    <row r="17" spans="1:21" x14ac:dyDescent="0.25">
      <c r="A17" t="s">
        <v>89</v>
      </c>
      <c r="B17">
        <v>0</v>
      </c>
      <c r="D17" s="3">
        <v>0</v>
      </c>
      <c r="E17">
        <f t="shared" si="0"/>
        <v>0</v>
      </c>
      <c r="G17">
        <v>0</v>
      </c>
      <c r="K17">
        <v>0</v>
      </c>
      <c r="L17">
        <v>0</v>
      </c>
      <c r="N17" s="5" t="str">
        <f t="shared" si="1"/>
        <v xml:space="preserve"> </v>
      </c>
      <c r="P17">
        <v>0</v>
      </c>
      <c r="Q17">
        <v>0</v>
      </c>
      <c r="T17">
        <v>0</v>
      </c>
      <c r="U17">
        <v>0</v>
      </c>
    </row>
    <row r="18" spans="1:21" x14ac:dyDescent="0.25">
      <c r="A18" t="s">
        <v>90</v>
      </c>
      <c r="B18">
        <v>0</v>
      </c>
      <c r="D18">
        <v>4.504594686580312E-2</v>
      </c>
      <c r="E18">
        <f t="shared" si="0"/>
        <v>0</v>
      </c>
      <c r="G18">
        <v>0</v>
      </c>
      <c r="K18">
        <v>0</v>
      </c>
      <c r="L18">
        <v>0</v>
      </c>
      <c r="N18" s="5" t="str">
        <f t="shared" si="1"/>
        <v xml:space="preserve"> </v>
      </c>
      <c r="P18">
        <v>0</v>
      </c>
      <c r="Q18">
        <v>0</v>
      </c>
      <c r="T18">
        <v>0</v>
      </c>
      <c r="U18">
        <v>0</v>
      </c>
    </row>
    <row r="19" spans="1:21" x14ac:dyDescent="0.25">
      <c r="A19" t="s">
        <v>91</v>
      </c>
      <c r="B19">
        <v>0</v>
      </c>
      <c r="D19">
        <v>0.19393728508269201</v>
      </c>
      <c r="E19">
        <f t="shared" si="0"/>
        <v>0</v>
      </c>
      <c r="G19">
        <v>0</v>
      </c>
      <c r="K19">
        <v>0</v>
      </c>
      <c r="L19">
        <v>0</v>
      </c>
      <c r="N19" s="5" t="str">
        <f t="shared" si="1"/>
        <v xml:space="preserve"> </v>
      </c>
      <c r="P19">
        <v>0</v>
      </c>
      <c r="Q19">
        <v>0</v>
      </c>
      <c r="T19">
        <v>0</v>
      </c>
      <c r="U19">
        <v>0</v>
      </c>
    </row>
    <row r="20" spans="1:21" x14ac:dyDescent="0.25">
      <c r="A20" t="s">
        <v>92</v>
      </c>
      <c r="B20">
        <v>0</v>
      </c>
      <c r="D20">
        <v>8.6404494382022509E-2</v>
      </c>
      <c r="E20">
        <f t="shared" si="0"/>
        <v>0</v>
      </c>
      <c r="G20">
        <v>0</v>
      </c>
      <c r="K20">
        <v>0</v>
      </c>
      <c r="L20">
        <v>0</v>
      </c>
      <c r="N20" s="5" t="str">
        <f t="shared" si="1"/>
        <v xml:space="preserve"> </v>
      </c>
      <c r="P20">
        <v>0</v>
      </c>
      <c r="Q20">
        <v>0</v>
      </c>
      <c r="T20">
        <v>0</v>
      </c>
      <c r="U20">
        <v>0</v>
      </c>
    </row>
    <row r="21" spans="1:21" x14ac:dyDescent="0.25">
      <c r="A21" t="s">
        <v>93</v>
      </c>
      <c r="B21">
        <v>0</v>
      </c>
      <c r="D21">
        <v>6.3499834903467001E-2</v>
      </c>
      <c r="E21">
        <f t="shared" si="0"/>
        <v>0</v>
      </c>
      <c r="G21">
        <v>0</v>
      </c>
      <c r="K21">
        <v>0</v>
      </c>
      <c r="L21">
        <v>0</v>
      </c>
      <c r="N21" s="5" t="str">
        <f t="shared" si="1"/>
        <v xml:space="preserve"> </v>
      </c>
      <c r="P21">
        <v>0</v>
      </c>
      <c r="Q21">
        <v>0</v>
      </c>
      <c r="T21">
        <v>0</v>
      </c>
      <c r="U21">
        <v>0</v>
      </c>
    </row>
    <row r="22" spans="1:21" x14ac:dyDescent="0.25">
      <c r="A22" t="s">
        <v>94</v>
      </c>
      <c r="B22">
        <v>0</v>
      </c>
      <c r="D22" s="1">
        <v>6.2E-2</v>
      </c>
      <c r="E22">
        <f t="shared" si="0"/>
        <v>0</v>
      </c>
      <c r="G22">
        <v>0</v>
      </c>
      <c r="K22">
        <v>0</v>
      </c>
      <c r="L22">
        <v>0</v>
      </c>
      <c r="N22" s="5" t="str">
        <f t="shared" si="1"/>
        <v xml:space="preserve"> </v>
      </c>
      <c r="P22">
        <v>0</v>
      </c>
      <c r="Q22">
        <v>0</v>
      </c>
      <c r="T22">
        <v>0</v>
      </c>
      <c r="U22">
        <v>0</v>
      </c>
    </row>
    <row r="23" spans="1:21" x14ac:dyDescent="0.25">
      <c r="A23" t="s">
        <v>95</v>
      </c>
      <c r="B23">
        <v>0</v>
      </c>
      <c r="D23" s="1">
        <v>0.112</v>
      </c>
      <c r="E23">
        <f t="shared" si="0"/>
        <v>0</v>
      </c>
      <c r="G23">
        <v>0</v>
      </c>
      <c r="K23">
        <v>0</v>
      </c>
      <c r="L23">
        <v>0</v>
      </c>
      <c r="N23" s="5" t="str">
        <f t="shared" si="1"/>
        <v xml:space="preserve"> </v>
      </c>
      <c r="P23">
        <v>0</v>
      </c>
      <c r="Q23">
        <v>0</v>
      </c>
      <c r="T23">
        <v>0</v>
      </c>
      <c r="U23">
        <v>0</v>
      </c>
    </row>
    <row r="24" spans="1:21" x14ac:dyDescent="0.25">
      <c r="A24" t="s">
        <v>96</v>
      </c>
      <c r="B24">
        <v>16140317133.28367</v>
      </c>
      <c r="D24" s="1">
        <v>2E-3</v>
      </c>
      <c r="E24" s="5">
        <f t="shared" si="0"/>
        <v>32280634.266567342</v>
      </c>
      <c r="G24">
        <v>0</v>
      </c>
      <c r="K24">
        <v>16140286372.542</v>
      </c>
      <c r="L24">
        <v>32280572.745084099</v>
      </c>
      <c r="N24" s="5">
        <f t="shared" si="1"/>
        <v>61.521483242511749</v>
      </c>
      <c r="P24">
        <v>-38930444925.480217</v>
      </c>
      <c r="Q24">
        <v>-38930370730.571404</v>
      </c>
      <c r="T24">
        <v>-21498902421.533852</v>
      </c>
      <c r="U24">
        <v>-21498861448.226002</v>
      </c>
    </row>
    <row r="25" spans="1:21" x14ac:dyDescent="0.25">
      <c r="A25" t="s">
        <v>97</v>
      </c>
      <c r="B25">
        <v>0</v>
      </c>
      <c r="D25">
        <v>0.1550459921156371</v>
      </c>
      <c r="E25">
        <f t="shared" si="0"/>
        <v>0</v>
      </c>
      <c r="G25">
        <v>0</v>
      </c>
      <c r="K25">
        <v>0</v>
      </c>
      <c r="L25">
        <v>0</v>
      </c>
      <c r="N25" s="5" t="str">
        <f t="shared" si="1"/>
        <v xml:space="preserve"> </v>
      </c>
      <c r="P25">
        <v>0</v>
      </c>
      <c r="Q25">
        <v>0</v>
      </c>
      <c r="T25">
        <v>0</v>
      </c>
      <c r="U25">
        <v>0</v>
      </c>
    </row>
    <row r="26" spans="1:21" x14ac:dyDescent="0.25">
      <c r="A26" t="s">
        <v>98</v>
      </c>
      <c r="B26">
        <v>0</v>
      </c>
      <c r="D26" s="1">
        <v>3.5045992115637109E-2</v>
      </c>
      <c r="E26">
        <f t="shared" si="0"/>
        <v>0</v>
      </c>
      <c r="G26">
        <v>0</v>
      </c>
      <c r="K26">
        <v>0</v>
      </c>
      <c r="L26">
        <v>0</v>
      </c>
      <c r="N26" s="5" t="str">
        <f t="shared" si="1"/>
        <v xml:space="preserve"> </v>
      </c>
      <c r="P26">
        <v>0</v>
      </c>
      <c r="Q26">
        <v>0</v>
      </c>
      <c r="T26">
        <v>0</v>
      </c>
      <c r="U26">
        <v>0</v>
      </c>
    </row>
    <row r="27" spans="1:21" x14ac:dyDescent="0.25">
      <c r="A27" t="s">
        <v>99</v>
      </c>
      <c r="B27">
        <v>7499999938.1450758</v>
      </c>
      <c r="D27" s="3">
        <v>0</v>
      </c>
      <c r="E27">
        <f t="shared" si="0"/>
        <v>0</v>
      </c>
      <c r="G27">
        <v>0</v>
      </c>
      <c r="K27">
        <v>7500000000</v>
      </c>
      <c r="L27">
        <v>0</v>
      </c>
      <c r="N27" s="5" t="str">
        <f t="shared" si="1"/>
        <v xml:space="preserve"> </v>
      </c>
      <c r="P27">
        <v>-269999997.77322268</v>
      </c>
      <c r="Q27">
        <v>-270000000</v>
      </c>
      <c r="T27" s="12">
        <v>-1349999988.8661139</v>
      </c>
      <c r="U27" s="12">
        <v>-1350000000</v>
      </c>
    </row>
    <row r="28" spans="1:21" x14ac:dyDescent="0.25">
      <c r="A28" t="s">
        <v>100</v>
      </c>
      <c r="B28">
        <v>5360999947.6036186</v>
      </c>
      <c r="D28" s="3">
        <v>0</v>
      </c>
      <c r="E28">
        <f t="shared" si="0"/>
        <v>0</v>
      </c>
      <c r="G28">
        <v>0</v>
      </c>
      <c r="K28">
        <v>5361000000</v>
      </c>
      <c r="L28">
        <v>0</v>
      </c>
      <c r="N28" s="5" t="str">
        <f t="shared" si="1"/>
        <v xml:space="preserve"> </v>
      </c>
      <c r="P28">
        <v>0</v>
      </c>
      <c r="Q28">
        <v>0</v>
      </c>
      <c r="T28">
        <v>0</v>
      </c>
      <c r="U28">
        <v>0</v>
      </c>
    </row>
    <row r="29" spans="1:21" x14ac:dyDescent="0.25">
      <c r="A29" t="s">
        <v>101</v>
      </c>
      <c r="B29">
        <v>2138999974.78232</v>
      </c>
      <c r="D29" s="3">
        <v>0</v>
      </c>
      <c r="E29">
        <f t="shared" si="0"/>
        <v>0</v>
      </c>
      <c r="G29">
        <v>0</v>
      </c>
      <c r="K29">
        <v>2139000000</v>
      </c>
      <c r="L29">
        <v>0</v>
      </c>
      <c r="N29" s="5" t="str">
        <f t="shared" si="1"/>
        <v xml:space="preserve"> </v>
      </c>
      <c r="P29">
        <v>0</v>
      </c>
      <c r="Q29">
        <v>0</v>
      </c>
      <c r="T29">
        <v>0</v>
      </c>
      <c r="U29">
        <v>0</v>
      </c>
    </row>
    <row r="30" spans="1:21" x14ac:dyDescent="0.25">
      <c r="A30" t="s">
        <v>102</v>
      </c>
      <c r="B30">
        <v>0</v>
      </c>
      <c r="D30">
        <v>0</v>
      </c>
      <c r="E30">
        <f t="shared" si="0"/>
        <v>0</v>
      </c>
      <c r="G30">
        <v>0</v>
      </c>
      <c r="K30">
        <v>0</v>
      </c>
      <c r="L30">
        <v>0</v>
      </c>
      <c r="N30" s="5" t="str">
        <f t="shared" si="1"/>
        <v xml:space="preserve"> </v>
      </c>
      <c r="P30">
        <v>0</v>
      </c>
      <c r="Q30">
        <v>0</v>
      </c>
      <c r="T30">
        <v>0</v>
      </c>
      <c r="U30">
        <v>0</v>
      </c>
    </row>
    <row r="31" spans="1:21" x14ac:dyDescent="0.25">
      <c r="A31" t="s">
        <v>103</v>
      </c>
      <c r="B31">
        <v>196999997823.5285</v>
      </c>
      <c r="D31">
        <v>0</v>
      </c>
      <c r="E31">
        <f t="shared" si="0"/>
        <v>0</v>
      </c>
      <c r="G31">
        <v>0</v>
      </c>
      <c r="K31">
        <v>197000000000</v>
      </c>
      <c r="L31">
        <v>0</v>
      </c>
      <c r="N31" s="5" t="str">
        <f t="shared" si="1"/>
        <v xml:space="preserve"> </v>
      </c>
      <c r="P31">
        <v>-32833881681.248692</v>
      </c>
      <c r="Q31">
        <v>-32833882044</v>
      </c>
      <c r="T31">
        <v>0</v>
      </c>
      <c r="U31">
        <v>0</v>
      </c>
    </row>
    <row r="32" spans="1:21" x14ac:dyDescent="0.25">
      <c r="A32" t="s">
        <v>104</v>
      </c>
      <c r="B32">
        <v>0</v>
      </c>
      <c r="D32">
        <v>8.6527672327672486E-3</v>
      </c>
      <c r="E32">
        <f t="shared" si="0"/>
        <v>0</v>
      </c>
      <c r="G32">
        <v>0</v>
      </c>
      <c r="K32">
        <v>0</v>
      </c>
      <c r="L32">
        <v>0</v>
      </c>
      <c r="N32" s="5" t="str">
        <f t="shared" si="1"/>
        <v xml:space="preserve"> </v>
      </c>
      <c r="P32">
        <v>0</v>
      </c>
      <c r="Q32">
        <v>0</v>
      </c>
      <c r="T32">
        <v>0</v>
      </c>
      <c r="U32">
        <v>0</v>
      </c>
    </row>
    <row r="33" spans="1:21" x14ac:dyDescent="0.25">
      <c r="A33" t="s">
        <v>105</v>
      </c>
      <c r="B33">
        <v>0</v>
      </c>
      <c r="D33">
        <v>8.6527672327672486E-3</v>
      </c>
      <c r="E33">
        <f t="shared" si="0"/>
        <v>0</v>
      </c>
      <c r="G33">
        <v>0</v>
      </c>
      <c r="K33">
        <v>0</v>
      </c>
      <c r="L33">
        <v>0</v>
      </c>
      <c r="N33" s="5" t="str">
        <f t="shared" si="1"/>
        <v xml:space="preserve"> </v>
      </c>
      <c r="P33">
        <v>0</v>
      </c>
      <c r="Q33">
        <v>0</v>
      </c>
      <c r="T33">
        <v>0</v>
      </c>
      <c r="U33">
        <v>0</v>
      </c>
    </row>
    <row r="34" spans="1:21" x14ac:dyDescent="0.25">
      <c r="A34" t="s">
        <v>106</v>
      </c>
      <c r="B34">
        <v>0</v>
      </c>
      <c r="D34">
        <v>1.7232767232767374E-2</v>
      </c>
      <c r="E34">
        <f t="shared" si="0"/>
        <v>0</v>
      </c>
      <c r="G34">
        <v>0</v>
      </c>
      <c r="K34">
        <v>0</v>
      </c>
      <c r="L34">
        <v>0</v>
      </c>
      <c r="N34" s="5" t="str">
        <f t="shared" si="1"/>
        <v xml:space="preserve"> </v>
      </c>
      <c r="P34">
        <v>0</v>
      </c>
      <c r="Q34">
        <v>0</v>
      </c>
      <c r="T34">
        <v>0</v>
      </c>
      <c r="U34">
        <v>0</v>
      </c>
    </row>
    <row r="35" spans="1:21" x14ac:dyDescent="0.25">
      <c r="A35" t="s">
        <v>107</v>
      </c>
      <c r="B35">
        <v>0</v>
      </c>
      <c r="D35">
        <v>0.33038283174761368</v>
      </c>
      <c r="E35">
        <f t="shared" si="0"/>
        <v>0</v>
      </c>
      <c r="G35">
        <v>0</v>
      </c>
      <c r="K35">
        <v>0</v>
      </c>
      <c r="L35">
        <v>0</v>
      </c>
      <c r="N35" s="5" t="str">
        <f t="shared" si="1"/>
        <v xml:space="preserve"> </v>
      </c>
      <c r="P35">
        <v>0</v>
      </c>
      <c r="Q35">
        <v>0</v>
      </c>
      <c r="T35">
        <v>0</v>
      </c>
      <c r="U35">
        <v>0</v>
      </c>
    </row>
    <row r="36" spans="1:21" x14ac:dyDescent="0.25">
      <c r="A36" t="s">
        <v>108</v>
      </c>
      <c r="B36">
        <v>0</v>
      </c>
      <c r="D36">
        <v>1.0361501282282699</v>
      </c>
      <c r="E36">
        <f t="shared" si="0"/>
        <v>0</v>
      </c>
      <c r="G36">
        <v>0</v>
      </c>
      <c r="K36">
        <v>0</v>
      </c>
      <c r="L36">
        <v>0</v>
      </c>
      <c r="N36" s="5" t="str">
        <f t="shared" si="1"/>
        <v xml:space="preserve"> </v>
      </c>
      <c r="P36">
        <v>0</v>
      </c>
      <c r="Q36">
        <v>0</v>
      </c>
      <c r="T36">
        <v>0</v>
      </c>
      <c r="U36">
        <v>0</v>
      </c>
    </row>
    <row r="37" spans="1:21" x14ac:dyDescent="0.25">
      <c r="A37" t="s">
        <v>109</v>
      </c>
      <c r="B37">
        <v>0</v>
      </c>
      <c r="D37">
        <v>1.1030803583571001</v>
      </c>
      <c r="E37">
        <f t="shared" si="0"/>
        <v>0</v>
      </c>
      <c r="G37">
        <v>0</v>
      </c>
      <c r="K37">
        <v>0</v>
      </c>
      <c r="L37">
        <v>0</v>
      </c>
      <c r="N37" s="5" t="str">
        <f t="shared" si="1"/>
        <v xml:space="preserve"> </v>
      </c>
      <c r="P37">
        <v>0</v>
      </c>
      <c r="Q37">
        <v>0</v>
      </c>
      <c r="T37">
        <v>0</v>
      </c>
      <c r="U37">
        <v>0</v>
      </c>
    </row>
    <row r="38" spans="1:21" x14ac:dyDescent="0.25">
      <c r="A38" t="s">
        <v>110</v>
      </c>
      <c r="B38">
        <v>0</v>
      </c>
      <c r="D38">
        <v>1.1037078753714999</v>
      </c>
      <c r="E38">
        <f t="shared" si="0"/>
        <v>0</v>
      </c>
      <c r="G38">
        <v>0</v>
      </c>
      <c r="K38">
        <v>0</v>
      </c>
      <c r="L38">
        <v>0</v>
      </c>
      <c r="N38" s="5" t="str">
        <f t="shared" si="1"/>
        <v xml:space="preserve"> </v>
      </c>
      <c r="P38">
        <v>0</v>
      </c>
      <c r="Q38">
        <v>0</v>
      </c>
      <c r="T38">
        <v>0</v>
      </c>
      <c r="U38">
        <v>0</v>
      </c>
    </row>
    <row r="39" spans="1:21" x14ac:dyDescent="0.25">
      <c r="A39" t="s">
        <v>111</v>
      </c>
      <c r="B39">
        <v>0</v>
      </c>
      <c r="D39">
        <v>6.1003748272114848E-2</v>
      </c>
      <c r="E39">
        <f t="shared" si="0"/>
        <v>0</v>
      </c>
      <c r="G39">
        <v>0</v>
      </c>
      <c r="K39">
        <v>0</v>
      </c>
      <c r="L39">
        <v>0</v>
      </c>
      <c r="N39" s="5" t="str">
        <f t="shared" si="1"/>
        <v xml:space="preserve"> </v>
      </c>
      <c r="P39">
        <v>0</v>
      </c>
      <c r="Q39">
        <v>0</v>
      </c>
      <c r="T39">
        <v>0</v>
      </c>
      <c r="U39">
        <v>0</v>
      </c>
    </row>
    <row r="40" spans="1:21" x14ac:dyDescent="0.25">
      <c r="A40" t="s">
        <v>112</v>
      </c>
      <c r="B40">
        <v>0</v>
      </c>
      <c r="D40">
        <v>1.3735955056179776</v>
      </c>
      <c r="E40">
        <f t="shared" si="0"/>
        <v>0</v>
      </c>
      <c r="G40">
        <v>0</v>
      </c>
      <c r="K40">
        <v>0</v>
      </c>
      <c r="L40">
        <v>0</v>
      </c>
      <c r="N40" s="5" t="str">
        <f t="shared" si="1"/>
        <v xml:space="preserve"> </v>
      </c>
      <c r="P40">
        <v>0</v>
      </c>
      <c r="Q40">
        <v>0</v>
      </c>
      <c r="T40">
        <v>0</v>
      </c>
      <c r="U40">
        <v>0</v>
      </c>
    </row>
    <row r="41" spans="1:21" x14ac:dyDescent="0.25">
      <c r="A41" t="s">
        <v>113</v>
      </c>
      <c r="B41">
        <v>0</v>
      </c>
      <c r="D41">
        <v>2.1687910459889999</v>
      </c>
      <c r="E41">
        <f t="shared" si="0"/>
        <v>0</v>
      </c>
      <c r="G41">
        <v>0</v>
      </c>
      <c r="K41">
        <v>0</v>
      </c>
      <c r="L41">
        <v>0</v>
      </c>
      <c r="N41" s="5" t="str">
        <f t="shared" si="1"/>
        <v xml:space="preserve"> </v>
      </c>
      <c r="P41">
        <v>0</v>
      </c>
      <c r="Q41">
        <v>0</v>
      </c>
      <c r="T41">
        <v>0</v>
      </c>
      <c r="U41">
        <v>0</v>
      </c>
    </row>
    <row r="42" spans="1:21" x14ac:dyDescent="0.25">
      <c r="A42" t="s">
        <v>114</v>
      </c>
      <c r="B42">
        <v>0</v>
      </c>
      <c r="D42">
        <v>2.9834779514899701</v>
      </c>
      <c r="E42">
        <f t="shared" si="0"/>
        <v>0</v>
      </c>
      <c r="G42">
        <v>0</v>
      </c>
      <c r="K42">
        <v>0</v>
      </c>
      <c r="L42">
        <v>0</v>
      </c>
      <c r="N42" s="5" t="str">
        <f t="shared" si="1"/>
        <v xml:space="preserve"> </v>
      </c>
      <c r="P42">
        <v>0</v>
      </c>
      <c r="Q42">
        <v>0</v>
      </c>
      <c r="T42">
        <v>0</v>
      </c>
      <c r="U42">
        <v>0</v>
      </c>
    </row>
    <row r="43" spans="1:21" x14ac:dyDescent="0.25">
      <c r="A43" t="s">
        <v>115</v>
      </c>
      <c r="B43">
        <v>0</v>
      </c>
      <c r="D43">
        <v>2.9834779514899701</v>
      </c>
      <c r="E43">
        <f t="shared" si="0"/>
        <v>0</v>
      </c>
      <c r="G43">
        <v>0</v>
      </c>
      <c r="K43">
        <v>0</v>
      </c>
      <c r="L43">
        <v>0</v>
      </c>
      <c r="N43" s="5" t="str">
        <f t="shared" si="1"/>
        <v xml:space="preserve"> </v>
      </c>
      <c r="P43">
        <v>0</v>
      </c>
      <c r="Q43">
        <v>0</v>
      </c>
      <c r="T43">
        <v>0</v>
      </c>
      <c r="U43">
        <v>0</v>
      </c>
    </row>
    <row r="44" spans="1:21" x14ac:dyDescent="0.25">
      <c r="A44" t="s">
        <v>116</v>
      </c>
      <c r="B44">
        <v>0</v>
      </c>
      <c r="D44">
        <v>0.47399990745987336</v>
      </c>
      <c r="E44">
        <f t="shared" si="0"/>
        <v>0</v>
      </c>
      <c r="G44">
        <v>0</v>
      </c>
      <c r="K44">
        <v>0</v>
      </c>
      <c r="L44">
        <v>0</v>
      </c>
      <c r="N44" s="5" t="str">
        <f t="shared" si="1"/>
        <v xml:space="preserve"> </v>
      </c>
      <c r="P44">
        <v>0</v>
      </c>
      <c r="Q44">
        <v>0</v>
      </c>
      <c r="T44">
        <v>0</v>
      </c>
      <c r="U44">
        <v>0</v>
      </c>
    </row>
    <row r="45" spans="1:21" x14ac:dyDescent="0.25">
      <c r="A45" t="s">
        <v>117</v>
      </c>
      <c r="B45">
        <v>0</v>
      </c>
      <c r="D45">
        <v>0.17170897933498935</v>
      </c>
      <c r="E45">
        <f t="shared" si="0"/>
        <v>0</v>
      </c>
      <c r="G45">
        <v>0</v>
      </c>
      <c r="K45">
        <v>0</v>
      </c>
      <c r="L45">
        <v>0</v>
      </c>
      <c r="N45" s="5" t="str">
        <f t="shared" si="1"/>
        <v xml:space="preserve"> </v>
      </c>
      <c r="P45">
        <v>0</v>
      </c>
      <c r="Q45">
        <v>0</v>
      </c>
      <c r="T45">
        <v>0</v>
      </c>
      <c r="U45">
        <v>0</v>
      </c>
    </row>
    <row r="46" spans="1:21" x14ac:dyDescent="0.25">
      <c r="A46" t="s">
        <v>118</v>
      </c>
      <c r="B46">
        <v>0</v>
      </c>
      <c r="D46">
        <v>1.34434152963007</v>
      </c>
      <c r="E46">
        <f t="shared" si="0"/>
        <v>0</v>
      </c>
      <c r="G46">
        <v>0</v>
      </c>
      <c r="K46">
        <v>0</v>
      </c>
      <c r="L46">
        <v>0</v>
      </c>
      <c r="N46" s="5" t="str">
        <f t="shared" si="1"/>
        <v xml:space="preserve"> </v>
      </c>
      <c r="P46">
        <v>0</v>
      </c>
      <c r="Q46">
        <v>0</v>
      </c>
      <c r="T46">
        <v>0</v>
      </c>
      <c r="U46">
        <v>0</v>
      </c>
    </row>
    <row r="47" spans="1:21" x14ac:dyDescent="0.25">
      <c r="A47" t="s">
        <v>119</v>
      </c>
      <c r="B47">
        <v>15928135318.220881</v>
      </c>
      <c r="D47">
        <v>0.36784453278378465</v>
      </c>
      <c r="E47" s="5">
        <f t="shared" si="0"/>
        <v>5859077494.247859</v>
      </c>
      <c r="G47" s="5">
        <v>5857304994.6071501</v>
      </c>
      <c r="K47">
        <v>15928135420.0009</v>
      </c>
      <c r="L47">
        <v>5859077531.6870899</v>
      </c>
      <c r="N47" s="5">
        <f t="shared" si="1"/>
        <v>-37.439230918884277</v>
      </c>
      <c r="P47">
        <v>-6105872279.1244097</v>
      </c>
      <c r="Q47">
        <v>-6105872318.1406498</v>
      </c>
      <c r="T47">
        <v>0</v>
      </c>
      <c r="U47">
        <v>0</v>
      </c>
    </row>
    <row r="48" spans="1:21" x14ac:dyDescent="0.25">
      <c r="A48" t="s">
        <v>120</v>
      </c>
      <c r="B48">
        <v>0</v>
      </c>
      <c r="D48">
        <v>0.26648268136851522</v>
      </c>
      <c r="E48">
        <f t="shared" si="0"/>
        <v>0</v>
      </c>
      <c r="G48">
        <v>0</v>
      </c>
      <c r="K48">
        <v>0</v>
      </c>
      <c r="L48">
        <v>0</v>
      </c>
      <c r="N48" s="5" t="str">
        <f t="shared" si="1"/>
        <v xml:space="preserve"> </v>
      </c>
      <c r="P48">
        <v>0</v>
      </c>
      <c r="Q48">
        <v>0</v>
      </c>
      <c r="T48">
        <v>0</v>
      </c>
      <c r="U48">
        <v>0</v>
      </c>
    </row>
    <row r="49" spans="1:21" x14ac:dyDescent="0.25">
      <c r="A49" t="s">
        <v>121</v>
      </c>
      <c r="B49">
        <v>0</v>
      </c>
      <c r="D49">
        <v>8.269479486629E-2</v>
      </c>
      <c r="E49">
        <f t="shared" si="0"/>
        <v>0</v>
      </c>
      <c r="G49">
        <v>0</v>
      </c>
      <c r="K49">
        <v>0</v>
      </c>
      <c r="L49">
        <v>0</v>
      </c>
      <c r="N49" s="5" t="str">
        <f t="shared" si="1"/>
        <v xml:space="preserve"> </v>
      </c>
      <c r="P49">
        <v>0</v>
      </c>
      <c r="Q49">
        <v>0</v>
      </c>
      <c r="T49">
        <v>0</v>
      </c>
      <c r="U49">
        <v>0</v>
      </c>
    </row>
    <row r="50" spans="1:21" x14ac:dyDescent="0.25">
      <c r="A50" t="s">
        <v>122</v>
      </c>
      <c r="B50">
        <v>0</v>
      </c>
      <c r="D50">
        <v>0.16513101693270299</v>
      </c>
      <c r="E50">
        <f t="shared" si="0"/>
        <v>0</v>
      </c>
      <c r="G50">
        <v>0</v>
      </c>
      <c r="K50">
        <v>0</v>
      </c>
      <c r="L50">
        <v>0</v>
      </c>
      <c r="N50" s="5" t="str">
        <f t="shared" si="1"/>
        <v xml:space="preserve"> </v>
      </c>
      <c r="P50">
        <v>0</v>
      </c>
      <c r="Q50">
        <v>0</v>
      </c>
      <c r="T50">
        <v>0</v>
      </c>
      <c r="U50">
        <v>0</v>
      </c>
    </row>
    <row r="51" spans="1:21" x14ac:dyDescent="0.25">
      <c r="A51" t="s">
        <v>123</v>
      </c>
      <c r="B51">
        <v>0</v>
      </c>
      <c r="D51">
        <v>0.157741441091587</v>
      </c>
      <c r="E51">
        <f t="shared" si="0"/>
        <v>0</v>
      </c>
      <c r="G51">
        <v>0</v>
      </c>
      <c r="K51">
        <v>0</v>
      </c>
      <c r="L51">
        <v>0</v>
      </c>
      <c r="N51" s="5" t="str">
        <f t="shared" si="1"/>
        <v xml:space="preserve"> </v>
      </c>
      <c r="P51">
        <v>0</v>
      </c>
      <c r="Q51">
        <v>0</v>
      </c>
      <c r="T51">
        <v>0</v>
      </c>
      <c r="U51">
        <v>0</v>
      </c>
    </row>
    <row r="52" spans="1:21" x14ac:dyDescent="0.25">
      <c r="A52" t="s">
        <v>124</v>
      </c>
      <c r="B52">
        <v>0</v>
      </c>
      <c r="D52">
        <v>0.16513886563365299</v>
      </c>
      <c r="E52">
        <f t="shared" si="0"/>
        <v>0</v>
      </c>
      <c r="G52">
        <v>0</v>
      </c>
      <c r="K52">
        <v>0</v>
      </c>
      <c r="L52">
        <v>0</v>
      </c>
      <c r="N52" s="5" t="str">
        <f t="shared" si="1"/>
        <v xml:space="preserve"> </v>
      </c>
      <c r="P52">
        <v>0</v>
      </c>
      <c r="Q52">
        <v>0</v>
      </c>
      <c r="T52">
        <v>0</v>
      </c>
      <c r="U52">
        <v>0</v>
      </c>
    </row>
    <row r="53" spans="1:21" x14ac:dyDescent="0.25">
      <c r="A53" t="s">
        <v>125</v>
      </c>
      <c r="B53">
        <v>0</v>
      </c>
      <c r="D53">
        <v>0.20016181487059201</v>
      </c>
      <c r="E53">
        <f t="shared" si="0"/>
        <v>0</v>
      </c>
      <c r="G53">
        <v>0</v>
      </c>
      <c r="K53">
        <v>0</v>
      </c>
      <c r="L53">
        <v>0</v>
      </c>
      <c r="N53" s="5" t="str">
        <f t="shared" si="1"/>
        <v xml:space="preserve"> </v>
      </c>
      <c r="P53">
        <v>0</v>
      </c>
      <c r="Q53">
        <v>0</v>
      </c>
      <c r="T53">
        <v>0</v>
      </c>
      <c r="U53">
        <v>0</v>
      </c>
    </row>
    <row r="54" spans="1:21" x14ac:dyDescent="0.25">
      <c r="A54" t="s">
        <v>126</v>
      </c>
      <c r="B54">
        <v>0</v>
      </c>
      <c r="D54">
        <v>0.22625151585474301</v>
      </c>
      <c r="E54">
        <f t="shared" si="0"/>
        <v>0</v>
      </c>
      <c r="G54">
        <v>0</v>
      </c>
      <c r="K54">
        <v>0</v>
      </c>
      <c r="L54">
        <v>0</v>
      </c>
      <c r="N54" s="5" t="str">
        <f t="shared" si="1"/>
        <v xml:space="preserve"> </v>
      </c>
      <c r="P54">
        <v>0</v>
      </c>
      <c r="Q54">
        <v>0</v>
      </c>
      <c r="T54">
        <v>0</v>
      </c>
      <c r="U54">
        <v>0</v>
      </c>
    </row>
    <row r="55" spans="1:21" x14ac:dyDescent="0.25">
      <c r="A55" t="s">
        <v>127</v>
      </c>
      <c r="B55">
        <v>0</v>
      </c>
      <c r="D55">
        <v>0.19635939839505601</v>
      </c>
      <c r="E55">
        <f t="shared" si="0"/>
        <v>0</v>
      </c>
      <c r="G55">
        <v>0</v>
      </c>
      <c r="K55">
        <v>0</v>
      </c>
      <c r="L55">
        <v>0</v>
      </c>
      <c r="N55" s="5" t="str">
        <f t="shared" si="1"/>
        <v xml:space="preserve"> </v>
      </c>
      <c r="P55">
        <v>0</v>
      </c>
      <c r="Q55">
        <v>0</v>
      </c>
      <c r="T55">
        <v>0</v>
      </c>
      <c r="U55">
        <v>0</v>
      </c>
    </row>
    <row r="56" spans="1:21" x14ac:dyDescent="0.25">
      <c r="A56" t="s">
        <v>128</v>
      </c>
      <c r="B56">
        <v>0</v>
      </c>
      <c r="D56">
        <v>0.19635939839505601</v>
      </c>
      <c r="E56">
        <f t="shared" si="0"/>
        <v>0</v>
      </c>
      <c r="G56">
        <v>0</v>
      </c>
      <c r="K56">
        <v>0</v>
      </c>
      <c r="L56">
        <v>0</v>
      </c>
      <c r="N56" s="5" t="str">
        <f t="shared" si="1"/>
        <v xml:space="preserve"> </v>
      </c>
      <c r="P56">
        <v>0</v>
      </c>
      <c r="Q56">
        <v>0</v>
      </c>
      <c r="T56">
        <v>0</v>
      </c>
      <c r="U56">
        <v>0</v>
      </c>
    </row>
    <row r="57" spans="1:21" x14ac:dyDescent="0.25">
      <c r="A57" t="s">
        <v>129</v>
      </c>
      <c r="B57">
        <v>0</v>
      </c>
      <c r="D57">
        <v>3.68</v>
      </c>
      <c r="E57">
        <f t="shared" si="0"/>
        <v>0</v>
      </c>
      <c r="G57">
        <v>0</v>
      </c>
      <c r="K57">
        <v>0</v>
      </c>
      <c r="L57">
        <v>0</v>
      </c>
      <c r="N57" s="5" t="str">
        <f t="shared" si="1"/>
        <v xml:space="preserve"> </v>
      </c>
      <c r="P57">
        <v>0</v>
      </c>
      <c r="Q57">
        <v>0</v>
      </c>
      <c r="T57">
        <v>0</v>
      </c>
      <c r="U57">
        <v>0</v>
      </c>
    </row>
    <row r="58" spans="1:21" x14ac:dyDescent="0.25">
      <c r="A58" t="s">
        <v>130</v>
      </c>
      <c r="B58">
        <v>0</v>
      </c>
      <c r="D58">
        <v>2.41</v>
      </c>
      <c r="E58">
        <f t="shared" si="0"/>
        <v>0</v>
      </c>
      <c r="G58">
        <v>0</v>
      </c>
      <c r="K58">
        <v>0</v>
      </c>
      <c r="L58">
        <v>0</v>
      </c>
      <c r="N58" s="5" t="str">
        <f t="shared" si="1"/>
        <v xml:space="preserve"> </v>
      </c>
      <c r="P58">
        <v>0</v>
      </c>
      <c r="Q58">
        <v>0</v>
      </c>
      <c r="T58">
        <v>0</v>
      </c>
      <c r="U58">
        <v>0</v>
      </c>
    </row>
    <row r="59" spans="1:21" x14ac:dyDescent="0.25">
      <c r="A59" t="s">
        <v>131</v>
      </c>
      <c r="B59">
        <v>0</v>
      </c>
      <c r="D59">
        <v>2.81E-2</v>
      </c>
      <c r="E59">
        <f t="shared" si="0"/>
        <v>0</v>
      </c>
      <c r="G59">
        <v>0</v>
      </c>
      <c r="K59">
        <v>0</v>
      </c>
      <c r="L59">
        <v>0</v>
      </c>
      <c r="N59" s="5" t="str">
        <f t="shared" si="1"/>
        <v xml:space="preserve"> </v>
      </c>
      <c r="P59">
        <v>0</v>
      </c>
      <c r="Q59">
        <v>0</v>
      </c>
      <c r="T59">
        <v>0</v>
      </c>
      <c r="U59">
        <v>0</v>
      </c>
    </row>
    <row r="60" spans="1:21" x14ac:dyDescent="0.25">
      <c r="A60" t="s">
        <v>132</v>
      </c>
      <c r="B60">
        <v>7559817122.9464397</v>
      </c>
      <c r="D60">
        <v>1.7351820212905769</v>
      </c>
      <c r="E60" s="5"/>
      <c r="N60" s="5" t="str">
        <f t="shared" si="1"/>
        <v xml:space="preserve"> </v>
      </c>
    </row>
    <row r="61" spans="1:21" x14ac:dyDescent="0.25">
      <c r="A61" t="s">
        <v>133</v>
      </c>
      <c r="B61">
        <v>1000013548.194278</v>
      </c>
      <c r="D61">
        <v>1.9533954727030622</v>
      </c>
      <c r="E61" s="5"/>
      <c r="N61" s="5" t="str">
        <f t="shared" si="1"/>
        <v xml:space="preserve"> </v>
      </c>
    </row>
    <row r="62" spans="1:21" x14ac:dyDescent="0.25">
      <c r="A62" t="s">
        <v>134</v>
      </c>
      <c r="B62">
        <v>0</v>
      </c>
      <c r="D62">
        <v>2.9521502571364686</v>
      </c>
      <c r="N62" s="5" t="str">
        <f t="shared" si="1"/>
        <v xml:space="preserve"> </v>
      </c>
    </row>
    <row r="63" spans="1:21" x14ac:dyDescent="0.25">
      <c r="A63" t="s">
        <v>135</v>
      </c>
      <c r="B63">
        <v>2219468.3359948169</v>
      </c>
      <c r="D63">
        <v>2.7035245335176228</v>
      </c>
      <c r="E63" s="5"/>
      <c r="N63" s="5" t="str">
        <f t="shared" si="1"/>
        <v xml:space="preserve"> </v>
      </c>
    </row>
    <row r="64" spans="1:21" x14ac:dyDescent="0.25">
      <c r="A64" t="s">
        <v>136</v>
      </c>
      <c r="B64">
        <v>2925046580.1149292</v>
      </c>
      <c r="D64">
        <v>1.8322231473771857</v>
      </c>
      <c r="E64" s="5"/>
      <c r="N64" s="5" t="str">
        <f t="shared" si="1"/>
        <v xml:space="preserve"> </v>
      </c>
    </row>
    <row r="65" spans="1:14" x14ac:dyDescent="0.25">
      <c r="A65" t="s">
        <v>137</v>
      </c>
      <c r="B65">
        <v>45001030.029031143</v>
      </c>
      <c r="D65">
        <v>1.4656971580817051</v>
      </c>
      <c r="E65" s="5"/>
      <c r="N65" s="5" t="str">
        <f t="shared" si="1"/>
        <v xml:space="preserve"> </v>
      </c>
    </row>
    <row r="66" spans="1:14" x14ac:dyDescent="0.25">
      <c r="A66" t="s">
        <v>138</v>
      </c>
      <c r="B66">
        <v>126998471.8593533</v>
      </c>
      <c r="D66">
        <v>2.6708089031631621</v>
      </c>
      <c r="E66" s="5"/>
      <c r="N66" s="5" t="str">
        <f t="shared" si="1"/>
        <v xml:space="preserve"> </v>
      </c>
    </row>
    <row r="67" spans="1:14" x14ac:dyDescent="0.25">
      <c r="A67" t="s">
        <v>139</v>
      </c>
      <c r="B67">
        <v>0</v>
      </c>
      <c r="D67">
        <v>1.9105708704145863</v>
      </c>
      <c r="N67" s="5" t="str">
        <f t="shared" ref="N67:N130" si="2">IF(E67-L67=0," ",E67-L67)</f>
        <v xml:space="preserve"> </v>
      </c>
    </row>
    <row r="68" spans="1:14" x14ac:dyDescent="0.25">
      <c r="A68" t="s">
        <v>140</v>
      </c>
      <c r="B68">
        <v>0</v>
      </c>
      <c r="D68">
        <v>3.1379679144385029</v>
      </c>
      <c r="N68" s="5" t="str">
        <f t="shared" si="2"/>
        <v xml:space="preserve"> </v>
      </c>
    </row>
    <row r="69" spans="1:14" x14ac:dyDescent="0.25">
      <c r="A69" t="s">
        <v>141</v>
      </c>
      <c r="B69">
        <v>0</v>
      </c>
      <c r="D69">
        <v>1.4993186463774699</v>
      </c>
      <c r="N69" s="5" t="str">
        <f t="shared" si="2"/>
        <v xml:space="preserve"> </v>
      </c>
    </row>
    <row r="70" spans="1:14" x14ac:dyDescent="0.25">
      <c r="A70" t="s">
        <v>142</v>
      </c>
      <c r="B70">
        <v>354071765.52055508</v>
      </c>
      <c r="D70">
        <v>0.95611557679774051</v>
      </c>
      <c r="E70" s="5"/>
      <c r="N70" s="5" t="str">
        <f t="shared" si="2"/>
        <v xml:space="preserve"> </v>
      </c>
    </row>
    <row r="71" spans="1:14" x14ac:dyDescent="0.25">
      <c r="A71" t="s">
        <v>143</v>
      </c>
      <c r="B71">
        <v>0</v>
      </c>
      <c r="D71">
        <v>3.1927710843373496</v>
      </c>
      <c r="N71" s="5" t="str">
        <f t="shared" si="2"/>
        <v xml:space="preserve"> </v>
      </c>
    </row>
    <row r="72" spans="1:14" x14ac:dyDescent="0.25">
      <c r="A72" t="s">
        <v>144</v>
      </c>
      <c r="B72">
        <v>0</v>
      </c>
      <c r="D72">
        <v>3.4499999999999997</v>
      </c>
      <c r="N72" s="5" t="str">
        <f t="shared" si="2"/>
        <v xml:space="preserve"> </v>
      </c>
    </row>
    <row r="73" spans="1:14" x14ac:dyDescent="0.25">
      <c r="A73" t="s">
        <v>145</v>
      </c>
      <c r="B73">
        <v>1248703.9908284061</v>
      </c>
      <c r="D73">
        <v>1.4657785179017486</v>
      </c>
      <c r="E73" s="5"/>
      <c r="N73" s="5" t="str">
        <f t="shared" si="2"/>
        <v xml:space="preserve"> </v>
      </c>
    </row>
    <row r="74" spans="1:14" x14ac:dyDescent="0.25">
      <c r="A74" t="s">
        <v>146</v>
      </c>
      <c r="B74">
        <v>1750540897.6736391</v>
      </c>
      <c r="D74">
        <v>2.1978406128584411</v>
      </c>
      <c r="E74" s="5"/>
      <c r="N74" s="5" t="str">
        <f t="shared" si="2"/>
        <v xml:space="preserve"> </v>
      </c>
    </row>
    <row r="75" spans="1:14" x14ac:dyDescent="0.25">
      <c r="A75" t="s">
        <v>147</v>
      </c>
      <c r="B75">
        <v>0</v>
      </c>
      <c r="D75">
        <v>3.0640519842190761</v>
      </c>
      <c r="N75" s="5" t="str">
        <f t="shared" si="2"/>
        <v xml:space="preserve"> </v>
      </c>
    </row>
    <row r="76" spans="1:14" x14ac:dyDescent="0.25">
      <c r="A76" t="s">
        <v>148</v>
      </c>
      <c r="B76">
        <v>1900047562.5262461</v>
      </c>
      <c r="D76">
        <v>2.3750674581759306</v>
      </c>
      <c r="E76" s="5"/>
      <c r="N76" s="5" t="str">
        <f t="shared" si="2"/>
        <v xml:space="preserve"> </v>
      </c>
    </row>
    <row r="77" spans="1:14" x14ac:dyDescent="0.25">
      <c r="A77" t="s">
        <v>149</v>
      </c>
      <c r="B77">
        <v>3990269078.484458</v>
      </c>
      <c r="D77">
        <v>2.441270281514353</v>
      </c>
      <c r="E77" s="5"/>
      <c r="N77" s="5" t="str">
        <f t="shared" si="2"/>
        <v xml:space="preserve"> </v>
      </c>
    </row>
    <row r="78" spans="1:14" x14ac:dyDescent="0.25">
      <c r="A78" t="s">
        <v>150</v>
      </c>
      <c r="B78">
        <v>0</v>
      </c>
      <c r="D78">
        <v>1.7349540078843626</v>
      </c>
      <c r="N78" s="5" t="str">
        <f t="shared" si="2"/>
        <v xml:space="preserve"> </v>
      </c>
    </row>
    <row r="79" spans="1:14" x14ac:dyDescent="0.25">
      <c r="A79" t="s">
        <v>151</v>
      </c>
      <c r="B79">
        <v>0</v>
      </c>
      <c r="D79">
        <v>2.7691218687325492</v>
      </c>
      <c r="N79" s="5" t="str">
        <f t="shared" si="2"/>
        <v xml:space="preserve"> </v>
      </c>
    </row>
    <row r="80" spans="1:14" x14ac:dyDescent="0.25">
      <c r="A80" t="s">
        <v>152</v>
      </c>
      <c r="B80">
        <v>2050058789.7852039</v>
      </c>
      <c r="D80">
        <v>2.7691218687325492</v>
      </c>
      <c r="E80" s="5"/>
      <c r="G80" s="5"/>
      <c r="N80" s="5" t="str">
        <f t="shared" si="2"/>
        <v xml:space="preserve"> </v>
      </c>
    </row>
    <row r="81" spans="1:14" x14ac:dyDescent="0.25">
      <c r="A81" t="s">
        <v>153</v>
      </c>
      <c r="B81">
        <v>0</v>
      </c>
      <c r="D81">
        <v>3.1379679144385029</v>
      </c>
      <c r="N81" s="5" t="str">
        <f t="shared" si="2"/>
        <v xml:space="preserve"> </v>
      </c>
    </row>
    <row r="82" spans="1:14" x14ac:dyDescent="0.25">
      <c r="A82" t="s">
        <v>154</v>
      </c>
      <c r="B82">
        <v>0</v>
      </c>
      <c r="D82">
        <v>0</v>
      </c>
      <c r="N82" s="5" t="str">
        <f t="shared" si="2"/>
        <v xml:space="preserve"> </v>
      </c>
    </row>
    <row r="83" spans="1:14" x14ac:dyDescent="0.25">
      <c r="A83" t="s">
        <v>155</v>
      </c>
      <c r="B83">
        <v>973913696.25575805</v>
      </c>
      <c r="D83">
        <v>0</v>
      </c>
      <c r="N83" s="5" t="str">
        <f t="shared" si="2"/>
        <v xml:space="preserve"> </v>
      </c>
    </row>
    <row r="84" spans="1:14" x14ac:dyDescent="0.25">
      <c r="A84" t="s">
        <v>156</v>
      </c>
      <c r="B84">
        <v>0</v>
      </c>
      <c r="D84">
        <v>0</v>
      </c>
      <c r="N84" s="5" t="str">
        <f t="shared" si="2"/>
        <v xml:space="preserve"> </v>
      </c>
    </row>
    <row r="85" spans="1:14" x14ac:dyDescent="0.25">
      <c r="A85" t="s">
        <v>157</v>
      </c>
      <c r="B85">
        <v>0</v>
      </c>
      <c r="D85">
        <v>0</v>
      </c>
      <c r="N85" s="5" t="str">
        <f t="shared" si="2"/>
        <v xml:space="preserve"> </v>
      </c>
    </row>
    <row r="86" spans="1:14" x14ac:dyDescent="0.25">
      <c r="A86" t="s">
        <v>158</v>
      </c>
      <c r="B86">
        <v>0</v>
      </c>
      <c r="D86">
        <v>0</v>
      </c>
      <c r="N86" s="5" t="str">
        <f t="shared" si="2"/>
        <v xml:space="preserve"> </v>
      </c>
    </row>
    <row r="87" spans="1:14" x14ac:dyDescent="0.25">
      <c r="A87" t="s">
        <v>159</v>
      </c>
      <c r="B87">
        <v>285999997.25421637</v>
      </c>
      <c r="D87">
        <v>1.9533954727030622</v>
      </c>
      <c r="E87" s="5"/>
      <c r="N87" s="5" t="str">
        <f t="shared" si="2"/>
        <v xml:space="preserve"> </v>
      </c>
    </row>
    <row r="88" spans="1:14" x14ac:dyDescent="0.25">
      <c r="A88" t="s">
        <v>160</v>
      </c>
      <c r="B88">
        <v>1104604621.2551639</v>
      </c>
      <c r="D88">
        <v>1.9981838819523268</v>
      </c>
      <c r="E88" s="5"/>
      <c r="N88" s="5" t="str">
        <f t="shared" si="2"/>
        <v xml:space="preserve"> </v>
      </c>
    </row>
    <row r="89" spans="1:14" x14ac:dyDescent="0.25">
      <c r="A89" t="s">
        <v>161</v>
      </c>
      <c r="B89">
        <v>0</v>
      </c>
      <c r="D89">
        <v>3.3801843317972349</v>
      </c>
      <c r="N89" s="5" t="str">
        <f t="shared" si="2"/>
        <v xml:space="preserve"> </v>
      </c>
    </row>
    <row r="90" spans="1:14" x14ac:dyDescent="0.25">
      <c r="A90" t="s">
        <v>162</v>
      </c>
      <c r="B90">
        <v>0</v>
      </c>
      <c r="D90">
        <v>0</v>
      </c>
      <c r="N90" s="5" t="str">
        <f t="shared" si="2"/>
        <v xml:space="preserve"> </v>
      </c>
    </row>
    <row r="91" spans="1:14" x14ac:dyDescent="0.25">
      <c r="A91" t="s">
        <v>163</v>
      </c>
      <c r="B91">
        <v>0</v>
      </c>
      <c r="D91">
        <v>0</v>
      </c>
      <c r="N91" s="5" t="str">
        <f t="shared" si="2"/>
        <v xml:space="preserve"> </v>
      </c>
    </row>
    <row r="92" spans="1:14" x14ac:dyDescent="0.25">
      <c r="A92" t="s">
        <v>164</v>
      </c>
      <c r="B92">
        <v>8968687007.7035332</v>
      </c>
      <c r="D92">
        <v>1.4654856648130266</v>
      </c>
      <c r="E92" s="5"/>
      <c r="N92" s="5" t="str">
        <f t="shared" si="2"/>
        <v xml:space="preserve"> </v>
      </c>
    </row>
    <row r="93" spans="1:14" x14ac:dyDescent="0.25">
      <c r="A93" t="s">
        <v>165</v>
      </c>
      <c r="B93">
        <v>0</v>
      </c>
      <c r="D93">
        <v>0</v>
      </c>
      <c r="N93" s="5" t="str">
        <f t="shared" si="2"/>
        <v xml:space="preserve"> </v>
      </c>
    </row>
    <row r="94" spans="1:14" x14ac:dyDescent="0.25">
      <c r="A94" t="s">
        <v>166</v>
      </c>
      <c r="B94">
        <v>276193091.82622927</v>
      </c>
      <c r="D94">
        <v>2.3750674581759306</v>
      </c>
      <c r="E94" s="5"/>
      <c r="N94" s="5" t="str">
        <f t="shared" si="2"/>
        <v xml:space="preserve"> </v>
      </c>
    </row>
    <row r="95" spans="1:14" x14ac:dyDescent="0.25">
      <c r="A95" t="s">
        <v>167</v>
      </c>
      <c r="B95">
        <v>499993349.90046883</v>
      </c>
      <c r="D95">
        <v>2.4412702815143534</v>
      </c>
      <c r="E95" s="5"/>
      <c r="N95" s="5" t="str">
        <f t="shared" si="2"/>
        <v xml:space="preserve"> </v>
      </c>
    </row>
    <row r="96" spans="1:14" x14ac:dyDescent="0.25">
      <c r="A96" t="s">
        <v>168</v>
      </c>
      <c r="B96">
        <v>0</v>
      </c>
      <c r="D96">
        <v>2.4963131026659102</v>
      </c>
      <c r="N96" s="5" t="str">
        <f t="shared" si="2"/>
        <v xml:space="preserve"> </v>
      </c>
    </row>
    <row r="97" spans="1:14" x14ac:dyDescent="0.25">
      <c r="A97" t="s">
        <v>169</v>
      </c>
      <c r="B97">
        <v>0</v>
      </c>
      <c r="D97">
        <v>0</v>
      </c>
      <c r="N97" s="5" t="str">
        <f t="shared" si="2"/>
        <v xml:space="preserve"> </v>
      </c>
    </row>
    <row r="98" spans="1:14" x14ac:dyDescent="0.25">
      <c r="A98" t="s">
        <v>170</v>
      </c>
      <c r="B98">
        <v>161799998.44661611</v>
      </c>
      <c r="D98">
        <v>2.1968386023294508</v>
      </c>
      <c r="E98" s="5"/>
      <c r="N98" s="5" t="str">
        <f t="shared" si="2"/>
        <v xml:space="preserve"> </v>
      </c>
    </row>
    <row r="99" spans="1:14" x14ac:dyDescent="0.25">
      <c r="A99" t="s">
        <v>171</v>
      </c>
      <c r="B99">
        <v>3938989896.5016699</v>
      </c>
      <c r="D99">
        <v>1.4657297009258641</v>
      </c>
      <c r="E99" s="5"/>
      <c r="N99" s="5" t="str">
        <f t="shared" si="2"/>
        <v xml:space="preserve"> </v>
      </c>
    </row>
    <row r="100" spans="1:14" x14ac:dyDescent="0.25">
      <c r="A100" t="s">
        <v>172</v>
      </c>
      <c r="B100">
        <v>5338375602.1430531</v>
      </c>
      <c r="D100">
        <v>2.2732438016528929</v>
      </c>
      <c r="E100" s="5"/>
      <c r="N100" s="5" t="str">
        <f t="shared" si="2"/>
        <v xml:space="preserve"> </v>
      </c>
    </row>
    <row r="101" spans="1:14" x14ac:dyDescent="0.25">
      <c r="A101" t="s">
        <v>173</v>
      </c>
      <c r="B101">
        <v>5211992659.9939528</v>
      </c>
      <c r="D101">
        <v>2.4883151149641907</v>
      </c>
      <c r="E101" s="5"/>
      <c r="N101" s="5" t="str">
        <f t="shared" si="2"/>
        <v xml:space="preserve"> </v>
      </c>
    </row>
    <row r="102" spans="1:14" x14ac:dyDescent="0.25">
      <c r="A102" t="s">
        <v>174</v>
      </c>
      <c r="B102">
        <v>60651252350.542091</v>
      </c>
      <c r="D102">
        <v>0</v>
      </c>
      <c r="N102" s="5" t="str">
        <f t="shared" si="2"/>
        <v xml:space="preserve"> </v>
      </c>
    </row>
    <row r="103" spans="1:14" x14ac:dyDescent="0.25">
      <c r="A103" t="s">
        <v>175</v>
      </c>
      <c r="B103">
        <v>14437489878.293659</v>
      </c>
      <c r="D103">
        <v>0</v>
      </c>
      <c r="N103" s="5" t="str">
        <f t="shared" si="2"/>
        <v xml:space="preserve"> </v>
      </c>
    </row>
    <row r="104" spans="1:14" x14ac:dyDescent="0.25">
      <c r="A104" t="s">
        <v>176</v>
      </c>
      <c r="B104">
        <v>0</v>
      </c>
      <c r="D104">
        <v>3.3806170784790681</v>
      </c>
      <c r="N104" s="5" t="str">
        <f t="shared" si="2"/>
        <v xml:space="preserve"> </v>
      </c>
    </row>
    <row r="105" spans="1:14" x14ac:dyDescent="0.25">
      <c r="A105" t="s">
        <v>177</v>
      </c>
      <c r="B105">
        <v>0</v>
      </c>
      <c r="D105">
        <v>3.2545757071547419</v>
      </c>
      <c r="N105" s="5" t="str">
        <f t="shared" si="2"/>
        <v xml:space="preserve"> </v>
      </c>
    </row>
    <row r="106" spans="1:14" x14ac:dyDescent="0.25">
      <c r="A106" t="s">
        <v>178</v>
      </c>
      <c r="B106">
        <v>0</v>
      </c>
      <c r="D106">
        <v>3.1379679144385024</v>
      </c>
      <c r="N106" s="5" t="str">
        <f t="shared" si="2"/>
        <v xml:space="preserve"> </v>
      </c>
    </row>
    <row r="107" spans="1:14" x14ac:dyDescent="0.25">
      <c r="A107" t="s">
        <v>179</v>
      </c>
      <c r="B107">
        <v>1738661870.7004409</v>
      </c>
      <c r="D107">
        <v>2.3335100742311772</v>
      </c>
      <c r="E107" s="5"/>
      <c r="N107" s="5" t="str">
        <f t="shared" si="2"/>
        <v xml:space="preserve"> </v>
      </c>
    </row>
    <row r="108" spans="1:14" x14ac:dyDescent="0.25">
      <c r="A108" t="s">
        <v>180</v>
      </c>
      <c r="B108">
        <v>0</v>
      </c>
      <c r="D108">
        <v>0</v>
      </c>
      <c r="N108" s="5" t="str">
        <f t="shared" si="2"/>
        <v xml:space="preserve"> </v>
      </c>
    </row>
    <row r="109" spans="1:14" x14ac:dyDescent="0.25">
      <c r="A109" t="s">
        <v>181</v>
      </c>
      <c r="B109">
        <v>457187725.37607902</v>
      </c>
      <c r="D109">
        <v>3.2958062905641534</v>
      </c>
      <c r="E109" s="5"/>
      <c r="N109" s="5" t="str">
        <f t="shared" si="2"/>
        <v xml:space="preserve"> </v>
      </c>
    </row>
    <row r="110" spans="1:14" x14ac:dyDescent="0.25">
      <c r="A110" t="s">
        <v>182</v>
      </c>
      <c r="B110">
        <v>4596287455.0758991</v>
      </c>
      <c r="D110">
        <v>3.137595057034221</v>
      </c>
      <c r="E110" s="5"/>
      <c r="N110" s="5" t="str">
        <f t="shared" si="2"/>
        <v xml:space="preserve"> </v>
      </c>
    </row>
    <row r="111" spans="1:14" x14ac:dyDescent="0.25">
      <c r="A111" t="s">
        <v>183</v>
      </c>
      <c r="B111">
        <v>4389000219.9676714</v>
      </c>
      <c r="D111">
        <v>2.9030233583740732</v>
      </c>
      <c r="E111" s="5"/>
      <c r="N111" s="5" t="str">
        <f t="shared" si="2"/>
        <v xml:space="preserve"> </v>
      </c>
    </row>
    <row r="112" spans="1:14" x14ac:dyDescent="0.25">
      <c r="A112" t="s">
        <v>184</v>
      </c>
      <c r="B112">
        <v>18500080452.750931</v>
      </c>
      <c r="D112">
        <v>3.3161910144108506</v>
      </c>
      <c r="E112" s="5"/>
      <c r="N112" s="5" t="str">
        <f t="shared" si="2"/>
        <v xml:space="preserve"> </v>
      </c>
    </row>
    <row r="113" spans="1:14" x14ac:dyDescent="0.25">
      <c r="A113" t="s">
        <v>185</v>
      </c>
      <c r="B113">
        <v>0</v>
      </c>
      <c r="D113">
        <v>3.1379679144385029</v>
      </c>
      <c r="N113" s="5" t="str">
        <f t="shared" si="2"/>
        <v xml:space="preserve"> </v>
      </c>
    </row>
    <row r="114" spans="1:14" x14ac:dyDescent="0.25">
      <c r="A114" t="s">
        <v>186</v>
      </c>
      <c r="B114">
        <v>10438456037.27903</v>
      </c>
      <c r="D114">
        <v>1.4180763653939101</v>
      </c>
      <c r="E114" s="5"/>
      <c r="N114" s="5" t="str">
        <f t="shared" si="2"/>
        <v xml:space="preserve"> </v>
      </c>
    </row>
    <row r="115" spans="1:14" x14ac:dyDescent="0.25">
      <c r="A115" t="s">
        <v>187</v>
      </c>
      <c r="B115">
        <v>21270212426.352421</v>
      </c>
      <c r="D115">
        <v>1.4180763653939101</v>
      </c>
      <c r="E115" s="5"/>
      <c r="N115" s="5" t="str">
        <f t="shared" si="2"/>
        <v xml:space="preserve"> </v>
      </c>
    </row>
    <row r="116" spans="1:14" x14ac:dyDescent="0.25">
      <c r="A116" t="s">
        <v>188</v>
      </c>
      <c r="B116">
        <v>0</v>
      </c>
      <c r="D116">
        <v>1.998183881952327</v>
      </c>
      <c r="N116" s="5" t="str">
        <f t="shared" si="2"/>
        <v xml:space="preserve"> </v>
      </c>
    </row>
    <row r="117" spans="1:14" x14ac:dyDescent="0.25">
      <c r="A117" t="s">
        <v>189</v>
      </c>
      <c r="B117">
        <v>0</v>
      </c>
      <c r="D117">
        <v>0</v>
      </c>
      <c r="N117" s="5" t="str">
        <f t="shared" si="2"/>
        <v xml:space="preserve"> </v>
      </c>
    </row>
    <row r="118" spans="1:14" x14ac:dyDescent="0.25">
      <c r="A118" t="s">
        <v>190</v>
      </c>
      <c r="B118">
        <v>0</v>
      </c>
      <c r="D118">
        <v>0</v>
      </c>
      <c r="N118" s="5" t="str">
        <f t="shared" si="2"/>
        <v xml:space="preserve"> </v>
      </c>
    </row>
    <row r="119" spans="1:14" x14ac:dyDescent="0.25">
      <c r="A119" t="s">
        <v>191</v>
      </c>
      <c r="B119">
        <v>0</v>
      </c>
      <c r="D119">
        <v>0</v>
      </c>
      <c r="N119" s="5" t="str">
        <f t="shared" si="2"/>
        <v xml:space="preserve"> </v>
      </c>
    </row>
    <row r="120" spans="1:14" x14ac:dyDescent="0.25">
      <c r="A120" t="s">
        <v>192</v>
      </c>
      <c r="B120">
        <v>6620006780.3187008</v>
      </c>
      <c r="D120">
        <v>3.17037046959461</v>
      </c>
      <c r="E120" s="5"/>
      <c r="N120" s="5" t="str">
        <f t="shared" si="2"/>
        <v xml:space="preserve"> </v>
      </c>
    </row>
    <row r="121" spans="1:14" x14ac:dyDescent="0.25">
      <c r="A121" t="s">
        <v>193</v>
      </c>
      <c r="B121">
        <v>0</v>
      </c>
      <c r="D121">
        <v>0</v>
      </c>
      <c r="N121" s="5" t="str">
        <f t="shared" si="2"/>
        <v xml:space="preserve"> </v>
      </c>
    </row>
    <row r="122" spans="1:14" x14ac:dyDescent="0.25">
      <c r="A122" t="s">
        <v>194</v>
      </c>
      <c r="B122">
        <v>0</v>
      </c>
      <c r="D122">
        <v>0</v>
      </c>
      <c r="N122" s="5" t="str">
        <f t="shared" si="2"/>
        <v xml:space="preserve"> </v>
      </c>
    </row>
    <row r="123" spans="1:14" x14ac:dyDescent="0.25">
      <c r="A123" t="s">
        <v>195</v>
      </c>
      <c r="B123">
        <v>1028937754.810752</v>
      </c>
      <c r="D123">
        <v>1.6281908990011096</v>
      </c>
      <c r="E123" s="5"/>
      <c r="N123" s="5" t="str">
        <f t="shared" si="2"/>
        <v xml:space="preserve"> </v>
      </c>
    </row>
    <row r="124" spans="1:14" x14ac:dyDescent="0.25">
      <c r="A124" t="s">
        <v>196</v>
      </c>
      <c r="B124">
        <v>7500088241.8505917</v>
      </c>
      <c r="D124">
        <v>3.1379679144385024</v>
      </c>
      <c r="E124" s="5"/>
      <c r="N124" s="5" t="str">
        <f t="shared" si="2"/>
        <v xml:space="preserve"> </v>
      </c>
    </row>
    <row r="125" spans="1:14" x14ac:dyDescent="0.25">
      <c r="A125" t="s">
        <v>197</v>
      </c>
      <c r="B125">
        <v>0</v>
      </c>
      <c r="D125">
        <v>0</v>
      </c>
      <c r="N125" s="5" t="str">
        <f t="shared" si="2"/>
        <v xml:space="preserve"> </v>
      </c>
    </row>
    <row r="126" spans="1:14" x14ac:dyDescent="0.25">
      <c r="A126" t="s">
        <v>198</v>
      </c>
      <c r="B126">
        <v>0</v>
      </c>
      <c r="D126">
        <v>2.7437655860349124</v>
      </c>
      <c r="N126" s="5" t="str">
        <f t="shared" si="2"/>
        <v xml:space="preserve"> </v>
      </c>
    </row>
    <row r="127" spans="1:14" x14ac:dyDescent="0.25">
      <c r="A127" t="s">
        <v>199</v>
      </c>
      <c r="B127">
        <v>0</v>
      </c>
      <c r="D127">
        <v>2.7437655860349124</v>
      </c>
      <c r="N127" s="5" t="str">
        <f t="shared" si="2"/>
        <v xml:space="preserve"> </v>
      </c>
    </row>
    <row r="128" spans="1:14" x14ac:dyDescent="0.25">
      <c r="A128" t="s">
        <v>200</v>
      </c>
      <c r="B128">
        <v>0</v>
      </c>
      <c r="D128">
        <v>1.3735955056179776</v>
      </c>
      <c r="N128" s="5" t="str">
        <f t="shared" si="2"/>
        <v xml:space="preserve"> </v>
      </c>
    </row>
    <row r="129" spans="1:14" x14ac:dyDescent="0.25">
      <c r="A129" t="s">
        <v>201</v>
      </c>
      <c r="B129">
        <v>0</v>
      </c>
      <c r="D129">
        <v>0</v>
      </c>
      <c r="N129" s="5" t="str">
        <f t="shared" si="2"/>
        <v xml:space="preserve"> </v>
      </c>
    </row>
    <row r="130" spans="1:14" x14ac:dyDescent="0.25">
      <c r="A130" t="s">
        <v>202</v>
      </c>
      <c r="B130">
        <v>0</v>
      </c>
      <c r="D130">
        <v>2.7437655860349124</v>
      </c>
      <c r="N130" s="5" t="str">
        <f t="shared" si="2"/>
        <v xml:space="preserve"> </v>
      </c>
    </row>
    <row r="131" spans="1:14" x14ac:dyDescent="0.25">
      <c r="A131" t="s">
        <v>203</v>
      </c>
      <c r="B131">
        <v>304240127.71606731</v>
      </c>
      <c r="D131">
        <v>3.1368496079828936</v>
      </c>
      <c r="E131" s="5"/>
      <c r="N131" s="5" t="str">
        <f t="shared" ref="N131:N194" si="3">IF(E131-L131=0," ",E131-L131)</f>
        <v xml:space="preserve"> </v>
      </c>
    </row>
    <row r="132" spans="1:14" x14ac:dyDescent="0.25">
      <c r="A132" t="s">
        <v>204</v>
      </c>
      <c r="B132">
        <v>0</v>
      </c>
      <c r="D132">
        <v>0</v>
      </c>
      <c r="N132" s="5" t="str">
        <f t="shared" si="3"/>
        <v xml:space="preserve"> </v>
      </c>
    </row>
    <row r="133" spans="1:14" x14ac:dyDescent="0.25">
      <c r="A133" t="s">
        <v>205</v>
      </c>
      <c r="B133">
        <v>0</v>
      </c>
      <c r="D133">
        <v>0</v>
      </c>
      <c r="N133" s="5" t="str">
        <f t="shared" si="3"/>
        <v xml:space="preserve"> </v>
      </c>
    </row>
    <row r="134" spans="1:14" x14ac:dyDescent="0.25">
      <c r="A134" t="s">
        <v>206</v>
      </c>
      <c r="B134">
        <v>8563557761.822134</v>
      </c>
      <c r="D134">
        <v>2.8058654765699713</v>
      </c>
      <c r="E134" s="5"/>
      <c r="N134" s="5" t="str">
        <f t="shared" si="3"/>
        <v xml:space="preserve"> </v>
      </c>
    </row>
    <row r="135" spans="1:14" x14ac:dyDescent="0.25">
      <c r="A135" t="s">
        <v>207</v>
      </c>
      <c r="B135">
        <v>81596995285.134155</v>
      </c>
      <c r="D135">
        <v>3.1379679144385024</v>
      </c>
      <c r="E135" s="5"/>
      <c r="N135" s="5" t="str">
        <f t="shared" si="3"/>
        <v xml:space="preserve"> </v>
      </c>
    </row>
    <row r="136" spans="1:14" x14ac:dyDescent="0.25">
      <c r="A136" t="s">
        <v>208</v>
      </c>
      <c r="B136">
        <v>50353034891.659767</v>
      </c>
      <c r="D136">
        <v>3.1375950570342206</v>
      </c>
      <c r="E136" s="5"/>
      <c r="N136" s="5" t="str">
        <f t="shared" si="3"/>
        <v xml:space="preserve"> </v>
      </c>
    </row>
    <row r="137" spans="1:14" x14ac:dyDescent="0.25">
      <c r="A137" t="s">
        <v>209</v>
      </c>
      <c r="B137">
        <v>0</v>
      </c>
      <c r="D137">
        <v>2.9938775510204079</v>
      </c>
      <c r="N137" s="5" t="str">
        <f t="shared" si="3"/>
        <v xml:space="preserve"> </v>
      </c>
    </row>
    <row r="138" spans="1:14" x14ac:dyDescent="0.25">
      <c r="A138" t="s">
        <v>210</v>
      </c>
      <c r="B138">
        <v>0</v>
      </c>
      <c r="D138">
        <v>3.1375950570342201</v>
      </c>
      <c r="N138" s="5" t="str">
        <f t="shared" si="3"/>
        <v xml:space="preserve"> </v>
      </c>
    </row>
    <row r="139" spans="1:14" x14ac:dyDescent="0.25">
      <c r="A139" t="s">
        <v>211</v>
      </c>
      <c r="B139">
        <v>3580045407.4220119</v>
      </c>
      <c r="D139">
        <v>2.2732438016528929</v>
      </c>
      <c r="E139" s="5"/>
      <c r="N139" s="5" t="str">
        <f t="shared" si="3"/>
        <v xml:space="preserve"> </v>
      </c>
    </row>
    <row r="140" spans="1:14" x14ac:dyDescent="0.25">
      <c r="A140" t="s">
        <v>212</v>
      </c>
      <c r="B140">
        <v>0</v>
      </c>
      <c r="D140" s="4">
        <v>1.1199999999999999E-3</v>
      </c>
      <c r="N140" s="5" t="str">
        <f t="shared" si="3"/>
        <v xml:space="preserve"> </v>
      </c>
    </row>
    <row r="141" spans="1:14" x14ac:dyDescent="0.25">
      <c r="A141" t="s">
        <v>213</v>
      </c>
      <c r="B141">
        <v>24305334553.2948</v>
      </c>
      <c r="D141">
        <v>3.3805088814210271</v>
      </c>
      <c r="E141" s="5"/>
      <c r="N141" s="5" t="str">
        <f t="shared" si="3"/>
        <v xml:space="preserve"> </v>
      </c>
    </row>
    <row r="142" spans="1:14" x14ac:dyDescent="0.25">
      <c r="A142" t="s">
        <v>214</v>
      </c>
      <c r="B142">
        <v>0</v>
      </c>
      <c r="D142">
        <v>0</v>
      </c>
      <c r="N142" s="5" t="str">
        <f t="shared" si="3"/>
        <v xml:space="preserve"> </v>
      </c>
    </row>
    <row r="143" spans="1:14" x14ac:dyDescent="0.25">
      <c r="A143" t="s">
        <v>215</v>
      </c>
      <c r="B143">
        <v>0</v>
      </c>
      <c r="D143">
        <v>0</v>
      </c>
      <c r="N143" s="5" t="str">
        <f t="shared" si="3"/>
        <v xml:space="preserve"> </v>
      </c>
    </row>
    <row r="144" spans="1:14" x14ac:dyDescent="0.25">
      <c r="A144" t="s">
        <v>216</v>
      </c>
      <c r="B144">
        <v>0</v>
      </c>
      <c r="D144">
        <v>1.3748214957612235</v>
      </c>
      <c r="N144" s="5" t="str">
        <f t="shared" si="3"/>
        <v xml:space="preserve"> </v>
      </c>
    </row>
    <row r="145" spans="1:14" x14ac:dyDescent="0.25">
      <c r="A145" t="s">
        <v>217</v>
      </c>
      <c r="B145">
        <v>0</v>
      </c>
      <c r="D145">
        <v>1.357848391168645</v>
      </c>
      <c r="N145" s="5" t="str">
        <f t="shared" si="3"/>
        <v xml:space="preserve"> </v>
      </c>
    </row>
    <row r="146" spans="1:14" x14ac:dyDescent="0.25">
      <c r="A146" t="s">
        <v>218</v>
      </c>
      <c r="B146">
        <v>0</v>
      </c>
      <c r="D146">
        <v>1.3895858451071104</v>
      </c>
      <c r="N146" s="5" t="str">
        <f t="shared" si="3"/>
        <v xml:space="preserve"> </v>
      </c>
    </row>
    <row r="147" spans="1:14" x14ac:dyDescent="0.25">
      <c r="A147" t="s">
        <v>219</v>
      </c>
      <c r="B147">
        <v>0</v>
      </c>
      <c r="D147">
        <v>1.4664762604344164</v>
      </c>
      <c r="N147" s="5" t="str">
        <f t="shared" si="3"/>
        <v xml:space="preserve"> </v>
      </c>
    </row>
    <row r="148" spans="1:14" x14ac:dyDescent="0.25">
      <c r="A148" t="s">
        <v>220</v>
      </c>
      <c r="B148">
        <v>0</v>
      </c>
      <c r="D148">
        <v>1.4567644973003666</v>
      </c>
      <c r="N148" s="5" t="str">
        <f t="shared" si="3"/>
        <v xml:space="preserve"> </v>
      </c>
    </row>
    <row r="149" spans="1:14" x14ac:dyDescent="0.25">
      <c r="A149" t="s">
        <v>221</v>
      </c>
      <c r="B149">
        <v>0</v>
      </c>
      <c r="D149">
        <v>1.2642036760432509</v>
      </c>
      <c r="N149" s="5" t="str">
        <f t="shared" si="3"/>
        <v xml:space="preserve"> </v>
      </c>
    </row>
    <row r="150" spans="1:14" x14ac:dyDescent="0.25">
      <c r="A150" t="s">
        <v>222</v>
      </c>
      <c r="B150">
        <v>0</v>
      </c>
      <c r="D150">
        <v>1.2939496444013938</v>
      </c>
      <c r="N150" s="5" t="str">
        <f t="shared" si="3"/>
        <v xml:space="preserve"> </v>
      </c>
    </row>
    <row r="151" spans="1:14" x14ac:dyDescent="0.25">
      <c r="A151" t="s">
        <v>223</v>
      </c>
      <c r="B151">
        <v>0</v>
      </c>
      <c r="D151">
        <v>1.3922242991966325</v>
      </c>
      <c r="N151" s="5" t="str">
        <f t="shared" si="3"/>
        <v xml:space="preserve"> </v>
      </c>
    </row>
    <row r="152" spans="1:14" x14ac:dyDescent="0.25">
      <c r="A152" t="s">
        <v>224</v>
      </c>
      <c r="B152">
        <v>0</v>
      </c>
      <c r="D152">
        <v>1.4377218244815348</v>
      </c>
      <c r="N152" s="5" t="str">
        <f t="shared" si="3"/>
        <v xml:space="preserve"> </v>
      </c>
    </row>
    <row r="153" spans="1:14" x14ac:dyDescent="0.25">
      <c r="A153" t="s">
        <v>225</v>
      </c>
      <c r="B153">
        <v>0</v>
      </c>
      <c r="D153">
        <v>1.4191705754685053</v>
      </c>
      <c r="N153" s="5" t="str">
        <f t="shared" si="3"/>
        <v xml:space="preserve"> </v>
      </c>
    </row>
    <row r="154" spans="1:14" x14ac:dyDescent="0.25">
      <c r="A154" t="s">
        <v>226</v>
      </c>
      <c r="B154">
        <v>0</v>
      </c>
      <c r="D154">
        <v>1.4645235623876829</v>
      </c>
      <c r="N154" s="5" t="str">
        <f t="shared" si="3"/>
        <v xml:space="preserve"> </v>
      </c>
    </row>
    <row r="155" spans="1:14" x14ac:dyDescent="0.25">
      <c r="A155" t="s">
        <v>227</v>
      </c>
      <c r="B155">
        <v>50345023412.482246</v>
      </c>
      <c r="D155">
        <v>2.1193041593932462</v>
      </c>
      <c r="E155" s="5"/>
      <c r="N155" s="5" t="str">
        <f t="shared" si="3"/>
        <v xml:space="preserve"> </v>
      </c>
    </row>
    <row r="156" spans="1:14" x14ac:dyDescent="0.25">
      <c r="A156" t="s">
        <v>228</v>
      </c>
      <c r="B156">
        <v>15635926206.706169</v>
      </c>
      <c r="D156">
        <v>3.3434990232255268</v>
      </c>
      <c r="E156" s="5"/>
      <c r="N156" s="5" t="str">
        <f t="shared" si="3"/>
        <v xml:space="preserve"> </v>
      </c>
    </row>
    <row r="157" spans="1:14" x14ac:dyDescent="0.25">
      <c r="A157" t="s">
        <v>229</v>
      </c>
      <c r="B157">
        <v>98499992970.133743</v>
      </c>
      <c r="D157" s="5">
        <v>0.73276723276723266</v>
      </c>
      <c r="E157" s="5"/>
      <c r="N157" s="5" t="str">
        <f t="shared" si="3"/>
        <v xml:space="preserve"> </v>
      </c>
    </row>
    <row r="158" spans="1:14" x14ac:dyDescent="0.25">
      <c r="A158" t="s">
        <v>230</v>
      </c>
      <c r="B158">
        <v>27778593139.410789</v>
      </c>
      <c r="D158">
        <v>1.4083199999999998</v>
      </c>
      <c r="E158" s="5"/>
      <c r="N158" s="5" t="str">
        <f t="shared" si="3"/>
        <v xml:space="preserve"> </v>
      </c>
    </row>
    <row r="159" spans="1:14" x14ac:dyDescent="0.25">
      <c r="A159" t="s">
        <v>231</v>
      </c>
      <c r="B159">
        <v>1844183340.127403</v>
      </c>
      <c r="D159">
        <v>3.3165033911077622</v>
      </c>
      <c r="E159" s="5"/>
      <c r="N159" s="5" t="str">
        <f t="shared" si="3"/>
        <v xml:space="preserve"> </v>
      </c>
    </row>
    <row r="160" spans="1:14" x14ac:dyDescent="0.25">
      <c r="A160" t="s">
        <v>232</v>
      </c>
      <c r="B160">
        <v>677855948.13871074</v>
      </c>
      <c r="D160">
        <v>3.3165033911077622</v>
      </c>
      <c r="E160" s="5"/>
      <c r="N160" s="5" t="str">
        <f t="shared" si="3"/>
        <v xml:space="preserve"> </v>
      </c>
    </row>
    <row r="161" spans="1:21" x14ac:dyDescent="0.25">
      <c r="A161" t="s">
        <v>233</v>
      </c>
      <c r="B161">
        <v>0</v>
      </c>
      <c r="D161">
        <v>0</v>
      </c>
      <c r="N161" s="5" t="str">
        <f t="shared" si="3"/>
        <v xml:space="preserve"> </v>
      </c>
    </row>
    <row r="162" spans="1:21" x14ac:dyDescent="0.25">
      <c r="A162" t="s">
        <v>234</v>
      </c>
      <c r="B162">
        <v>0</v>
      </c>
      <c r="D162">
        <v>3.0498960498960495</v>
      </c>
      <c r="N162" s="5" t="str">
        <f t="shared" si="3"/>
        <v xml:space="preserve"> </v>
      </c>
    </row>
    <row r="163" spans="1:21" x14ac:dyDescent="0.25">
      <c r="A163" t="s">
        <v>235</v>
      </c>
      <c r="B163">
        <v>0</v>
      </c>
      <c r="D163">
        <v>1</v>
      </c>
      <c r="N163" s="5" t="str">
        <f t="shared" si="3"/>
        <v xml:space="preserve"> </v>
      </c>
    </row>
    <row r="164" spans="1:21" x14ac:dyDescent="0.25">
      <c r="A164" t="s">
        <v>236</v>
      </c>
      <c r="B164">
        <v>0</v>
      </c>
      <c r="D164">
        <v>1.5712189531633232</v>
      </c>
      <c r="N164" s="5" t="str">
        <f t="shared" si="3"/>
        <v xml:space="preserve"> </v>
      </c>
    </row>
    <row r="165" spans="1:21" x14ac:dyDescent="0.25">
      <c r="A165" t="s">
        <v>237</v>
      </c>
      <c r="B165">
        <v>4.9999910197549299E+17</v>
      </c>
      <c r="D165">
        <v>0</v>
      </c>
      <c r="N165" s="5" t="str">
        <f t="shared" si="3"/>
        <v xml:space="preserve"> </v>
      </c>
    </row>
    <row r="166" spans="1:21" x14ac:dyDescent="0.25">
      <c r="A166" t="s">
        <v>238</v>
      </c>
      <c r="B166">
        <v>0</v>
      </c>
      <c r="D166">
        <v>0</v>
      </c>
      <c r="N166" s="5" t="str">
        <f t="shared" si="3"/>
        <v xml:space="preserve"> </v>
      </c>
    </row>
    <row r="167" spans="1:21" x14ac:dyDescent="0.25">
      <c r="A167" t="s">
        <v>239</v>
      </c>
      <c r="B167">
        <v>0</v>
      </c>
      <c r="D167">
        <v>3.6640579469999999</v>
      </c>
      <c r="N167" s="5" t="str">
        <f t="shared" si="3"/>
        <v xml:space="preserve"> </v>
      </c>
    </row>
    <row r="168" spans="1:21" x14ac:dyDescent="0.25">
      <c r="A168" t="s">
        <v>240</v>
      </c>
      <c r="B168">
        <v>4430400380769.0166</v>
      </c>
      <c r="D168">
        <v>0.26292818578491828</v>
      </c>
      <c r="E168" s="10">
        <f t="shared" ref="E168:E193" si="4">D168*B168</f>
        <v>1164877134416.4087</v>
      </c>
      <c r="G168" s="5">
        <v>1230579971654.3401</v>
      </c>
      <c r="I168" s="5">
        <f t="shared" ref="I168:I169" si="5">E168-G168</f>
        <v>-65702837237.931396</v>
      </c>
      <c r="K168">
        <v>4430400380769.0195</v>
      </c>
      <c r="L168">
        <v>1164877134416.4099</v>
      </c>
      <c r="N168" s="5">
        <f t="shared" si="3"/>
        <v>-1.220703125E-3</v>
      </c>
      <c r="P168">
        <v>1617096138980.6909</v>
      </c>
      <c r="Q168">
        <v>1617096138980.6899</v>
      </c>
      <c r="T168">
        <v>642408055211.50745</v>
      </c>
      <c r="U168">
        <v>642408055211.50696</v>
      </c>
    </row>
    <row r="169" spans="1:21" x14ac:dyDescent="0.25">
      <c r="A169" t="s">
        <v>241</v>
      </c>
      <c r="B169">
        <v>0</v>
      </c>
      <c r="D169">
        <v>3.5935131272377768E-2</v>
      </c>
      <c r="E169">
        <f t="shared" si="4"/>
        <v>0</v>
      </c>
      <c r="G169" s="5">
        <v>49551491126.281998</v>
      </c>
      <c r="I169" s="5">
        <f t="shared" si="5"/>
        <v>-49551491126.281998</v>
      </c>
      <c r="K169">
        <v>0</v>
      </c>
      <c r="L169">
        <v>0</v>
      </c>
      <c r="N169" s="5" t="str">
        <f t="shared" si="3"/>
        <v xml:space="preserve"> </v>
      </c>
      <c r="P169">
        <v>0</v>
      </c>
      <c r="Q169">
        <v>0</v>
      </c>
      <c r="T169">
        <v>0</v>
      </c>
      <c r="U169">
        <v>0</v>
      </c>
    </row>
    <row r="170" spans="1:21" x14ac:dyDescent="0.25">
      <c r="A170" t="s">
        <v>242</v>
      </c>
      <c r="B170">
        <v>0</v>
      </c>
      <c r="D170">
        <v>0</v>
      </c>
      <c r="E170">
        <f t="shared" si="4"/>
        <v>0</v>
      </c>
      <c r="G170">
        <v>0</v>
      </c>
      <c r="I170" s="5"/>
      <c r="K170">
        <v>0</v>
      </c>
      <c r="L170">
        <v>0</v>
      </c>
      <c r="N170" s="5" t="str">
        <f t="shared" si="3"/>
        <v xml:space="preserve"> </v>
      </c>
      <c r="P170">
        <v>0</v>
      </c>
      <c r="Q170">
        <v>0</v>
      </c>
      <c r="T170">
        <v>0</v>
      </c>
      <c r="U170">
        <v>0</v>
      </c>
    </row>
    <row r="171" spans="1:21" x14ac:dyDescent="0.25">
      <c r="A171" t="s">
        <v>243</v>
      </c>
      <c r="B171">
        <v>0</v>
      </c>
      <c r="D171">
        <v>0</v>
      </c>
      <c r="E171">
        <f t="shared" si="4"/>
        <v>0</v>
      </c>
      <c r="G171">
        <v>0</v>
      </c>
      <c r="I171" s="5"/>
      <c r="K171">
        <v>0</v>
      </c>
      <c r="L171">
        <v>0</v>
      </c>
      <c r="N171" s="5" t="str">
        <f t="shared" si="3"/>
        <v xml:space="preserve"> </v>
      </c>
      <c r="P171">
        <v>0</v>
      </c>
      <c r="Q171">
        <v>0</v>
      </c>
      <c r="T171">
        <v>0</v>
      </c>
      <c r="U171">
        <v>0</v>
      </c>
    </row>
    <row r="172" spans="1:21" x14ac:dyDescent="0.25">
      <c r="A172" t="s">
        <v>244</v>
      </c>
      <c r="B172">
        <v>0</v>
      </c>
      <c r="D172">
        <v>0</v>
      </c>
      <c r="E172">
        <f t="shared" si="4"/>
        <v>0</v>
      </c>
      <c r="G172">
        <v>0</v>
      </c>
      <c r="I172" s="5"/>
      <c r="K172">
        <v>0</v>
      </c>
      <c r="L172">
        <v>0</v>
      </c>
      <c r="N172" s="5" t="str">
        <f t="shared" si="3"/>
        <v xml:space="preserve"> </v>
      </c>
      <c r="P172">
        <v>0</v>
      </c>
      <c r="Q172">
        <v>0</v>
      </c>
      <c r="T172">
        <v>0</v>
      </c>
      <c r="U172">
        <v>0</v>
      </c>
    </row>
    <row r="173" spans="1:21" x14ac:dyDescent="0.25">
      <c r="A173" t="s">
        <v>245</v>
      </c>
      <c r="B173">
        <v>0</v>
      </c>
      <c r="D173">
        <v>203.5</v>
      </c>
      <c r="E173">
        <f t="shared" si="4"/>
        <v>0</v>
      </c>
      <c r="G173">
        <v>0</v>
      </c>
      <c r="I173" s="5"/>
      <c r="K173">
        <v>0</v>
      </c>
      <c r="L173">
        <v>0</v>
      </c>
      <c r="N173" s="5" t="str">
        <f t="shared" si="3"/>
        <v xml:space="preserve"> </v>
      </c>
      <c r="P173">
        <v>0</v>
      </c>
      <c r="Q173">
        <v>0</v>
      </c>
      <c r="T173">
        <v>0</v>
      </c>
      <c r="U173">
        <v>0</v>
      </c>
    </row>
    <row r="174" spans="1:21" x14ac:dyDescent="0.25">
      <c r="A174" t="s">
        <v>246</v>
      </c>
      <c r="B174">
        <v>0</v>
      </c>
      <c r="D174">
        <v>0.34248888214036827</v>
      </c>
      <c r="E174" s="10">
        <v>6699228956.4018717</v>
      </c>
      <c r="G174" s="5">
        <v>867346276.27432406</v>
      </c>
      <c r="I174" s="5">
        <f>E174-G174</f>
        <v>5831882680.1275473</v>
      </c>
      <c r="K174">
        <v>39700000000</v>
      </c>
      <c r="L174">
        <v>6699228956.4018698</v>
      </c>
      <c r="N174" s="5">
        <f t="shared" si="3"/>
        <v>1.9073486328125E-6</v>
      </c>
      <c r="P174">
        <v>-2395322378926.583</v>
      </c>
      <c r="Q174">
        <v>-2395322378926.5801</v>
      </c>
      <c r="T174">
        <v>-1326432472073.865</v>
      </c>
      <c r="U174">
        <v>-1326432472073.8601</v>
      </c>
    </row>
    <row r="175" spans="1:21" x14ac:dyDescent="0.25">
      <c r="A175" t="s">
        <v>247</v>
      </c>
      <c r="B175">
        <v>0</v>
      </c>
      <c r="D175">
        <v>0</v>
      </c>
      <c r="E175">
        <f t="shared" si="4"/>
        <v>0</v>
      </c>
      <c r="G175">
        <v>0</v>
      </c>
      <c r="K175">
        <v>0</v>
      </c>
      <c r="L175">
        <v>0</v>
      </c>
      <c r="N175" s="5" t="str">
        <f t="shared" si="3"/>
        <v xml:space="preserve"> </v>
      </c>
      <c r="P175">
        <v>0</v>
      </c>
      <c r="Q175">
        <v>0</v>
      </c>
      <c r="T175">
        <v>0</v>
      </c>
      <c r="U175">
        <v>0</v>
      </c>
    </row>
    <row r="176" spans="1:21" x14ac:dyDescent="0.25">
      <c r="A176" t="s">
        <v>248</v>
      </c>
      <c r="B176">
        <v>0</v>
      </c>
      <c r="D176">
        <v>0</v>
      </c>
      <c r="E176">
        <f t="shared" si="4"/>
        <v>0</v>
      </c>
      <c r="G176">
        <v>0</v>
      </c>
      <c r="K176">
        <v>0</v>
      </c>
      <c r="L176">
        <v>0</v>
      </c>
      <c r="N176" s="5" t="str">
        <f t="shared" si="3"/>
        <v xml:space="preserve"> </v>
      </c>
      <c r="P176">
        <v>0</v>
      </c>
      <c r="Q176">
        <v>0</v>
      </c>
      <c r="T176">
        <v>0</v>
      </c>
      <c r="U176">
        <v>0</v>
      </c>
    </row>
    <row r="177" spans="1:21" x14ac:dyDescent="0.25">
      <c r="A177" t="s">
        <v>249</v>
      </c>
      <c r="B177">
        <v>0</v>
      </c>
      <c r="D177">
        <v>0.98252056222009965</v>
      </c>
      <c r="E177">
        <f t="shared" si="4"/>
        <v>0</v>
      </c>
      <c r="G177">
        <v>0</v>
      </c>
      <c r="K177">
        <v>0</v>
      </c>
      <c r="L177">
        <v>0</v>
      </c>
      <c r="N177" s="5" t="str">
        <f t="shared" si="3"/>
        <v xml:space="preserve"> </v>
      </c>
      <c r="P177">
        <v>0</v>
      </c>
      <c r="Q177">
        <v>0</v>
      </c>
      <c r="T177">
        <v>0</v>
      </c>
      <c r="U177">
        <v>0</v>
      </c>
    </row>
    <row r="178" spans="1:21" x14ac:dyDescent="0.25">
      <c r="A178" t="s">
        <v>250</v>
      </c>
      <c r="B178">
        <v>0</v>
      </c>
      <c r="D178">
        <v>6.4070834222317033E-2</v>
      </c>
      <c r="E178">
        <f t="shared" si="4"/>
        <v>0</v>
      </c>
      <c r="G178">
        <v>0</v>
      </c>
      <c r="K178">
        <v>0</v>
      </c>
      <c r="L178">
        <v>0</v>
      </c>
      <c r="N178" s="5" t="str">
        <f t="shared" si="3"/>
        <v xml:space="preserve"> </v>
      </c>
      <c r="P178">
        <v>0</v>
      </c>
      <c r="Q178">
        <v>0</v>
      </c>
      <c r="T178">
        <v>0</v>
      </c>
      <c r="U178">
        <v>0</v>
      </c>
    </row>
    <row r="179" spans="1:21" x14ac:dyDescent="0.25">
      <c r="A179" t="s">
        <v>251</v>
      </c>
      <c r="B179">
        <v>3355000000</v>
      </c>
      <c r="D179">
        <v>2.04</v>
      </c>
      <c r="E179" s="5">
        <f t="shared" si="4"/>
        <v>6844200000</v>
      </c>
      <c r="G179" s="5">
        <v>6844200000</v>
      </c>
      <c r="K179">
        <v>3355000000</v>
      </c>
      <c r="L179">
        <v>6844200000</v>
      </c>
      <c r="N179" s="5" t="str">
        <f t="shared" si="3"/>
        <v xml:space="preserve"> </v>
      </c>
      <c r="P179">
        <v>-563228126.4938252</v>
      </c>
      <c r="Q179">
        <v>-563228126.49382496</v>
      </c>
      <c r="T179">
        <v>-11745233391.94981</v>
      </c>
      <c r="U179">
        <v>-11745233391.9498</v>
      </c>
    </row>
    <row r="180" spans="1:21" x14ac:dyDescent="0.25">
      <c r="A180" t="s">
        <v>252</v>
      </c>
      <c r="B180">
        <v>4100000000</v>
      </c>
      <c r="D180">
        <v>2.8</v>
      </c>
      <c r="E180" s="5">
        <f t="shared" si="4"/>
        <v>11480000000</v>
      </c>
      <c r="G180" s="5">
        <v>11480000000</v>
      </c>
      <c r="K180">
        <v>4100000000</v>
      </c>
      <c r="L180">
        <v>11480000000</v>
      </c>
      <c r="N180" s="5" t="str">
        <f t="shared" si="3"/>
        <v xml:space="preserve"> </v>
      </c>
      <c r="P180">
        <v>-10449457948.03161</v>
      </c>
      <c r="Q180">
        <v>-10449457948.031601</v>
      </c>
      <c r="T180">
        <v>-4203171273.2839608</v>
      </c>
      <c r="U180">
        <v>-4203171273.2839599</v>
      </c>
    </row>
    <row r="181" spans="1:21" x14ac:dyDescent="0.25">
      <c r="A181" t="s">
        <v>253</v>
      </c>
      <c r="B181">
        <v>2494758.0350000001</v>
      </c>
      <c r="D181">
        <v>8.43E-2</v>
      </c>
      <c r="E181" s="5">
        <f t="shared" si="4"/>
        <v>210308.1023505</v>
      </c>
      <c r="G181" s="5">
        <v>210308.1023505</v>
      </c>
      <c r="K181">
        <v>2494758.0350000001</v>
      </c>
      <c r="L181">
        <v>210308.1023505</v>
      </c>
      <c r="N181" s="5" t="str">
        <f t="shared" si="3"/>
        <v xml:space="preserve"> </v>
      </c>
      <c r="P181">
        <v>-4715092.6861499986</v>
      </c>
      <c r="Q181">
        <v>-4715092.6861500004</v>
      </c>
      <c r="T181">
        <v>-16240874.80785</v>
      </c>
      <c r="U181">
        <v>-16240874.80785</v>
      </c>
    </row>
    <row r="182" spans="1:21" x14ac:dyDescent="0.25">
      <c r="A182" t="s">
        <v>254</v>
      </c>
      <c r="B182">
        <v>0</v>
      </c>
      <c r="D182">
        <v>0</v>
      </c>
      <c r="E182">
        <f t="shared" si="4"/>
        <v>0</v>
      </c>
      <c r="G182">
        <v>0</v>
      </c>
      <c r="K182">
        <v>0</v>
      </c>
      <c r="L182">
        <v>0</v>
      </c>
      <c r="N182" s="5" t="str">
        <f t="shared" si="3"/>
        <v xml:space="preserve"> </v>
      </c>
      <c r="P182">
        <v>0</v>
      </c>
      <c r="Q182">
        <v>0</v>
      </c>
      <c r="T182">
        <v>0</v>
      </c>
      <c r="U182">
        <v>0</v>
      </c>
    </row>
    <row r="183" spans="1:21" x14ac:dyDescent="0.25">
      <c r="A183" t="s">
        <v>255</v>
      </c>
      <c r="B183">
        <v>0</v>
      </c>
      <c r="D183">
        <v>0.104294221197932</v>
      </c>
      <c r="E183" s="9">
        <f t="shared" si="4"/>
        <v>0</v>
      </c>
      <c r="G183" s="5">
        <v>9386479.9078138806</v>
      </c>
      <c r="K183">
        <v>0</v>
      </c>
      <c r="L183">
        <v>0</v>
      </c>
      <c r="N183" s="5" t="str">
        <f t="shared" si="3"/>
        <v xml:space="preserve"> </v>
      </c>
      <c r="P183">
        <v>0</v>
      </c>
      <c r="Q183">
        <v>0</v>
      </c>
      <c r="T183">
        <v>0</v>
      </c>
      <c r="U183">
        <v>0</v>
      </c>
    </row>
    <row r="184" spans="1:21" x14ac:dyDescent="0.25">
      <c r="A184" t="s">
        <v>256</v>
      </c>
      <c r="B184">
        <v>0</v>
      </c>
      <c r="D184" s="6">
        <v>0.51800000000000002</v>
      </c>
      <c r="E184">
        <f t="shared" si="4"/>
        <v>0</v>
      </c>
      <c r="G184">
        <v>0</v>
      </c>
      <c r="K184">
        <v>0</v>
      </c>
      <c r="L184">
        <v>0</v>
      </c>
      <c r="N184" s="5" t="str">
        <f t="shared" si="3"/>
        <v xml:space="preserve"> </v>
      </c>
      <c r="P184">
        <v>0</v>
      </c>
      <c r="Q184">
        <v>0</v>
      </c>
      <c r="T184">
        <v>0</v>
      </c>
      <c r="U184">
        <v>0</v>
      </c>
    </row>
    <row r="185" spans="1:21" x14ac:dyDescent="0.25">
      <c r="A185" t="s">
        <v>257</v>
      </c>
      <c r="B185">
        <v>0</v>
      </c>
      <c r="D185">
        <v>7.6277627571857701E-2</v>
      </c>
      <c r="E185">
        <f t="shared" si="4"/>
        <v>0</v>
      </c>
      <c r="G185">
        <v>0</v>
      </c>
      <c r="K185">
        <v>0</v>
      </c>
      <c r="L185">
        <v>0</v>
      </c>
      <c r="N185" s="5" t="str">
        <f t="shared" si="3"/>
        <v xml:space="preserve"> </v>
      </c>
      <c r="P185">
        <v>0</v>
      </c>
      <c r="Q185">
        <v>0</v>
      </c>
      <c r="T185">
        <v>0</v>
      </c>
      <c r="U185">
        <v>0</v>
      </c>
    </row>
    <row r="186" spans="1:21" x14ac:dyDescent="0.25">
      <c r="A186" t="s">
        <v>258</v>
      </c>
      <c r="B186">
        <v>0</v>
      </c>
      <c r="D186">
        <v>7.6277627571857701E-2</v>
      </c>
      <c r="E186">
        <f t="shared" si="4"/>
        <v>0</v>
      </c>
      <c r="G186">
        <v>0</v>
      </c>
      <c r="K186">
        <v>0</v>
      </c>
      <c r="L186">
        <v>0</v>
      </c>
      <c r="N186" s="5" t="str">
        <f t="shared" si="3"/>
        <v xml:space="preserve"> </v>
      </c>
      <c r="P186">
        <v>0</v>
      </c>
      <c r="Q186">
        <v>0</v>
      </c>
      <c r="T186">
        <v>0</v>
      </c>
      <c r="U186">
        <v>0</v>
      </c>
    </row>
    <row r="187" spans="1:21" x14ac:dyDescent="0.25">
      <c r="A187" t="s">
        <v>259</v>
      </c>
      <c r="B187">
        <v>0</v>
      </c>
      <c r="D187">
        <v>7.6277627571857701E-2</v>
      </c>
      <c r="E187">
        <f t="shared" si="4"/>
        <v>0</v>
      </c>
      <c r="G187">
        <v>0</v>
      </c>
      <c r="K187">
        <v>0</v>
      </c>
      <c r="L187">
        <v>0</v>
      </c>
      <c r="N187" s="5" t="str">
        <f t="shared" si="3"/>
        <v xml:space="preserve"> </v>
      </c>
      <c r="P187">
        <v>0</v>
      </c>
      <c r="Q187">
        <v>0</v>
      </c>
      <c r="T187">
        <v>0</v>
      </c>
      <c r="U187">
        <v>0</v>
      </c>
    </row>
    <row r="188" spans="1:21" x14ac:dyDescent="0.25">
      <c r="A188" t="s">
        <v>260</v>
      </c>
      <c r="B188">
        <v>0</v>
      </c>
      <c r="D188">
        <v>7.6277699218627704E-2</v>
      </c>
      <c r="E188" s="9">
        <f t="shared" si="4"/>
        <v>0</v>
      </c>
      <c r="G188" s="5">
        <v>54016052.701671198</v>
      </c>
      <c r="K188">
        <v>0</v>
      </c>
      <c r="L188">
        <v>0</v>
      </c>
      <c r="N188" s="5" t="str">
        <f t="shared" si="3"/>
        <v xml:space="preserve"> </v>
      </c>
      <c r="P188">
        <v>0</v>
      </c>
      <c r="Q188">
        <v>0</v>
      </c>
      <c r="T188">
        <v>0</v>
      </c>
      <c r="U188">
        <v>0</v>
      </c>
    </row>
    <row r="189" spans="1:21" x14ac:dyDescent="0.25">
      <c r="A189" t="s">
        <v>261</v>
      </c>
      <c r="B189">
        <v>0</v>
      </c>
      <c r="D189">
        <v>0</v>
      </c>
      <c r="E189">
        <f t="shared" si="4"/>
        <v>0</v>
      </c>
      <c r="G189">
        <v>0</v>
      </c>
      <c r="K189">
        <v>0</v>
      </c>
      <c r="L189">
        <v>0</v>
      </c>
      <c r="N189" s="5" t="str">
        <f t="shared" si="3"/>
        <v xml:space="preserve"> </v>
      </c>
      <c r="P189">
        <v>0</v>
      </c>
      <c r="Q189">
        <v>0</v>
      </c>
      <c r="T189">
        <v>0</v>
      </c>
      <c r="U189">
        <v>0</v>
      </c>
    </row>
    <row r="190" spans="1:21" x14ac:dyDescent="0.25">
      <c r="A190" t="s">
        <v>262</v>
      </c>
      <c r="B190">
        <v>0</v>
      </c>
      <c r="D190">
        <v>0.319997450034533</v>
      </c>
      <c r="E190">
        <f t="shared" si="4"/>
        <v>0</v>
      </c>
      <c r="G190">
        <v>0</v>
      </c>
      <c r="K190">
        <v>0</v>
      </c>
      <c r="L190">
        <v>0</v>
      </c>
      <c r="N190" s="5" t="str">
        <f t="shared" si="3"/>
        <v xml:space="preserve"> </v>
      </c>
      <c r="P190">
        <v>0</v>
      </c>
      <c r="Q190">
        <v>0</v>
      </c>
      <c r="T190">
        <v>0</v>
      </c>
      <c r="U190">
        <v>0</v>
      </c>
    </row>
    <row r="191" spans="1:21" x14ac:dyDescent="0.25">
      <c r="A191" t="s">
        <v>263</v>
      </c>
      <c r="B191">
        <v>15119536628.552389</v>
      </c>
      <c r="D191">
        <v>0</v>
      </c>
      <c r="E191">
        <f t="shared" si="4"/>
        <v>0</v>
      </c>
      <c r="G191">
        <v>0</v>
      </c>
      <c r="K191">
        <v>15119536766.797001</v>
      </c>
      <c r="L191">
        <v>0</v>
      </c>
      <c r="N191" s="5" t="str">
        <f t="shared" si="3"/>
        <v xml:space="preserve"> </v>
      </c>
      <c r="P191">
        <v>-29879586739.319618</v>
      </c>
      <c r="Q191">
        <v>-29879587012.5219</v>
      </c>
      <c r="T191">
        <v>0</v>
      </c>
      <c r="U191">
        <v>0</v>
      </c>
    </row>
    <row r="192" spans="1:21" x14ac:dyDescent="0.25">
      <c r="A192" t="s">
        <v>264</v>
      </c>
      <c r="B192">
        <v>2000000000</v>
      </c>
      <c r="D192">
        <v>0</v>
      </c>
      <c r="E192">
        <f t="shared" si="4"/>
        <v>0</v>
      </c>
      <c r="G192">
        <v>0</v>
      </c>
      <c r="K192">
        <v>2000000000</v>
      </c>
      <c r="L192">
        <v>0</v>
      </c>
      <c r="N192" s="5" t="str">
        <f t="shared" si="3"/>
        <v xml:space="preserve"> </v>
      </c>
      <c r="P192">
        <v>-1603201536</v>
      </c>
      <c r="Q192">
        <v>-1603201536</v>
      </c>
      <c r="T192">
        <v>0</v>
      </c>
      <c r="U192">
        <v>0</v>
      </c>
    </row>
    <row r="193" spans="1:21" x14ac:dyDescent="0.25">
      <c r="A193" t="s">
        <v>265</v>
      </c>
      <c r="B193">
        <v>0</v>
      </c>
      <c r="D193">
        <v>0.16465648818916401</v>
      </c>
      <c r="E193">
        <f t="shared" si="4"/>
        <v>0</v>
      </c>
      <c r="G193">
        <v>0</v>
      </c>
      <c r="K193">
        <v>0</v>
      </c>
      <c r="L193">
        <v>0</v>
      </c>
      <c r="N193" s="5" t="str">
        <f t="shared" si="3"/>
        <v xml:space="preserve"> </v>
      </c>
      <c r="P193">
        <v>0</v>
      </c>
      <c r="Q193">
        <v>0</v>
      </c>
      <c r="T193">
        <v>0</v>
      </c>
      <c r="U193">
        <v>0</v>
      </c>
    </row>
    <row r="194" spans="1:21" x14ac:dyDescent="0.25">
      <c r="A194" t="s">
        <v>266</v>
      </c>
      <c r="B194">
        <v>0</v>
      </c>
      <c r="D194">
        <v>0.14047211400246601</v>
      </c>
      <c r="E194">
        <f t="shared" ref="E194:E257" si="6">D194*B194</f>
        <v>0</v>
      </c>
      <c r="G194">
        <v>0</v>
      </c>
      <c r="K194">
        <v>0</v>
      </c>
      <c r="L194">
        <v>0</v>
      </c>
      <c r="N194" s="5" t="str">
        <f t="shared" si="3"/>
        <v xml:space="preserve"> </v>
      </c>
      <c r="P194">
        <v>0</v>
      </c>
      <c r="Q194">
        <v>0</v>
      </c>
      <c r="T194">
        <v>0</v>
      </c>
      <c r="U194">
        <v>0</v>
      </c>
    </row>
    <row r="195" spans="1:21" x14ac:dyDescent="0.25">
      <c r="A195" t="s">
        <v>267</v>
      </c>
      <c r="B195">
        <v>4434019.0301964553</v>
      </c>
      <c r="D195">
        <v>0.52006976428712703</v>
      </c>
      <c r="E195" s="5">
        <f t="shared" si="6"/>
        <v>2305999.231878906</v>
      </c>
      <c r="G195" s="5">
        <v>2305989.3348491201</v>
      </c>
      <c r="K195">
        <v>4434000</v>
      </c>
      <c r="L195">
        <v>2305989.3348491201</v>
      </c>
      <c r="N195" s="5">
        <f t="shared" ref="N195:N258" si="7">IF(E195-L195=0," ",E195-L195)</f>
        <v>9.8970297859050333</v>
      </c>
      <c r="P195">
        <v>-6144385.1156511512</v>
      </c>
      <c r="Q195">
        <v>-6144358.7448000005</v>
      </c>
      <c r="T195">
        <v>0</v>
      </c>
      <c r="U195">
        <v>0</v>
      </c>
    </row>
    <row r="196" spans="1:21" x14ac:dyDescent="0.25">
      <c r="A196" t="s">
        <v>268</v>
      </c>
      <c r="B196">
        <v>0</v>
      </c>
      <c r="D196">
        <v>0.55317535623534297</v>
      </c>
      <c r="E196">
        <f t="shared" si="6"/>
        <v>0</v>
      </c>
      <c r="G196">
        <v>0</v>
      </c>
      <c r="K196">
        <v>0</v>
      </c>
      <c r="L196">
        <v>0</v>
      </c>
      <c r="N196" s="5" t="str">
        <f t="shared" si="7"/>
        <v xml:space="preserve"> </v>
      </c>
      <c r="P196">
        <v>0</v>
      </c>
      <c r="Q196">
        <v>0</v>
      </c>
      <c r="T196">
        <v>0</v>
      </c>
      <c r="U196">
        <v>0</v>
      </c>
    </row>
    <row r="197" spans="1:21" x14ac:dyDescent="0.25">
      <c r="A197" t="s">
        <v>269</v>
      </c>
      <c r="B197">
        <v>0</v>
      </c>
      <c r="D197">
        <v>0.31627148247020698</v>
      </c>
      <c r="E197">
        <f t="shared" si="6"/>
        <v>0</v>
      </c>
      <c r="G197">
        <v>0</v>
      </c>
      <c r="K197">
        <v>0</v>
      </c>
      <c r="L197">
        <v>0</v>
      </c>
      <c r="N197" s="5" t="str">
        <f t="shared" si="7"/>
        <v xml:space="preserve"> </v>
      </c>
      <c r="P197">
        <v>0</v>
      </c>
      <c r="Q197">
        <v>0</v>
      </c>
      <c r="T197">
        <v>0</v>
      </c>
      <c r="U197">
        <v>0</v>
      </c>
    </row>
    <row r="198" spans="1:21" x14ac:dyDescent="0.25">
      <c r="A198" t="s">
        <v>270</v>
      </c>
      <c r="B198">
        <v>0</v>
      </c>
      <c r="D198">
        <v>2.91828683133936E-2</v>
      </c>
      <c r="E198">
        <f t="shared" si="6"/>
        <v>0</v>
      </c>
      <c r="G198">
        <v>0</v>
      </c>
      <c r="K198">
        <v>0</v>
      </c>
      <c r="L198">
        <v>0</v>
      </c>
      <c r="N198" s="5" t="str">
        <f t="shared" si="7"/>
        <v xml:space="preserve"> </v>
      </c>
      <c r="P198">
        <v>0</v>
      </c>
      <c r="Q198">
        <v>0</v>
      </c>
      <c r="T198">
        <v>0</v>
      </c>
      <c r="U198">
        <v>0</v>
      </c>
    </row>
    <row r="199" spans="1:21" x14ac:dyDescent="0.25">
      <c r="A199" t="s">
        <v>271</v>
      </c>
      <c r="B199">
        <v>0</v>
      </c>
      <c r="D199">
        <v>0</v>
      </c>
      <c r="E199">
        <f t="shared" si="6"/>
        <v>0</v>
      </c>
      <c r="G199">
        <v>0</v>
      </c>
      <c r="K199">
        <v>0</v>
      </c>
      <c r="L199">
        <v>0</v>
      </c>
      <c r="N199" s="5" t="str">
        <f t="shared" si="7"/>
        <v xml:space="preserve"> </v>
      </c>
      <c r="P199">
        <v>0</v>
      </c>
      <c r="Q199">
        <v>0</v>
      </c>
      <c r="T199">
        <v>0</v>
      </c>
      <c r="U199">
        <v>0</v>
      </c>
    </row>
    <row r="200" spans="1:21" x14ac:dyDescent="0.25">
      <c r="A200" t="s">
        <v>272</v>
      </c>
      <c r="B200">
        <v>0</v>
      </c>
      <c r="D200">
        <v>0.46513327861596099</v>
      </c>
      <c r="E200">
        <f t="shared" si="6"/>
        <v>0</v>
      </c>
      <c r="G200">
        <v>0</v>
      </c>
      <c r="K200">
        <v>0</v>
      </c>
      <c r="L200">
        <v>0</v>
      </c>
      <c r="N200" s="5" t="str">
        <f t="shared" si="7"/>
        <v xml:space="preserve"> </v>
      </c>
      <c r="P200">
        <v>0</v>
      </c>
      <c r="Q200">
        <v>0</v>
      </c>
      <c r="T200">
        <v>0</v>
      </c>
      <c r="U200">
        <v>0</v>
      </c>
    </row>
    <row r="201" spans="1:21" x14ac:dyDescent="0.25">
      <c r="A201" t="s">
        <v>273</v>
      </c>
      <c r="B201">
        <v>0</v>
      </c>
      <c r="D201">
        <v>4.2055929789319699E-2</v>
      </c>
      <c r="E201">
        <f t="shared" si="6"/>
        <v>0</v>
      </c>
      <c r="G201">
        <v>0</v>
      </c>
      <c r="K201">
        <v>0</v>
      </c>
      <c r="L201">
        <v>0</v>
      </c>
      <c r="N201" s="5" t="str">
        <f t="shared" si="7"/>
        <v xml:space="preserve"> </v>
      </c>
      <c r="P201">
        <v>0</v>
      </c>
      <c r="Q201">
        <v>0</v>
      </c>
      <c r="T201">
        <v>0</v>
      </c>
      <c r="U201">
        <v>0</v>
      </c>
    </row>
    <row r="202" spans="1:21" x14ac:dyDescent="0.25">
      <c r="A202" t="s">
        <v>274</v>
      </c>
      <c r="B202">
        <v>0</v>
      </c>
      <c r="D202">
        <v>0</v>
      </c>
      <c r="E202">
        <f t="shared" si="6"/>
        <v>0</v>
      </c>
      <c r="G202">
        <v>0</v>
      </c>
      <c r="K202">
        <v>0</v>
      </c>
      <c r="L202">
        <v>0</v>
      </c>
      <c r="N202" s="5" t="str">
        <f t="shared" si="7"/>
        <v xml:space="preserve"> </v>
      </c>
      <c r="P202">
        <v>0</v>
      </c>
      <c r="Q202">
        <v>0</v>
      </c>
      <c r="T202">
        <v>0</v>
      </c>
      <c r="U202">
        <v>0</v>
      </c>
    </row>
    <row r="203" spans="1:21" x14ac:dyDescent="0.25">
      <c r="A203" t="s">
        <v>275</v>
      </c>
      <c r="B203">
        <v>0</v>
      </c>
      <c r="D203">
        <v>0</v>
      </c>
      <c r="E203">
        <f t="shared" si="6"/>
        <v>0</v>
      </c>
      <c r="G203">
        <v>0</v>
      </c>
      <c r="K203">
        <v>0</v>
      </c>
      <c r="L203">
        <v>0</v>
      </c>
      <c r="N203" s="5" t="str">
        <f t="shared" si="7"/>
        <v xml:space="preserve"> </v>
      </c>
      <c r="P203">
        <v>0</v>
      </c>
      <c r="Q203">
        <v>0</v>
      </c>
      <c r="T203">
        <v>0</v>
      </c>
      <c r="U203">
        <v>0</v>
      </c>
    </row>
    <row r="204" spans="1:21" x14ac:dyDescent="0.25">
      <c r="A204" t="s">
        <v>276</v>
      </c>
      <c r="B204">
        <v>0</v>
      </c>
      <c r="D204">
        <v>0</v>
      </c>
      <c r="E204">
        <f t="shared" si="6"/>
        <v>0</v>
      </c>
      <c r="G204">
        <v>0</v>
      </c>
      <c r="K204">
        <v>0</v>
      </c>
      <c r="L204">
        <v>0</v>
      </c>
      <c r="N204" s="5" t="str">
        <f t="shared" si="7"/>
        <v xml:space="preserve"> </v>
      </c>
      <c r="P204">
        <v>0</v>
      </c>
      <c r="Q204">
        <v>0</v>
      </c>
      <c r="T204">
        <v>0</v>
      </c>
      <c r="U204">
        <v>0</v>
      </c>
    </row>
    <row r="205" spans="1:21" x14ac:dyDescent="0.25">
      <c r="A205" t="s">
        <v>277</v>
      </c>
      <c r="B205">
        <v>0</v>
      </c>
      <c r="D205">
        <v>0</v>
      </c>
      <c r="E205">
        <f t="shared" si="6"/>
        <v>0</v>
      </c>
      <c r="G205">
        <v>0</v>
      </c>
      <c r="K205">
        <v>0</v>
      </c>
      <c r="L205">
        <v>0</v>
      </c>
      <c r="N205" s="5" t="str">
        <f t="shared" si="7"/>
        <v xml:space="preserve"> </v>
      </c>
      <c r="P205">
        <v>0</v>
      </c>
      <c r="Q205">
        <v>0</v>
      </c>
      <c r="T205">
        <v>0</v>
      </c>
      <c r="U205">
        <v>0</v>
      </c>
    </row>
    <row r="206" spans="1:21" x14ac:dyDescent="0.25">
      <c r="A206" t="s">
        <v>278</v>
      </c>
      <c r="B206">
        <v>12999999876.49601</v>
      </c>
      <c r="D206">
        <v>0</v>
      </c>
      <c r="E206">
        <f t="shared" si="6"/>
        <v>0</v>
      </c>
      <c r="G206">
        <v>0</v>
      </c>
      <c r="K206">
        <v>13000000000</v>
      </c>
      <c r="L206">
        <v>0</v>
      </c>
      <c r="N206" s="5" t="str">
        <f t="shared" si="7"/>
        <v xml:space="preserve"> </v>
      </c>
      <c r="P206">
        <v>-2806394733.338388</v>
      </c>
      <c r="Q206">
        <v>-2806394760</v>
      </c>
      <c r="T206">
        <v>0</v>
      </c>
      <c r="U206">
        <v>0</v>
      </c>
    </row>
    <row r="207" spans="1:21" x14ac:dyDescent="0.25">
      <c r="A207" t="s">
        <v>279</v>
      </c>
      <c r="B207">
        <v>5850000000</v>
      </c>
      <c r="D207">
        <v>0.31086735247393998</v>
      </c>
      <c r="E207" s="5">
        <f t="shared" si="6"/>
        <v>1818574011.972549</v>
      </c>
      <c r="G207" s="5">
        <v>1818574011.9725499</v>
      </c>
      <c r="K207">
        <v>5850000000</v>
      </c>
      <c r="L207">
        <v>1818574011.9725499</v>
      </c>
      <c r="N207" s="5">
        <f t="shared" si="7"/>
        <v>-9.5367431640625E-7</v>
      </c>
      <c r="P207">
        <v>-1857173994</v>
      </c>
      <c r="Q207">
        <v>-1857173994</v>
      </c>
      <c r="T207">
        <v>0</v>
      </c>
      <c r="U207">
        <v>0</v>
      </c>
    </row>
    <row r="208" spans="1:21" x14ac:dyDescent="0.25">
      <c r="A208" t="s">
        <v>280</v>
      </c>
      <c r="B208">
        <v>695000000</v>
      </c>
      <c r="D208">
        <v>0</v>
      </c>
      <c r="E208">
        <f t="shared" si="6"/>
        <v>0</v>
      </c>
      <c r="G208">
        <v>0</v>
      </c>
      <c r="K208">
        <v>695000000</v>
      </c>
      <c r="L208">
        <v>0</v>
      </c>
      <c r="N208" s="5" t="str">
        <f t="shared" si="7"/>
        <v xml:space="preserve"> </v>
      </c>
      <c r="P208">
        <v>-162169381.80000001</v>
      </c>
      <c r="Q208">
        <v>-162169381.80000001</v>
      </c>
      <c r="T208">
        <v>0</v>
      </c>
      <c r="U208">
        <v>0</v>
      </c>
    </row>
    <row r="209" spans="1:21" x14ac:dyDescent="0.25">
      <c r="A209" t="s">
        <v>281</v>
      </c>
      <c r="B209">
        <v>0</v>
      </c>
      <c r="D209">
        <v>4.0469770482692798E-2</v>
      </c>
      <c r="E209">
        <f t="shared" si="6"/>
        <v>0</v>
      </c>
      <c r="G209">
        <v>0</v>
      </c>
      <c r="K209">
        <v>0</v>
      </c>
      <c r="L209">
        <v>0</v>
      </c>
      <c r="N209" s="5" t="str">
        <f t="shared" si="7"/>
        <v xml:space="preserve"> </v>
      </c>
      <c r="P209">
        <v>0</v>
      </c>
      <c r="Q209">
        <v>0</v>
      </c>
      <c r="T209">
        <v>0</v>
      </c>
      <c r="U209">
        <v>0</v>
      </c>
    </row>
    <row r="210" spans="1:21" x14ac:dyDescent="0.25">
      <c r="A210" t="s">
        <v>282</v>
      </c>
      <c r="B210">
        <v>254000040.43521339</v>
      </c>
      <c r="D210">
        <v>6.2705871169298794E-2</v>
      </c>
      <c r="E210" s="5">
        <f t="shared" si="6"/>
        <v>15927293.812527174</v>
      </c>
      <c r="G210" s="5">
        <v>15927291.277001901</v>
      </c>
      <c r="K210">
        <v>254000000</v>
      </c>
      <c r="L210">
        <v>15927291.277001901</v>
      </c>
      <c r="N210" s="5">
        <f t="shared" si="7"/>
        <v>2.5355252735316753</v>
      </c>
      <c r="P210">
        <v>-28827470.429152489</v>
      </c>
      <c r="Q210">
        <v>-28827465.84</v>
      </c>
      <c r="T210">
        <v>0</v>
      </c>
      <c r="U210">
        <v>0</v>
      </c>
    </row>
    <row r="211" spans="1:21" x14ac:dyDescent="0.25">
      <c r="A211" t="s">
        <v>283</v>
      </c>
      <c r="B211">
        <v>0</v>
      </c>
      <c r="D211">
        <v>0.183989912703974</v>
      </c>
      <c r="E211">
        <f t="shared" si="6"/>
        <v>0</v>
      </c>
      <c r="G211">
        <v>0</v>
      </c>
      <c r="K211">
        <v>0</v>
      </c>
      <c r="L211">
        <v>0</v>
      </c>
      <c r="N211" s="5" t="str">
        <f t="shared" si="7"/>
        <v xml:space="preserve"> </v>
      </c>
      <c r="P211">
        <v>0</v>
      </c>
      <c r="Q211">
        <v>0</v>
      </c>
      <c r="T211">
        <v>0</v>
      </c>
      <c r="U211">
        <v>0</v>
      </c>
    </row>
    <row r="212" spans="1:21" x14ac:dyDescent="0.25">
      <c r="A212" t="s">
        <v>284</v>
      </c>
      <c r="B212">
        <v>0</v>
      </c>
      <c r="D212">
        <v>4.3761359547025099E-2</v>
      </c>
      <c r="E212">
        <f t="shared" si="6"/>
        <v>0</v>
      </c>
      <c r="G212">
        <v>0</v>
      </c>
      <c r="K212">
        <v>0</v>
      </c>
      <c r="L212">
        <v>0</v>
      </c>
      <c r="N212" s="5" t="str">
        <f t="shared" si="7"/>
        <v xml:space="preserve"> </v>
      </c>
      <c r="P212">
        <v>0</v>
      </c>
      <c r="Q212">
        <v>0</v>
      </c>
      <c r="T212">
        <v>0</v>
      </c>
      <c r="U212">
        <v>0</v>
      </c>
    </row>
    <row r="213" spans="1:21" x14ac:dyDescent="0.25">
      <c r="A213" t="s">
        <v>285</v>
      </c>
      <c r="B213">
        <v>0</v>
      </c>
      <c r="D213">
        <v>0.24467610093181</v>
      </c>
      <c r="E213">
        <f t="shared" si="6"/>
        <v>0</v>
      </c>
      <c r="G213">
        <v>0</v>
      </c>
      <c r="K213">
        <v>0</v>
      </c>
      <c r="L213">
        <v>0</v>
      </c>
      <c r="N213" s="5" t="str">
        <f t="shared" si="7"/>
        <v xml:space="preserve"> </v>
      </c>
      <c r="P213">
        <v>0</v>
      </c>
      <c r="Q213">
        <v>0</v>
      </c>
      <c r="T213">
        <v>0</v>
      </c>
      <c r="U213">
        <v>0</v>
      </c>
    </row>
    <row r="214" spans="1:21" x14ac:dyDescent="0.25">
      <c r="A214" t="s">
        <v>286</v>
      </c>
      <c r="B214">
        <v>0</v>
      </c>
      <c r="D214">
        <v>0.18411294786788501</v>
      </c>
      <c r="E214">
        <f t="shared" si="6"/>
        <v>0</v>
      </c>
      <c r="G214">
        <v>0</v>
      </c>
      <c r="K214">
        <v>0</v>
      </c>
      <c r="L214">
        <v>0</v>
      </c>
      <c r="N214" s="5" t="str">
        <f t="shared" si="7"/>
        <v xml:space="preserve"> </v>
      </c>
      <c r="P214">
        <v>0</v>
      </c>
      <c r="Q214">
        <v>0</v>
      </c>
      <c r="T214">
        <v>0</v>
      </c>
      <c r="U214">
        <v>0</v>
      </c>
    </row>
    <row r="215" spans="1:21" x14ac:dyDescent="0.25">
      <c r="A215" t="s">
        <v>287</v>
      </c>
      <c r="B215">
        <v>0</v>
      </c>
      <c r="D215">
        <v>0.27860203385159099</v>
      </c>
      <c r="E215">
        <f t="shared" si="6"/>
        <v>0</v>
      </c>
      <c r="G215">
        <v>0</v>
      </c>
      <c r="K215">
        <v>0</v>
      </c>
      <c r="L215">
        <v>0</v>
      </c>
      <c r="N215" s="5" t="str">
        <f t="shared" si="7"/>
        <v xml:space="preserve"> </v>
      </c>
      <c r="P215">
        <v>0</v>
      </c>
      <c r="Q215">
        <v>0</v>
      </c>
      <c r="T215">
        <v>0</v>
      </c>
      <c r="U215">
        <v>0</v>
      </c>
    </row>
    <row r="216" spans="1:21" x14ac:dyDescent="0.25">
      <c r="A216" t="s">
        <v>288</v>
      </c>
      <c r="B216">
        <v>3500999974.8333459</v>
      </c>
      <c r="D216">
        <v>0.818326878081859</v>
      </c>
      <c r="E216" s="5">
        <f t="shared" si="6"/>
        <v>2864962379.5700388</v>
      </c>
      <c r="G216" s="5">
        <v>2864962400.1645899</v>
      </c>
      <c r="K216">
        <v>3501000000</v>
      </c>
      <c r="L216">
        <v>2864962400.1645899</v>
      </c>
      <c r="N216" s="5">
        <f t="shared" si="7"/>
        <v>-20.594551086425781</v>
      </c>
      <c r="P216">
        <v>-1144790651.390765</v>
      </c>
      <c r="Q216">
        <v>-1144790659.6199999</v>
      </c>
      <c r="T216">
        <v>0</v>
      </c>
      <c r="U216">
        <v>0</v>
      </c>
    </row>
    <row r="217" spans="1:21" x14ac:dyDescent="0.25">
      <c r="A217" t="s">
        <v>289</v>
      </c>
      <c r="B217">
        <v>0</v>
      </c>
      <c r="D217">
        <v>1.2490953493910999</v>
      </c>
      <c r="E217">
        <f t="shared" si="6"/>
        <v>0</v>
      </c>
      <c r="G217">
        <v>0</v>
      </c>
      <c r="K217">
        <v>0</v>
      </c>
      <c r="L217">
        <v>0</v>
      </c>
      <c r="N217" s="5" t="str">
        <f t="shared" si="7"/>
        <v xml:space="preserve"> </v>
      </c>
      <c r="P217">
        <v>0</v>
      </c>
      <c r="Q217">
        <v>0</v>
      </c>
      <c r="T217">
        <v>0</v>
      </c>
      <c r="U217">
        <v>0</v>
      </c>
    </row>
    <row r="218" spans="1:21" x14ac:dyDescent="0.25">
      <c r="A218" t="s">
        <v>290</v>
      </c>
      <c r="B218">
        <v>0</v>
      </c>
      <c r="D218">
        <v>0.78100000000000003</v>
      </c>
      <c r="E218">
        <f t="shared" si="6"/>
        <v>0</v>
      </c>
      <c r="G218">
        <v>0</v>
      </c>
      <c r="K218">
        <v>0</v>
      </c>
      <c r="L218">
        <v>0</v>
      </c>
      <c r="N218" s="5" t="str">
        <f t="shared" si="7"/>
        <v xml:space="preserve"> </v>
      </c>
      <c r="P218">
        <v>0</v>
      </c>
      <c r="Q218">
        <v>0</v>
      </c>
      <c r="T218">
        <v>0</v>
      </c>
      <c r="U218">
        <v>0</v>
      </c>
    </row>
    <row r="219" spans="1:21" x14ac:dyDescent="0.25">
      <c r="A219" t="s">
        <v>291</v>
      </c>
      <c r="B219">
        <v>0</v>
      </c>
      <c r="D219">
        <v>0.60699999999999998</v>
      </c>
      <c r="E219">
        <f t="shared" si="6"/>
        <v>0</v>
      </c>
      <c r="G219">
        <v>0</v>
      </c>
      <c r="K219">
        <v>0</v>
      </c>
      <c r="L219">
        <v>0</v>
      </c>
      <c r="N219" s="5" t="str">
        <f t="shared" si="7"/>
        <v xml:space="preserve"> </v>
      </c>
      <c r="P219">
        <v>0</v>
      </c>
      <c r="Q219">
        <v>0</v>
      </c>
      <c r="T219">
        <v>0</v>
      </c>
      <c r="U219">
        <v>0</v>
      </c>
    </row>
    <row r="220" spans="1:21" x14ac:dyDescent="0.25">
      <c r="A220" t="s">
        <v>292</v>
      </c>
      <c r="B220">
        <v>1859956266.634788</v>
      </c>
      <c r="D220">
        <v>0.23835580062912901</v>
      </c>
      <c r="E220" s="5">
        <f t="shared" si="6"/>
        <v>443331365.06890064</v>
      </c>
      <c r="G220" s="5">
        <v>443331358.93318599</v>
      </c>
      <c r="K220">
        <v>1859956240.8929601</v>
      </c>
      <c r="L220">
        <v>443331358.93318599</v>
      </c>
      <c r="N220" s="5">
        <f t="shared" si="7"/>
        <v>6.1357146501541138</v>
      </c>
      <c r="P220">
        <v>-1712369465.9801741</v>
      </c>
      <c r="Q220">
        <v>-1712369442.2809501</v>
      </c>
      <c r="T220">
        <v>0</v>
      </c>
      <c r="U220">
        <v>0</v>
      </c>
    </row>
    <row r="221" spans="1:21" x14ac:dyDescent="0.25">
      <c r="A221" t="s">
        <v>293</v>
      </c>
      <c r="B221">
        <v>1939370178.6199279</v>
      </c>
      <c r="D221">
        <v>0.42402379705086202</v>
      </c>
      <c r="E221" s="5">
        <f t="shared" si="6"/>
        <v>822339107.02563035</v>
      </c>
      <c r="G221" s="5">
        <v>822339130.72309697</v>
      </c>
      <c r="K221">
        <v>1939370234.50704</v>
      </c>
      <c r="L221">
        <v>822339130.72309697</v>
      </c>
      <c r="N221" s="5">
        <f t="shared" si="7"/>
        <v>-23.697466611862183</v>
      </c>
      <c r="P221">
        <v>-2224156395.1733561</v>
      </c>
      <c r="Q221">
        <v>-2224156459.2672</v>
      </c>
      <c r="T221">
        <v>0</v>
      </c>
      <c r="U221">
        <v>0</v>
      </c>
    </row>
    <row r="222" spans="1:21" x14ac:dyDescent="0.25">
      <c r="A222" t="s">
        <v>294</v>
      </c>
      <c r="B222">
        <v>0</v>
      </c>
      <c r="D222">
        <v>0.42287155963495399</v>
      </c>
      <c r="E222">
        <f t="shared" si="6"/>
        <v>0</v>
      </c>
      <c r="G222">
        <v>0</v>
      </c>
      <c r="K222">
        <v>0</v>
      </c>
      <c r="L222">
        <v>0</v>
      </c>
      <c r="N222" s="5" t="str">
        <f t="shared" si="7"/>
        <v xml:space="preserve"> </v>
      </c>
      <c r="P222">
        <v>0</v>
      </c>
      <c r="Q222">
        <v>0</v>
      </c>
      <c r="T222">
        <v>0</v>
      </c>
      <c r="U222">
        <v>0</v>
      </c>
    </row>
    <row r="223" spans="1:21" x14ac:dyDescent="0.25">
      <c r="A223" t="s">
        <v>295</v>
      </c>
      <c r="B223">
        <v>0</v>
      </c>
      <c r="D223">
        <v>2.3097323549248799E-2</v>
      </c>
      <c r="E223">
        <f t="shared" si="6"/>
        <v>0</v>
      </c>
      <c r="G223">
        <v>0</v>
      </c>
      <c r="K223">
        <v>0</v>
      </c>
      <c r="L223">
        <v>0</v>
      </c>
      <c r="N223" s="5" t="str">
        <f t="shared" si="7"/>
        <v xml:space="preserve"> </v>
      </c>
      <c r="P223">
        <v>0</v>
      </c>
      <c r="Q223">
        <v>0</v>
      </c>
      <c r="T223">
        <v>0</v>
      </c>
      <c r="U223">
        <v>0</v>
      </c>
    </row>
    <row r="224" spans="1:21" x14ac:dyDescent="0.25">
      <c r="A224" t="s">
        <v>296</v>
      </c>
      <c r="B224">
        <v>0</v>
      </c>
      <c r="D224">
        <v>0.208562387914597</v>
      </c>
      <c r="E224">
        <f t="shared" si="6"/>
        <v>0</v>
      </c>
      <c r="G224">
        <v>0</v>
      </c>
      <c r="K224">
        <v>0</v>
      </c>
      <c r="L224">
        <v>0</v>
      </c>
      <c r="N224" s="5" t="str">
        <f t="shared" si="7"/>
        <v xml:space="preserve"> </v>
      </c>
      <c r="P224">
        <v>0</v>
      </c>
      <c r="Q224">
        <v>0</v>
      </c>
      <c r="T224">
        <v>0</v>
      </c>
      <c r="U224">
        <v>0</v>
      </c>
    </row>
    <row r="225" spans="1:21" x14ac:dyDescent="0.25">
      <c r="A225" t="s">
        <v>297</v>
      </c>
      <c r="B225">
        <v>0</v>
      </c>
      <c r="D225">
        <v>9.0786771716908105E-2</v>
      </c>
      <c r="E225">
        <f t="shared" si="6"/>
        <v>0</v>
      </c>
      <c r="G225">
        <v>0</v>
      </c>
      <c r="K225">
        <v>0</v>
      </c>
      <c r="L225">
        <v>0</v>
      </c>
      <c r="N225" s="5" t="str">
        <f t="shared" si="7"/>
        <v xml:space="preserve"> </v>
      </c>
      <c r="P225">
        <v>0</v>
      </c>
      <c r="Q225">
        <v>0</v>
      </c>
      <c r="T225">
        <v>0</v>
      </c>
      <c r="U225">
        <v>0</v>
      </c>
    </row>
    <row r="226" spans="1:21" x14ac:dyDescent="0.25">
      <c r="A226" t="s">
        <v>298</v>
      </c>
      <c r="B226">
        <v>0</v>
      </c>
      <c r="D226">
        <v>0</v>
      </c>
      <c r="E226">
        <f t="shared" si="6"/>
        <v>0</v>
      </c>
      <c r="G226">
        <v>0</v>
      </c>
      <c r="K226">
        <v>0</v>
      </c>
      <c r="L226">
        <v>0</v>
      </c>
      <c r="N226" s="5" t="str">
        <f t="shared" si="7"/>
        <v xml:space="preserve"> </v>
      </c>
      <c r="P226">
        <v>0</v>
      </c>
      <c r="Q226">
        <v>0</v>
      </c>
      <c r="T226">
        <v>0</v>
      </c>
      <c r="U226">
        <v>0</v>
      </c>
    </row>
    <row r="227" spans="1:21" x14ac:dyDescent="0.25">
      <c r="A227" t="s">
        <v>299</v>
      </c>
      <c r="B227">
        <v>7980404343.2614555</v>
      </c>
      <c r="D227">
        <v>1.6183572007382001E-2</v>
      </c>
      <c r="E227" s="5">
        <f t="shared" si="6"/>
        <v>129151448.33719584</v>
      </c>
      <c r="G227" s="5">
        <v>129151450.57839601</v>
      </c>
      <c r="K227">
        <v>7980404481.7475901</v>
      </c>
      <c r="L227">
        <v>129151450.57839601</v>
      </c>
      <c r="N227" s="5">
        <f t="shared" si="7"/>
        <v>-2.2412001639604568</v>
      </c>
      <c r="P227">
        <v>-1203413691.7788019</v>
      </c>
      <c r="Q227">
        <v>-1203413712.6619699</v>
      </c>
      <c r="T227">
        <v>0</v>
      </c>
      <c r="U227">
        <v>0</v>
      </c>
    </row>
    <row r="228" spans="1:21" x14ac:dyDescent="0.25">
      <c r="A228" t="s">
        <v>300</v>
      </c>
      <c r="B228">
        <v>0</v>
      </c>
      <c r="D228">
        <v>1.07018185721934E-2</v>
      </c>
      <c r="E228">
        <f t="shared" si="6"/>
        <v>0</v>
      </c>
      <c r="G228">
        <v>0</v>
      </c>
      <c r="K228">
        <v>0</v>
      </c>
      <c r="L228">
        <v>0</v>
      </c>
      <c r="N228" s="5" t="str">
        <f t="shared" si="7"/>
        <v xml:space="preserve"> </v>
      </c>
      <c r="P228">
        <v>0</v>
      </c>
      <c r="Q228">
        <v>0</v>
      </c>
      <c r="T228">
        <v>0</v>
      </c>
      <c r="U228">
        <v>0</v>
      </c>
    </row>
    <row r="229" spans="1:21" x14ac:dyDescent="0.25">
      <c r="A229" t="s">
        <v>301</v>
      </c>
      <c r="B229">
        <v>6000000000</v>
      </c>
      <c r="D229">
        <v>0</v>
      </c>
      <c r="E229">
        <f t="shared" si="6"/>
        <v>0</v>
      </c>
      <c r="G229">
        <v>0</v>
      </c>
      <c r="K229">
        <v>6000000000</v>
      </c>
      <c r="L229">
        <v>0</v>
      </c>
      <c r="N229" s="5" t="str">
        <f t="shared" si="7"/>
        <v xml:space="preserve"> </v>
      </c>
      <c r="P229">
        <v>-1757172960</v>
      </c>
      <c r="Q229">
        <v>-1757172960</v>
      </c>
      <c r="T229">
        <v>0</v>
      </c>
      <c r="U229">
        <v>0</v>
      </c>
    </row>
    <row r="230" spans="1:21" x14ac:dyDescent="0.25">
      <c r="A230" t="s">
        <v>302</v>
      </c>
      <c r="B230">
        <v>6969000000</v>
      </c>
      <c r="D230">
        <v>0</v>
      </c>
      <c r="E230">
        <f t="shared" si="6"/>
        <v>0</v>
      </c>
      <c r="G230">
        <v>0</v>
      </c>
      <c r="K230">
        <v>6969000000</v>
      </c>
      <c r="L230">
        <v>0</v>
      </c>
      <c r="N230" s="5" t="str">
        <f t="shared" si="7"/>
        <v xml:space="preserve"> </v>
      </c>
      <c r="P230">
        <v>-6260590194.7320013</v>
      </c>
      <c r="Q230">
        <v>-6260590194.7320004</v>
      </c>
      <c r="T230">
        <v>0</v>
      </c>
      <c r="U230">
        <v>0</v>
      </c>
    </row>
    <row r="231" spans="1:21" x14ac:dyDescent="0.25">
      <c r="A231" t="s">
        <v>303</v>
      </c>
      <c r="B231">
        <v>0</v>
      </c>
      <c r="D231" s="6">
        <v>0.502</v>
      </c>
      <c r="E231">
        <f t="shared" si="6"/>
        <v>0</v>
      </c>
      <c r="G231">
        <v>0</v>
      </c>
      <c r="K231">
        <v>0</v>
      </c>
      <c r="L231">
        <v>0</v>
      </c>
      <c r="N231" s="5" t="str">
        <f t="shared" si="7"/>
        <v xml:space="preserve"> </v>
      </c>
      <c r="P231">
        <v>0</v>
      </c>
      <c r="Q231">
        <v>0</v>
      </c>
      <c r="T231">
        <v>0</v>
      </c>
      <c r="U231">
        <v>0</v>
      </c>
    </row>
    <row r="232" spans="1:21" x14ac:dyDescent="0.25">
      <c r="A232" t="s">
        <v>304</v>
      </c>
      <c r="B232">
        <v>0</v>
      </c>
      <c r="D232" s="6">
        <v>0.51800000000000002</v>
      </c>
      <c r="E232">
        <f t="shared" si="6"/>
        <v>0</v>
      </c>
      <c r="G232">
        <v>0</v>
      </c>
      <c r="K232">
        <v>0</v>
      </c>
      <c r="L232">
        <v>0</v>
      </c>
      <c r="N232" s="5" t="str">
        <f t="shared" si="7"/>
        <v xml:space="preserve"> </v>
      </c>
      <c r="P232">
        <v>0</v>
      </c>
      <c r="Q232">
        <v>0</v>
      </c>
      <c r="T232">
        <v>0</v>
      </c>
      <c r="U232">
        <v>0</v>
      </c>
    </row>
    <row r="233" spans="1:21" x14ac:dyDescent="0.25">
      <c r="A233" t="s">
        <v>305</v>
      </c>
      <c r="B233">
        <v>0</v>
      </c>
      <c r="D233" s="6">
        <v>0.51800000000000002</v>
      </c>
      <c r="E233">
        <f t="shared" si="6"/>
        <v>0</v>
      </c>
      <c r="G233">
        <v>0</v>
      </c>
      <c r="K233">
        <v>0</v>
      </c>
      <c r="L233">
        <v>0</v>
      </c>
      <c r="N233" s="5" t="str">
        <f t="shared" si="7"/>
        <v xml:space="preserve"> </v>
      </c>
      <c r="P233">
        <v>0</v>
      </c>
      <c r="Q233">
        <v>0</v>
      </c>
      <c r="T233">
        <v>0</v>
      </c>
      <c r="U233">
        <v>0</v>
      </c>
    </row>
    <row r="234" spans="1:21" x14ac:dyDescent="0.25">
      <c r="A234" t="s">
        <v>306</v>
      </c>
      <c r="B234">
        <v>0</v>
      </c>
      <c r="D234" s="6">
        <v>4.0999999999999996</v>
      </c>
      <c r="E234">
        <f t="shared" si="6"/>
        <v>0</v>
      </c>
      <c r="G234">
        <v>0</v>
      </c>
      <c r="K234">
        <v>0</v>
      </c>
      <c r="L234">
        <v>0</v>
      </c>
      <c r="N234" s="5" t="str">
        <f t="shared" si="7"/>
        <v xml:space="preserve"> </v>
      </c>
      <c r="P234">
        <v>0</v>
      </c>
      <c r="Q234">
        <v>0</v>
      </c>
      <c r="T234">
        <v>0</v>
      </c>
      <c r="U234">
        <v>0</v>
      </c>
    </row>
    <row r="235" spans="1:21" x14ac:dyDescent="0.25">
      <c r="A235" t="s">
        <v>307</v>
      </c>
      <c r="B235">
        <v>194999997.98203439</v>
      </c>
      <c r="D235" s="7">
        <v>4.24</v>
      </c>
      <c r="E235" s="5">
        <f t="shared" si="6"/>
        <v>826799991.44382584</v>
      </c>
      <c r="G235" s="5">
        <v>826800000</v>
      </c>
      <c r="K235">
        <v>195000000</v>
      </c>
      <c r="L235">
        <v>826800000</v>
      </c>
      <c r="N235" s="5">
        <f t="shared" si="7"/>
        <v>-8.5561741590499878</v>
      </c>
      <c r="P235">
        <v>0</v>
      </c>
      <c r="Q235">
        <v>0</v>
      </c>
      <c r="T235">
        <v>0</v>
      </c>
      <c r="U235">
        <v>0</v>
      </c>
    </row>
    <row r="236" spans="1:21" x14ac:dyDescent="0.25">
      <c r="A236" t="s">
        <v>308</v>
      </c>
      <c r="B236">
        <v>0</v>
      </c>
      <c r="D236" s="6">
        <v>0.435</v>
      </c>
      <c r="E236">
        <f t="shared" si="6"/>
        <v>0</v>
      </c>
      <c r="G236">
        <v>0</v>
      </c>
      <c r="K236">
        <v>0</v>
      </c>
      <c r="L236">
        <v>0</v>
      </c>
      <c r="N236" s="5" t="str">
        <f t="shared" si="7"/>
        <v xml:space="preserve"> </v>
      </c>
      <c r="P236">
        <v>0</v>
      </c>
      <c r="Q236">
        <v>0</v>
      </c>
      <c r="T236">
        <v>0</v>
      </c>
      <c r="U236">
        <v>0</v>
      </c>
    </row>
    <row r="237" spans="1:21" x14ac:dyDescent="0.25">
      <c r="A237" t="s">
        <v>309</v>
      </c>
      <c r="B237">
        <v>0</v>
      </c>
      <c r="D237" s="6">
        <v>5.3020999999999997E-3</v>
      </c>
      <c r="E237">
        <f t="shared" si="6"/>
        <v>0</v>
      </c>
      <c r="G237">
        <v>0</v>
      </c>
      <c r="K237">
        <v>0</v>
      </c>
      <c r="L237">
        <v>0</v>
      </c>
      <c r="N237" s="5" t="str">
        <f t="shared" si="7"/>
        <v xml:space="preserve"> </v>
      </c>
      <c r="P237">
        <v>0</v>
      </c>
      <c r="Q237">
        <v>0</v>
      </c>
      <c r="T237">
        <v>0</v>
      </c>
      <c r="U237">
        <v>0</v>
      </c>
    </row>
    <row r="238" spans="1:21" x14ac:dyDescent="0.25">
      <c r="A238" t="s">
        <v>310</v>
      </c>
      <c r="B238">
        <v>0</v>
      </c>
      <c r="D238">
        <v>9.7524999999999995</v>
      </c>
      <c r="E238">
        <f t="shared" si="6"/>
        <v>0</v>
      </c>
      <c r="G238">
        <v>0</v>
      </c>
      <c r="K238">
        <v>0</v>
      </c>
      <c r="L238">
        <v>0</v>
      </c>
      <c r="N238" s="5" t="str">
        <f t="shared" si="7"/>
        <v xml:space="preserve"> </v>
      </c>
      <c r="P238">
        <v>0</v>
      </c>
      <c r="Q238">
        <v>0</v>
      </c>
      <c r="T238">
        <v>0</v>
      </c>
      <c r="U238">
        <v>0</v>
      </c>
    </row>
    <row r="239" spans="1:21" x14ac:dyDescent="0.25">
      <c r="A239" t="s">
        <v>311</v>
      </c>
      <c r="B239">
        <v>0</v>
      </c>
      <c r="D239">
        <v>2.4095</v>
      </c>
      <c r="E239">
        <f t="shared" si="6"/>
        <v>0</v>
      </c>
      <c r="G239">
        <v>0</v>
      </c>
      <c r="K239">
        <v>0</v>
      </c>
      <c r="L239">
        <v>0</v>
      </c>
      <c r="N239" s="5" t="str">
        <f t="shared" si="7"/>
        <v xml:space="preserve"> </v>
      </c>
      <c r="P239">
        <v>0</v>
      </c>
      <c r="Q239">
        <v>0</v>
      </c>
      <c r="T239">
        <v>0</v>
      </c>
      <c r="U239">
        <v>0</v>
      </c>
    </row>
    <row r="240" spans="1:21" x14ac:dyDescent="0.25">
      <c r="A240" t="s">
        <v>312</v>
      </c>
      <c r="B240">
        <v>10423845353</v>
      </c>
      <c r="D240">
        <v>0.78234757760248397</v>
      </c>
      <c r="E240" s="5">
        <f t="shared" si="6"/>
        <v>8155070161.2224598</v>
      </c>
      <c r="G240" s="5">
        <v>8155070161.2224598</v>
      </c>
      <c r="K240">
        <v>10423845353</v>
      </c>
      <c r="L240">
        <v>8155070161.2224598</v>
      </c>
      <c r="N240" s="5" t="str">
        <f t="shared" si="7"/>
        <v xml:space="preserve"> </v>
      </c>
      <c r="P240">
        <v>-11064344785.022301</v>
      </c>
      <c r="Q240">
        <v>-11064344785.022301</v>
      </c>
      <c r="T240">
        <v>0</v>
      </c>
      <c r="U240">
        <v>0</v>
      </c>
    </row>
    <row r="241" spans="1:21" x14ac:dyDescent="0.25">
      <c r="A241" t="s">
        <v>313</v>
      </c>
      <c r="B241">
        <v>108899996517.7242</v>
      </c>
      <c r="D241">
        <v>1.58216623128301</v>
      </c>
      <c r="E241" s="5">
        <f t="shared" si="6"/>
        <v>172297897077.1806</v>
      </c>
      <c r="G241" s="5">
        <v>172297902586.72</v>
      </c>
      <c r="K241">
        <v>108900000000</v>
      </c>
      <c r="L241">
        <v>172297902586.72</v>
      </c>
      <c r="N241" s="5">
        <f t="shared" si="7"/>
        <v>-5509.5393981933594</v>
      </c>
      <c r="P241">
        <v>-51858014556.145477</v>
      </c>
      <c r="Q241">
        <v>-51858016214.400002</v>
      </c>
      <c r="T241">
        <v>0</v>
      </c>
      <c r="U241">
        <v>0</v>
      </c>
    </row>
    <row r="242" spans="1:21" x14ac:dyDescent="0.25">
      <c r="A242" t="s">
        <v>314</v>
      </c>
      <c r="B242">
        <v>0</v>
      </c>
      <c r="D242">
        <v>3.8226</v>
      </c>
      <c r="E242">
        <f t="shared" si="6"/>
        <v>0</v>
      </c>
      <c r="G242">
        <v>0</v>
      </c>
      <c r="K242">
        <v>0</v>
      </c>
      <c r="L242">
        <v>0</v>
      </c>
      <c r="N242" s="5" t="str">
        <f t="shared" si="7"/>
        <v xml:space="preserve"> </v>
      </c>
      <c r="P242">
        <v>0</v>
      </c>
      <c r="Q242">
        <v>0</v>
      </c>
      <c r="T242">
        <v>0</v>
      </c>
      <c r="U242">
        <v>0</v>
      </c>
    </row>
    <row r="243" spans="1:21" x14ac:dyDescent="0.25">
      <c r="A243" t="s">
        <v>315</v>
      </c>
      <c r="B243">
        <v>73186825269.291656</v>
      </c>
      <c r="D243">
        <v>1.8738999999999999</v>
      </c>
      <c r="E243" s="5">
        <f t="shared" si="6"/>
        <v>137144791872.12563</v>
      </c>
      <c r="G243" s="5">
        <v>137144793263.539</v>
      </c>
      <c r="K243">
        <v>73186826011.814697</v>
      </c>
      <c r="L243">
        <v>137144793263.53999</v>
      </c>
      <c r="N243" s="5">
        <f t="shared" si="7"/>
        <v>-1391.4143676757813</v>
      </c>
      <c r="P243">
        <v>0</v>
      </c>
      <c r="Q243">
        <v>0</v>
      </c>
      <c r="T243">
        <v>0</v>
      </c>
      <c r="U243">
        <v>0</v>
      </c>
    </row>
    <row r="244" spans="1:21" x14ac:dyDescent="0.25">
      <c r="A244" t="s">
        <v>316</v>
      </c>
      <c r="B244">
        <v>0</v>
      </c>
      <c r="D244">
        <v>1.6261000000000001</v>
      </c>
      <c r="E244">
        <f t="shared" si="6"/>
        <v>0</v>
      </c>
      <c r="G244">
        <v>0</v>
      </c>
      <c r="K244">
        <v>0</v>
      </c>
      <c r="L244">
        <v>0</v>
      </c>
      <c r="N244" s="5" t="str">
        <f t="shared" si="7"/>
        <v xml:space="preserve"> </v>
      </c>
      <c r="P244">
        <v>0</v>
      </c>
      <c r="Q244">
        <v>0</v>
      </c>
      <c r="T244">
        <v>0</v>
      </c>
      <c r="U244">
        <v>0</v>
      </c>
    </row>
    <row r="245" spans="1:21" x14ac:dyDescent="0.25">
      <c r="A245" t="s">
        <v>317</v>
      </c>
      <c r="B245">
        <v>0</v>
      </c>
      <c r="D245">
        <v>3.5535276179225499</v>
      </c>
      <c r="E245">
        <f t="shared" si="6"/>
        <v>0</v>
      </c>
      <c r="G245">
        <v>0</v>
      </c>
      <c r="K245">
        <v>0</v>
      </c>
      <c r="L245">
        <v>0</v>
      </c>
      <c r="N245" s="5" t="str">
        <f t="shared" si="7"/>
        <v xml:space="preserve"> </v>
      </c>
      <c r="P245">
        <v>0</v>
      </c>
      <c r="Q245">
        <v>0</v>
      </c>
      <c r="T245">
        <v>0</v>
      </c>
      <c r="U245">
        <v>0</v>
      </c>
    </row>
    <row r="246" spans="1:21" x14ac:dyDescent="0.25">
      <c r="A246" t="s">
        <v>318</v>
      </c>
      <c r="B246">
        <v>0</v>
      </c>
      <c r="D246">
        <v>0.37089875691417801</v>
      </c>
      <c r="E246">
        <f t="shared" si="6"/>
        <v>0</v>
      </c>
      <c r="G246">
        <v>0</v>
      </c>
      <c r="K246">
        <v>0</v>
      </c>
      <c r="L246">
        <v>0</v>
      </c>
      <c r="N246" s="5" t="str">
        <f t="shared" si="7"/>
        <v xml:space="preserve"> </v>
      </c>
      <c r="P246">
        <v>0</v>
      </c>
      <c r="Q246">
        <v>0</v>
      </c>
      <c r="T246">
        <v>0</v>
      </c>
      <c r="U246">
        <v>0</v>
      </c>
    </row>
    <row r="247" spans="1:21" x14ac:dyDescent="0.25">
      <c r="A247" t="s">
        <v>319</v>
      </c>
      <c r="B247">
        <v>3477237444.3519301</v>
      </c>
      <c r="D247">
        <v>0.94756265369501902</v>
      </c>
      <c r="E247" s="5">
        <f t="shared" si="6"/>
        <v>3294900340.297801</v>
      </c>
      <c r="G247" s="5">
        <v>3294900363.6533899</v>
      </c>
      <c r="K247">
        <v>3477237469</v>
      </c>
      <c r="L247">
        <v>3294900363.6533899</v>
      </c>
      <c r="N247" s="5">
        <f t="shared" si="7"/>
        <v>-23.355588912963867</v>
      </c>
      <c r="P247">
        <v>-6923135243.0654049</v>
      </c>
      <c r="Q247">
        <v>-6923135292.1393995</v>
      </c>
      <c r="T247">
        <v>0</v>
      </c>
      <c r="U247">
        <v>0</v>
      </c>
    </row>
    <row r="248" spans="1:21" x14ac:dyDescent="0.25">
      <c r="A248" t="s">
        <v>320</v>
      </c>
      <c r="B248">
        <v>55794179075.897301</v>
      </c>
      <c r="D248">
        <v>1.0993999999999999</v>
      </c>
      <c r="E248" s="5">
        <f t="shared" si="6"/>
        <v>61340120476.041489</v>
      </c>
      <c r="G248" s="5">
        <v>61340121101.028297</v>
      </c>
      <c r="K248">
        <v>55794179644.377197</v>
      </c>
      <c r="L248">
        <v>61340121101.028198</v>
      </c>
      <c r="N248" s="5">
        <f t="shared" si="7"/>
        <v>-624.98670959472656</v>
      </c>
      <c r="P248">
        <v>0</v>
      </c>
      <c r="Q248">
        <v>0</v>
      </c>
      <c r="T248">
        <v>0</v>
      </c>
      <c r="U248">
        <v>0</v>
      </c>
    </row>
    <row r="249" spans="1:21" x14ac:dyDescent="0.25">
      <c r="A249" t="s">
        <v>321</v>
      </c>
      <c r="B249">
        <v>24317061121</v>
      </c>
      <c r="D249">
        <v>0.15894959948834023</v>
      </c>
      <c r="E249" s="5">
        <f t="shared" si="6"/>
        <v>3865187125.9164395</v>
      </c>
      <c r="G249" s="5">
        <v>3865187125.91644</v>
      </c>
      <c r="K249">
        <v>24317061121</v>
      </c>
      <c r="L249">
        <v>3865187125.91644</v>
      </c>
      <c r="N249" s="5">
        <f t="shared" si="7"/>
        <v>-4.76837158203125E-7</v>
      </c>
      <c r="P249">
        <v>-1350974210.5573931</v>
      </c>
      <c r="Q249">
        <v>-1350974210.55739</v>
      </c>
      <c r="T249">
        <v>0</v>
      </c>
      <c r="U249">
        <v>0</v>
      </c>
    </row>
    <row r="250" spans="1:21" x14ac:dyDescent="0.25">
      <c r="A250" t="s">
        <v>322</v>
      </c>
      <c r="B250">
        <v>9192400000</v>
      </c>
      <c r="D250">
        <v>3.1989000000000001</v>
      </c>
      <c r="E250" s="5">
        <f t="shared" si="6"/>
        <v>29405568360</v>
      </c>
      <c r="G250" s="5">
        <v>29405568360</v>
      </c>
      <c r="K250">
        <v>9192400000</v>
      </c>
      <c r="L250">
        <v>29405568360</v>
      </c>
      <c r="N250" s="5" t="str">
        <f t="shared" si="7"/>
        <v xml:space="preserve"> </v>
      </c>
      <c r="P250">
        <v>0</v>
      </c>
      <c r="Q250">
        <v>0</v>
      </c>
      <c r="T250">
        <v>0</v>
      </c>
      <c r="U250">
        <v>0</v>
      </c>
    </row>
    <row r="251" spans="1:21" x14ac:dyDescent="0.25">
      <c r="A251" t="s">
        <v>323</v>
      </c>
      <c r="B251">
        <v>0</v>
      </c>
      <c r="D251">
        <v>2.3883999999999999</v>
      </c>
      <c r="E251">
        <f t="shared" si="6"/>
        <v>0</v>
      </c>
      <c r="G251">
        <v>0</v>
      </c>
      <c r="K251">
        <v>0</v>
      </c>
      <c r="L251">
        <v>0</v>
      </c>
      <c r="N251" s="5" t="str">
        <f t="shared" si="7"/>
        <v xml:space="preserve"> </v>
      </c>
      <c r="P251">
        <v>0</v>
      </c>
      <c r="Q251">
        <v>0</v>
      </c>
      <c r="T251">
        <v>0</v>
      </c>
      <c r="U251">
        <v>0</v>
      </c>
    </row>
    <row r="252" spans="1:21" x14ac:dyDescent="0.25">
      <c r="A252" t="s">
        <v>324</v>
      </c>
      <c r="B252">
        <v>36999999615.773987</v>
      </c>
      <c r="D252">
        <v>1.4073870599341599E-2</v>
      </c>
      <c r="E252" s="5">
        <f t="shared" si="6"/>
        <v>520733206.76809198</v>
      </c>
      <c r="G252" s="5">
        <v>520733212.17563897</v>
      </c>
      <c r="K252">
        <v>37000000000</v>
      </c>
      <c r="L252">
        <v>520733212.17563897</v>
      </c>
      <c r="N252" s="5">
        <f t="shared" si="7"/>
        <v>-5.4075469970703125</v>
      </c>
      <c r="P252">
        <v>-872157626.94309068</v>
      </c>
      <c r="Q252">
        <v>-872157636</v>
      </c>
      <c r="T252">
        <v>0</v>
      </c>
      <c r="U252">
        <v>0</v>
      </c>
    </row>
    <row r="253" spans="1:21" x14ac:dyDescent="0.25">
      <c r="A253" t="s">
        <v>325</v>
      </c>
      <c r="B253">
        <v>0</v>
      </c>
      <c r="D253">
        <v>5.8533463662383003E-2</v>
      </c>
      <c r="E253">
        <f t="shared" si="6"/>
        <v>0</v>
      </c>
      <c r="G253">
        <v>0</v>
      </c>
      <c r="K253">
        <v>0</v>
      </c>
      <c r="L253">
        <v>0</v>
      </c>
      <c r="N253" s="5" t="str">
        <f t="shared" si="7"/>
        <v xml:space="preserve"> </v>
      </c>
      <c r="P253">
        <v>0</v>
      </c>
      <c r="Q253">
        <v>0</v>
      </c>
      <c r="T253">
        <v>0</v>
      </c>
      <c r="U253">
        <v>0</v>
      </c>
    </row>
    <row r="254" spans="1:21" x14ac:dyDescent="0.25">
      <c r="A254" t="s">
        <v>326</v>
      </c>
      <c r="B254">
        <v>234886183604.5379</v>
      </c>
      <c r="D254">
        <v>1.4528000000000001</v>
      </c>
      <c r="E254" s="5">
        <f t="shared" si="6"/>
        <v>341242647540.67267</v>
      </c>
      <c r="G254" s="5">
        <v>341249651728.06201</v>
      </c>
      <c r="K254">
        <v>234886186056.17899</v>
      </c>
      <c r="L254">
        <v>341242651102.41699</v>
      </c>
      <c r="N254" s="5">
        <f t="shared" si="7"/>
        <v>-3561.7443237304688</v>
      </c>
      <c r="P254">
        <v>0</v>
      </c>
      <c r="Q254">
        <v>0</v>
      </c>
      <c r="T254">
        <v>0</v>
      </c>
      <c r="U254">
        <v>0</v>
      </c>
    </row>
    <row r="255" spans="1:21" x14ac:dyDescent="0.25">
      <c r="A255" t="s">
        <v>327</v>
      </c>
      <c r="B255">
        <v>126691448809.6295</v>
      </c>
      <c r="D255">
        <v>1.4954000000000001</v>
      </c>
      <c r="E255" s="5">
        <f t="shared" si="6"/>
        <v>189454392549.91995</v>
      </c>
      <c r="G255" s="5">
        <v>189461588725.534</v>
      </c>
      <c r="K255">
        <v>126691450159.39101</v>
      </c>
      <c r="L255">
        <v>189454394568.354</v>
      </c>
      <c r="N255" s="5">
        <f t="shared" si="7"/>
        <v>-2018.4340515136719</v>
      </c>
      <c r="P255">
        <v>0</v>
      </c>
      <c r="Q255">
        <v>0</v>
      </c>
      <c r="T255">
        <v>0</v>
      </c>
      <c r="U255">
        <v>0</v>
      </c>
    </row>
    <row r="256" spans="1:21" x14ac:dyDescent="0.25">
      <c r="A256" t="s">
        <v>328</v>
      </c>
      <c r="B256">
        <v>0</v>
      </c>
      <c r="D256">
        <v>0.132228323514125</v>
      </c>
      <c r="E256">
        <f t="shared" si="6"/>
        <v>0</v>
      </c>
      <c r="G256">
        <v>0</v>
      </c>
      <c r="K256">
        <v>0</v>
      </c>
      <c r="L256">
        <v>0</v>
      </c>
      <c r="N256" s="5" t="str">
        <f t="shared" si="7"/>
        <v xml:space="preserve"> </v>
      </c>
      <c r="P256">
        <v>0</v>
      </c>
      <c r="Q256">
        <v>0</v>
      </c>
      <c r="T256">
        <v>0</v>
      </c>
      <c r="U256">
        <v>0</v>
      </c>
    </row>
    <row r="257" spans="1:21" x14ac:dyDescent="0.25">
      <c r="A257" t="s">
        <v>329</v>
      </c>
      <c r="B257">
        <v>48610520435.261169</v>
      </c>
      <c r="D257">
        <v>0.113495782175444</v>
      </c>
      <c r="E257" s="5">
        <f t="shared" si="6"/>
        <v>5517089038.7553711</v>
      </c>
      <c r="G257" s="5">
        <v>5517089112.1575003</v>
      </c>
      <c r="K257">
        <v>48610521082</v>
      </c>
      <c r="L257">
        <v>5517089112.1575003</v>
      </c>
      <c r="N257" s="5">
        <f t="shared" si="7"/>
        <v>-73.402129173278809</v>
      </c>
      <c r="P257">
        <v>-18669068898.527512</v>
      </c>
      <c r="Q257">
        <v>-18669069146.910198</v>
      </c>
      <c r="T257">
        <v>0</v>
      </c>
      <c r="U257">
        <v>0</v>
      </c>
    </row>
    <row r="258" spans="1:21" x14ac:dyDescent="0.25">
      <c r="A258" t="s">
        <v>330</v>
      </c>
      <c r="B258">
        <v>3349330112.4233141</v>
      </c>
      <c r="D258">
        <v>0.44225999999999999</v>
      </c>
      <c r="E258" s="5">
        <f t="shared" ref="E258:E321" si="8">D258*B258</f>
        <v>1481274735.520335</v>
      </c>
      <c r="G258" s="5">
        <v>1481274747.7330101</v>
      </c>
      <c r="K258">
        <v>3349330140.03756</v>
      </c>
      <c r="L258">
        <v>1481274747.7330101</v>
      </c>
      <c r="N258" s="5">
        <f t="shared" si="7"/>
        <v>-12.212675094604492</v>
      </c>
      <c r="P258">
        <v>0</v>
      </c>
      <c r="Q258">
        <v>0</v>
      </c>
      <c r="T258">
        <v>0</v>
      </c>
      <c r="U258">
        <v>0</v>
      </c>
    </row>
    <row r="259" spans="1:21" x14ac:dyDescent="0.25">
      <c r="A259" t="s">
        <v>331</v>
      </c>
      <c r="B259">
        <v>7916159413.713728</v>
      </c>
      <c r="D259">
        <v>0.10921</v>
      </c>
      <c r="E259" s="5">
        <f t="shared" si="8"/>
        <v>864523769.57167625</v>
      </c>
      <c r="G259" s="5">
        <v>864523774.56325805</v>
      </c>
      <c r="K259">
        <v>7916159459.4200001</v>
      </c>
      <c r="L259">
        <v>864523774.56325805</v>
      </c>
      <c r="N259" s="5">
        <f t="shared" ref="N259:N322" si="9">IF(E259-L259=0," ",E259-L259)</f>
        <v>-4.9915817975997925</v>
      </c>
      <c r="P259">
        <v>0</v>
      </c>
      <c r="Q259">
        <v>0</v>
      </c>
      <c r="T259">
        <v>0</v>
      </c>
      <c r="U259">
        <v>0</v>
      </c>
    </row>
    <row r="260" spans="1:21" x14ac:dyDescent="0.25">
      <c r="A260" t="s">
        <v>332</v>
      </c>
      <c r="B260">
        <v>100690000000</v>
      </c>
      <c r="D260">
        <v>0.19804530717961999</v>
      </c>
      <c r="E260" s="5">
        <f t="shared" si="8"/>
        <v>19941181979.915936</v>
      </c>
      <c r="G260" s="5">
        <v>19941181979.915901</v>
      </c>
      <c r="K260">
        <v>100690000000</v>
      </c>
      <c r="L260">
        <v>19941181979.915901</v>
      </c>
      <c r="N260" s="5">
        <f t="shared" si="9"/>
        <v>3.4332275390625E-5</v>
      </c>
      <c r="P260">
        <v>-102290084928</v>
      </c>
      <c r="Q260">
        <v>-102290084928</v>
      </c>
      <c r="T260">
        <v>0</v>
      </c>
      <c r="U260">
        <v>0</v>
      </c>
    </row>
    <row r="261" spans="1:21" x14ac:dyDescent="0.25">
      <c r="A261" t="s">
        <v>333</v>
      </c>
      <c r="B261">
        <v>31880337957.8242</v>
      </c>
      <c r="D261">
        <v>1.6140000000000001</v>
      </c>
      <c r="E261" s="5">
        <f t="shared" si="8"/>
        <v>51454865463.928261</v>
      </c>
      <c r="G261" s="5">
        <v>51454865963.839798</v>
      </c>
      <c r="K261">
        <v>31880338267.5588</v>
      </c>
      <c r="L261">
        <v>51454865963.839798</v>
      </c>
      <c r="N261" s="5">
        <f t="shared" si="9"/>
        <v>-499.91153717041016</v>
      </c>
      <c r="P261">
        <v>0</v>
      </c>
      <c r="Q261">
        <v>0</v>
      </c>
      <c r="T261">
        <v>0</v>
      </c>
      <c r="U261">
        <v>0</v>
      </c>
    </row>
    <row r="262" spans="1:21" x14ac:dyDescent="0.25">
      <c r="A262" t="s">
        <v>334</v>
      </c>
      <c r="B262">
        <v>55557128966</v>
      </c>
      <c r="D262">
        <v>5.8160219996775397E-2</v>
      </c>
      <c r="E262" s="5">
        <f t="shared" si="8"/>
        <v>3231214843.0517831</v>
      </c>
      <c r="G262" s="5">
        <v>3231214843.0517802</v>
      </c>
      <c r="K262">
        <v>55557128966</v>
      </c>
      <c r="L262">
        <v>3231214843.0517802</v>
      </c>
      <c r="N262" s="5">
        <f t="shared" si="9"/>
        <v>2.86102294921875E-6</v>
      </c>
      <c r="P262">
        <v>-13898333608.951139</v>
      </c>
      <c r="Q262">
        <v>-13898333608.951099</v>
      </c>
      <c r="T262">
        <v>0</v>
      </c>
      <c r="U262">
        <v>0</v>
      </c>
    </row>
    <row r="263" spans="1:21" x14ac:dyDescent="0.25">
      <c r="A263" t="s">
        <v>335</v>
      </c>
      <c r="B263">
        <v>93743803768.348846</v>
      </c>
      <c r="D263">
        <v>1.7552000000000001</v>
      </c>
      <c r="E263" s="5">
        <f t="shared" si="8"/>
        <v>164539124374.2059</v>
      </c>
      <c r="G263" s="5">
        <v>164539126002.41901</v>
      </c>
      <c r="K263">
        <v>93743804696</v>
      </c>
      <c r="L263">
        <v>164539126002.41901</v>
      </c>
      <c r="N263" s="5">
        <f t="shared" si="9"/>
        <v>-1628.2131042480469</v>
      </c>
      <c r="P263">
        <v>0</v>
      </c>
      <c r="Q263">
        <v>0</v>
      </c>
      <c r="T263">
        <v>0</v>
      </c>
      <c r="U263">
        <v>0</v>
      </c>
    </row>
    <row r="264" spans="1:21" x14ac:dyDescent="0.25">
      <c r="A264" t="s">
        <v>336</v>
      </c>
      <c r="B264">
        <v>69450344051.805573</v>
      </c>
      <c r="D264">
        <v>0.16227668418424801</v>
      </c>
      <c r="E264" s="5">
        <f t="shared" si="8"/>
        <v>11270171548.18222</v>
      </c>
      <c r="G264" s="5">
        <v>11270171658.886499</v>
      </c>
      <c r="K264">
        <v>69450344734</v>
      </c>
      <c r="L264">
        <v>11270171658.886499</v>
      </c>
      <c r="N264" s="5">
        <f t="shared" si="9"/>
        <v>-110.70427894592285</v>
      </c>
      <c r="P264">
        <v>-9149959762.8157234</v>
      </c>
      <c r="Q264">
        <v>-9149959852.6936302</v>
      </c>
      <c r="T264">
        <v>0</v>
      </c>
      <c r="U264">
        <v>0</v>
      </c>
    </row>
    <row r="265" spans="1:21" x14ac:dyDescent="0.25">
      <c r="A265" t="s">
        <v>337</v>
      </c>
      <c r="B265">
        <v>41601897909.896622</v>
      </c>
      <c r="D265">
        <v>0</v>
      </c>
      <c r="E265">
        <f t="shared" si="8"/>
        <v>0</v>
      </c>
      <c r="G265">
        <v>0</v>
      </c>
      <c r="K265">
        <v>41601898322.3339</v>
      </c>
      <c r="L265">
        <v>0</v>
      </c>
      <c r="N265" s="5" t="str">
        <f t="shared" si="9"/>
        <v xml:space="preserve"> </v>
      </c>
      <c r="P265">
        <v>-1697127792.247319</v>
      </c>
      <c r="Q265">
        <v>-1697127809.07249</v>
      </c>
      <c r="T265">
        <v>0</v>
      </c>
      <c r="U265">
        <v>0</v>
      </c>
    </row>
    <row r="266" spans="1:21" x14ac:dyDescent="0.25">
      <c r="A266" t="s">
        <v>338</v>
      </c>
      <c r="B266">
        <v>0</v>
      </c>
      <c r="D266">
        <v>0</v>
      </c>
      <c r="E266">
        <f t="shared" si="8"/>
        <v>0</v>
      </c>
      <c r="G266">
        <v>0</v>
      </c>
      <c r="K266">
        <v>0</v>
      </c>
      <c r="L266">
        <v>0</v>
      </c>
      <c r="N266" s="5" t="str">
        <f t="shared" si="9"/>
        <v xml:space="preserve"> </v>
      </c>
      <c r="P266">
        <v>0</v>
      </c>
      <c r="Q266">
        <v>0</v>
      </c>
      <c r="T266">
        <v>0</v>
      </c>
      <c r="U266">
        <v>0</v>
      </c>
    </row>
    <row r="267" spans="1:21" x14ac:dyDescent="0.25">
      <c r="A267" t="s">
        <v>339</v>
      </c>
      <c r="B267">
        <v>20787075191.140701</v>
      </c>
      <c r="D267">
        <v>0</v>
      </c>
      <c r="E267">
        <f t="shared" si="8"/>
        <v>0</v>
      </c>
      <c r="G267">
        <v>0</v>
      </c>
      <c r="K267" s="13">
        <v>41663909031.6091</v>
      </c>
      <c r="L267">
        <v>0</v>
      </c>
      <c r="N267" s="5" t="str">
        <f t="shared" si="9"/>
        <v xml:space="preserve"> </v>
      </c>
      <c r="P267">
        <v>0</v>
      </c>
      <c r="Q267">
        <v>0</v>
      </c>
      <c r="T267">
        <v>0</v>
      </c>
      <c r="U267">
        <v>0</v>
      </c>
    </row>
    <row r="268" spans="1:21" x14ac:dyDescent="0.25">
      <c r="A268" t="s">
        <v>340</v>
      </c>
      <c r="B268">
        <v>41663913198</v>
      </c>
      <c r="D268">
        <v>0.419609776551086</v>
      </c>
      <c r="E268" s="5">
        <f t="shared" si="8"/>
        <v>17482585307.256622</v>
      </c>
      <c r="G268" s="5">
        <v>17482585307.256599</v>
      </c>
      <c r="K268">
        <v>41663913198</v>
      </c>
      <c r="L268">
        <v>17482585307.256599</v>
      </c>
      <c r="N268" s="5">
        <f t="shared" si="9"/>
        <v>2.288818359375E-5</v>
      </c>
      <c r="P268">
        <v>-75994877679.76033</v>
      </c>
      <c r="Q268">
        <v>-75994877679.7603</v>
      </c>
      <c r="T268">
        <v>0</v>
      </c>
      <c r="U268">
        <v>0</v>
      </c>
    </row>
    <row r="269" spans="1:21" x14ac:dyDescent="0.25">
      <c r="A269" t="s">
        <v>341</v>
      </c>
      <c r="B269">
        <v>0</v>
      </c>
      <c r="D269">
        <v>1.1928000000000001</v>
      </c>
      <c r="E269">
        <f t="shared" si="8"/>
        <v>0</v>
      </c>
      <c r="G269">
        <v>0</v>
      </c>
      <c r="K269">
        <v>0</v>
      </c>
      <c r="L269">
        <v>0</v>
      </c>
      <c r="N269" s="5" t="str">
        <f t="shared" si="9"/>
        <v xml:space="preserve"> </v>
      </c>
      <c r="P269">
        <v>0</v>
      </c>
      <c r="Q269">
        <v>0</v>
      </c>
      <c r="T269">
        <v>0</v>
      </c>
      <c r="U269">
        <v>0</v>
      </c>
    </row>
    <row r="270" spans="1:21" x14ac:dyDescent="0.25">
      <c r="A270" t="s">
        <v>342</v>
      </c>
      <c r="B270">
        <v>408368109.2257759</v>
      </c>
      <c r="D270">
        <v>0.35605999999999999</v>
      </c>
      <c r="E270" s="5">
        <f t="shared" si="8"/>
        <v>145403548.97092977</v>
      </c>
      <c r="G270" s="5">
        <v>145403547.71844399</v>
      </c>
      <c r="K270">
        <v>408368105.70815003</v>
      </c>
      <c r="L270">
        <v>145403547.71844399</v>
      </c>
      <c r="N270" s="5">
        <f t="shared" si="9"/>
        <v>1.2524857819080353</v>
      </c>
      <c r="P270">
        <v>0</v>
      </c>
      <c r="Q270">
        <v>0</v>
      </c>
      <c r="T270">
        <v>0</v>
      </c>
      <c r="U270">
        <v>0</v>
      </c>
    </row>
    <row r="271" spans="1:21" x14ac:dyDescent="0.25">
      <c r="A271" t="s">
        <v>343</v>
      </c>
      <c r="B271">
        <v>0</v>
      </c>
      <c r="D271">
        <v>7.8296999999999999</v>
      </c>
      <c r="E271">
        <f t="shared" si="8"/>
        <v>0</v>
      </c>
      <c r="G271">
        <v>0</v>
      </c>
      <c r="K271">
        <v>0</v>
      </c>
      <c r="L271">
        <v>0</v>
      </c>
      <c r="N271" s="5" t="str">
        <f t="shared" si="9"/>
        <v xml:space="preserve"> </v>
      </c>
      <c r="P271">
        <v>0</v>
      </c>
      <c r="Q271">
        <v>0</v>
      </c>
      <c r="T271">
        <v>0</v>
      </c>
      <c r="U271">
        <v>0</v>
      </c>
    </row>
    <row r="272" spans="1:21" x14ac:dyDescent="0.25">
      <c r="A272" t="s">
        <v>344</v>
      </c>
      <c r="B272">
        <v>17872184735.26524</v>
      </c>
      <c r="D272">
        <v>5.2174999999999999E-3</v>
      </c>
      <c r="E272" s="5">
        <f t="shared" si="8"/>
        <v>93248123.856246382</v>
      </c>
      <c r="G272" s="5">
        <v>93248089.797744095</v>
      </c>
      <c r="K272">
        <v>17872184927.426498</v>
      </c>
      <c r="L272">
        <v>93248124.858847901</v>
      </c>
      <c r="N272" s="5">
        <f t="shared" si="9"/>
        <v>-1.0026015192270279</v>
      </c>
      <c r="P272">
        <v>0</v>
      </c>
      <c r="Q272">
        <v>0</v>
      </c>
      <c r="T272">
        <v>0</v>
      </c>
      <c r="U272">
        <v>0</v>
      </c>
    </row>
    <row r="273" spans="1:21" x14ac:dyDescent="0.25">
      <c r="A273" t="s">
        <v>345</v>
      </c>
      <c r="B273">
        <v>14999999863.595909</v>
      </c>
      <c r="D273">
        <v>1.6261000000000001</v>
      </c>
      <c r="E273" s="5">
        <f t="shared" si="8"/>
        <v>24391499778.19331</v>
      </c>
      <c r="G273" s="5">
        <v>24391500000</v>
      </c>
      <c r="K273">
        <v>15000000000</v>
      </c>
      <c r="L273">
        <v>24391500000</v>
      </c>
      <c r="N273" s="5">
        <f t="shared" si="9"/>
        <v>-221.80669021606445</v>
      </c>
      <c r="P273">
        <v>0</v>
      </c>
      <c r="Q273">
        <v>0</v>
      </c>
      <c r="T273">
        <v>0</v>
      </c>
      <c r="U273">
        <v>0</v>
      </c>
    </row>
    <row r="274" spans="1:21" x14ac:dyDescent="0.25">
      <c r="A274" t="s">
        <v>346</v>
      </c>
      <c r="B274">
        <v>16720042543.48893</v>
      </c>
      <c r="D274">
        <v>3.8476999999999997E-2</v>
      </c>
      <c r="E274" s="5">
        <f t="shared" si="8"/>
        <v>643337076.94582355</v>
      </c>
      <c r="G274" s="5">
        <v>643337081.24286997</v>
      </c>
      <c r="K274">
        <v>16720042655.167299</v>
      </c>
      <c r="L274">
        <v>643337081.24286997</v>
      </c>
      <c r="N274" s="5">
        <f t="shared" si="9"/>
        <v>-4.297046422958374</v>
      </c>
      <c r="P274">
        <v>0</v>
      </c>
      <c r="Q274">
        <v>0</v>
      </c>
      <c r="T274">
        <v>0</v>
      </c>
      <c r="U274">
        <v>0</v>
      </c>
    </row>
    <row r="275" spans="1:21" x14ac:dyDescent="0.25">
      <c r="A275" t="s">
        <v>347</v>
      </c>
      <c r="B275">
        <v>190512242414.56531</v>
      </c>
      <c r="D275">
        <v>0.61570000000000003</v>
      </c>
      <c r="E275" s="10">
        <f t="shared" si="8"/>
        <v>117298387654.64786</v>
      </c>
      <c r="G275" s="5">
        <v>135583114786.987</v>
      </c>
      <c r="K275">
        <v>190512260948.29401</v>
      </c>
      <c r="L275">
        <v>117298399065.86501</v>
      </c>
      <c r="N275" s="5">
        <f t="shared" si="9"/>
        <v>-11411.217147827148</v>
      </c>
      <c r="P275">
        <v>0</v>
      </c>
      <c r="Q275">
        <v>0</v>
      </c>
      <c r="T275">
        <v>0</v>
      </c>
      <c r="U275">
        <v>0</v>
      </c>
    </row>
    <row r="276" spans="1:21" x14ac:dyDescent="0.25">
      <c r="A276" t="s">
        <v>348</v>
      </c>
      <c r="B276">
        <v>0</v>
      </c>
      <c r="D276">
        <v>0.326068939193917</v>
      </c>
      <c r="E276">
        <f t="shared" si="8"/>
        <v>0</v>
      </c>
      <c r="G276">
        <v>0</v>
      </c>
      <c r="K276">
        <v>4351.1956282963802</v>
      </c>
      <c r="L276">
        <v>1418.7897427438099</v>
      </c>
      <c r="N276" s="5">
        <f t="shared" si="9"/>
        <v>-1418.7897427438099</v>
      </c>
      <c r="P276">
        <v>0</v>
      </c>
      <c r="Q276">
        <v>-298.02732981281201</v>
      </c>
      <c r="T276">
        <v>0</v>
      </c>
      <c r="U276">
        <v>0</v>
      </c>
    </row>
    <row r="277" spans="1:21" x14ac:dyDescent="0.25">
      <c r="A277" t="s">
        <v>349</v>
      </c>
      <c r="B277">
        <v>118359681507.3159</v>
      </c>
      <c r="D277">
        <v>0.328565501284309</v>
      </c>
      <c r="E277" s="10">
        <f t="shared" si="8"/>
        <v>38888908086.302406</v>
      </c>
      <c r="G277" s="5">
        <v>44192059922.739601</v>
      </c>
      <c r="I277" s="5">
        <f>E277-G277+E24</f>
        <v>-5270871202.1706276</v>
      </c>
      <c r="K277">
        <v>118359709276.26199</v>
      </c>
      <c r="L277">
        <v>38888917210.2202</v>
      </c>
      <c r="N277" s="5">
        <f t="shared" si="9"/>
        <v>-9123.9177932739258</v>
      </c>
      <c r="P277">
        <v>-9009051314.4490795</v>
      </c>
      <c r="Q277">
        <v>-9009053428.1068707</v>
      </c>
      <c r="T277">
        <v>0</v>
      </c>
      <c r="U277">
        <v>0</v>
      </c>
    </row>
    <row r="278" spans="1:21" x14ac:dyDescent="0.25">
      <c r="A278" t="s">
        <v>350</v>
      </c>
      <c r="B278">
        <v>205450000389.0834</v>
      </c>
      <c r="D278">
        <v>0</v>
      </c>
      <c r="E278">
        <f t="shared" si="8"/>
        <v>0</v>
      </c>
      <c r="G278">
        <v>0</v>
      </c>
      <c r="K278">
        <v>205450018939.06699</v>
      </c>
      <c r="L278">
        <v>0</v>
      </c>
      <c r="N278" s="5" t="str">
        <f t="shared" si="9"/>
        <v xml:space="preserve"> </v>
      </c>
      <c r="P278">
        <v>0</v>
      </c>
      <c r="Q278">
        <v>0</v>
      </c>
      <c r="T278">
        <v>0</v>
      </c>
      <c r="U278">
        <v>0</v>
      </c>
    </row>
    <row r="279" spans="1:21" x14ac:dyDescent="0.25">
      <c r="A279" t="s">
        <v>351</v>
      </c>
      <c r="B279">
        <v>0</v>
      </c>
      <c r="D279">
        <v>0.55974170300000003</v>
      </c>
      <c r="E279">
        <f t="shared" si="8"/>
        <v>0</v>
      </c>
      <c r="G279">
        <v>0</v>
      </c>
      <c r="K279">
        <v>0</v>
      </c>
      <c r="L279">
        <v>0</v>
      </c>
      <c r="N279" s="5" t="str">
        <f t="shared" si="9"/>
        <v xml:space="preserve"> </v>
      </c>
      <c r="P279">
        <v>0</v>
      </c>
      <c r="Q279">
        <v>0</v>
      </c>
      <c r="T279">
        <v>0</v>
      </c>
      <c r="U279">
        <v>0</v>
      </c>
    </row>
    <row r="280" spans="1:21" x14ac:dyDescent="0.25">
      <c r="A280" t="s">
        <v>352</v>
      </c>
      <c r="B280">
        <v>2266442386.119894</v>
      </c>
      <c r="D280">
        <v>5.2174999999999999E-3</v>
      </c>
      <c r="E280" s="5">
        <f t="shared" si="8"/>
        <v>11825163.149580548</v>
      </c>
      <c r="G280" s="5">
        <v>11855902.538589699</v>
      </c>
      <c r="K280">
        <v>2266442404.5755501</v>
      </c>
      <c r="L280">
        <v>11825163.2458729</v>
      </c>
      <c r="N280" s="5">
        <f t="shared" si="9"/>
        <v>-9.6292352303862572E-2</v>
      </c>
      <c r="P280">
        <v>-2315864428.791625</v>
      </c>
      <c r="Q280">
        <v>-2315864447.6497202</v>
      </c>
      <c r="T280">
        <v>0</v>
      </c>
      <c r="U280">
        <v>0</v>
      </c>
    </row>
    <row r="281" spans="1:21" x14ac:dyDescent="0.25">
      <c r="A281" t="s">
        <v>353</v>
      </c>
      <c r="B281">
        <v>10058048398.67021</v>
      </c>
      <c r="D281">
        <v>0</v>
      </c>
      <c r="E281">
        <f t="shared" si="8"/>
        <v>0</v>
      </c>
      <c r="G281">
        <v>0</v>
      </c>
      <c r="K281">
        <v>10058048468.581301</v>
      </c>
      <c r="L281">
        <v>0</v>
      </c>
      <c r="N281" s="5" t="str">
        <f t="shared" si="9"/>
        <v xml:space="preserve"> </v>
      </c>
      <c r="P281">
        <v>0</v>
      </c>
      <c r="Q281">
        <v>0</v>
      </c>
      <c r="T281">
        <v>0</v>
      </c>
      <c r="U281">
        <v>0</v>
      </c>
    </row>
    <row r="282" spans="1:21" x14ac:dyDescent="0.25">
      <c r="A282" t="s">
        <v>354</v>
      </c>
      <c r="B282">
        <v>47361319252.066643</v>
      </c>
      <c r="D282">
        <v>0.73040000000000005</v>
      </c>
      <c r="E282" s="5">
        <f t="shared" si="8"/>
        <v>34592707581.70948</v>
      </c>
      <c r="G282" s="5">
        <v>34672566757.590599</v>
      </c>
      <c r="K282">
        <v>47361319721.544601</v>
      </c>
      <c r="L282">
        <v>34592707924.616203</v>
      </c>
      <c r="N282" s="5">
        <f t="shared" si="9"/>
        <v>-342.90672302246094</v>
      </c>
      <c r="P282">
        <v>-51158579328.948036</v>
      </c>
      <c r="Q282">
        <v>-51158579836.067001</v>
      </c>
      <c r="T282">
        <v>0</v>
      </c>
      <c r="U282">
        <v>0</v>
      </c>
    </row>
    <row r="283" spans="1:21" x14ac:dyDescent="0.25">
      <c r="A283" t="s">
        <v>355</v>
      </c>
      <c r="B283">
        <v>17354719130</v>
      </c>
      <c r="D283">
        <v>0.23958210385776499</v>
      </c>
      <c r="E283" s="5">
        <f t="shared" si="8"/>
        <v>4157880121.026001</v>
      </c>
      <c r="G283" s="5">
        <v>4157880121.026</v>
      </c>
      <c r="K283">
        <v>17354719130</v>
      </c>
      <c r="L283">
        <v>4157880121.026</v>
      </c>
      <c r="N283" s="5">
        <f t="shared" si="9"/>
        <v>9.5367431640625E-7</v>
      </c>
      <c r="P283">
        <v>-6862116338.424571</v>
      </c>
      <c r="Q283">
        <v>-6862116338.4245701</v>
      </c>
      <c r="T283">
        <v>0</v>
      </c>
      <c r="U283">
        <v>0</v>
      </c>
    </row>
    <row r="284" spans="1:21" x14ac:dyDescent="0.25">
      <c r="A284" t="s">
        <v>356</v>
      </c>
      <c r="B284">
        <v>163193997825.60019</v>
      </c>
      <c r="D284">
        <v>6.2751575936543597E-2</v>
      </c>
      <c r="E284" s="5">
        <f t="shared" si="8"/>
        <v>10240680546.94128</v>
      </c>
      <c r="G284" s="5">
        <v>10240680683.3883</v>
      </c>
      <c r="K284">
        <v>163194000000</v>
      </c>
      <c r="L284">
        <v>10240680683.3883</v>
      </c>
      <c r="N284" s="5">
        <f t="shared" si="9"/>
        <v>-136.44701957702637</v>
      </c>
      <c r="P284">
        <v>-224071886774.46219</v>
      </c>
      <c r="Q284">
        <v>-224071889760</v>
      </c>
      <c r="T284">
        <v>0</v>
      </c>
      <c r="U284">
        <v>0</v>
      </c>
    </row>
    <row r="285" spans="1:21" x14ac:dyDescent="0.25">
      <c r="A285" t="s">
        <v>357</v>
      </c>
      <c r="B285">
        <v>0</v>
      </c>
      <c r="D285">
        <v>2.8238209171444099E-2</v>
      </c>
      <c r="E285">
        <f t="shared" si="8"/>
        <v>0</v>
      </c>
      <c r="G285">
        <v>0</v>
      </c>
      <c r="K285">
        <v>0</v>
      </c>
      <c r="L285">
        <v>0</v>
      </c>
      <c r="N285" s="5" t="str">
        <f t="shared" si="9"/>
        <v xml:space="preserve"> </v>
      </c>
      <c r="P285">
        <v>0</v>
      </c>
      <c r="Q285">
        <v>0</v>
      </c>
      <c r="T285">
        <v>0</v>
      </c>
      <c r="U285">
        <v>0</v>
      </c>
    </row>
    <row r="286" spans="1:21" x14ac:dyDescent="0.25">
      <c r="A286" t="s">
        <v>358</v>
      </c>
      <c r="B286">
        <v>0</v>
      </c>
      <c r="D286">
        <v>0.113015588261715</v>
      </c>
      <c r="E286">
        <f t="shared" si="8"/>
        <v>0</v>
      </c>
      <c r="G286">
        <v>0</v>
      </c>
      <c r="K286">
        <v>0</v>
      </c>
      <c r="L286">
        <v>0</v>
      </c>
      <c r="N286" s="5" t="str">
        <f t="shared" si="9"/>
        <v xml:space="preserve"> </v>
      </c>
      <c r="P286">
        <v>0</v>
      </c>
      <c r="Q286">
        <v>0</v>
      </c>
      <c r="T286">
        <v>0</v>
      </c>
      <c r="U286">
        <v>0</v>
      </c>
    </row>
    <row r="287" spans="1:21" x14ac:dyDescent="0.25">
      <c r="A287" t="s">
        <v>359</v>
      </c>
      <c r="B287">
        <v>100706000000</v>
      </c>
      <c r="D287">
        <v>5.1111158600314101E-2</v>
      </c>
      <c r="E287" s="5">
        <f t="shared" si="8"/>
        <v>5147200338.003232</v>
      </c>
      <c r="G287" s="5">
        <v>5147200338.0032301</v>
      </c>
      <c r="K287">
        <v>100706000000</v>
      </c>
      <c r="L287">
        <v>5147200338.0032301</v>
      </c>
      <c r="N287" s="5">
        <f t="shared" si="9"/>
        <v>1.9073486328125E-6</v>
      </c>
      <c r="P287">
        <v>-127882923984</v>
      </c>
      <c r="Q287">
        <v>-127882923984</v>
      </c>
      <c r="T287">
        <v>0</v>
      </c>
      <c r="U287">
        <v>0</v>
      </c>
    </row>
    <row r="288" spans="1:21" x14ac:dyDescent="0.25">
      <c r="A288" t="s">
        <v>360</v>
      </c>
      <c r="B288">
        <v>13885348715</v>
      </c>
      <c r="D288">
        <v>0.32005136732849598</v>
      </c>
      <c r="E288" s="5">
        <f t="shared" si="8"/>
        <v>4444024842.0687246</v>
      </c>
      <c r="G288" s="5">
        <v>4444024842.0687304</v>
      </c>
      <c r="K288">
        <v>13885348715</v>
      </c>
      <c r="L288">
        <v>4444024842.0687304</v>
      </c>
      <c r="N288" s="5">
        <f t="shared" si="9"/>
        <v>-5.7220458984375E-6</v>
      </c>
      <c r="P288">
        <v>-7273400092.0468521</v>
      </c>
      <c r="Q288">
        <v>-7273400092.0468502</v>
      </c>
      <c r="T288">
        <v>0</v>
      </c>
      <c r="U288">
        <v>0</v>
      </c>
    </row>
    <row r="289" spans="1:21" x14ac:dyDescent="0.25">
      <c r="A289" t="s">
        <v>361</v>
      </c>
      <c r="B289">
        <v>608499991.23687184</v>
      </c>
      <c r="D289">
        <v>0.41094269673111472</v>
      </c>
      <c r="E289" s="5">
        <f t="shared" si="8"/>
        <v>250058627.35973978</v>
      </c>
      <c r="G289" s="5">
        <v>250058630.96088299</v>
      </c>
      <c r="K289">
        <v>608500000</v>
      </c>
      <c r="L289">
        <v>250058630.96088299</v>
      </c>
      <c r="N289" s="5">
        <f t="shared" si="9"/>
        <v>-3.6011432111263275</v>
      </c>
      <c r="P289">
        <v>-468456276.38766903</v>
      </c>
      <c r="Q289">
        <v>-468456283.134</v>
      </c>
      <c r="T289">
        <v>0</v>
      </c>
      <c r="U289">
        <v>0</v>
      </c>
    </row>
    <row r="290" spans="1:21" x14ac:dyDescent="0.25">
      <c r="A290" t="s">
        <v>362</v>
      </c>
      <c r="B290">
        <v>2433599956.3835831</v>
      </c>
      <c r="D290">
        <v>5.57</v>
      </c>
      <c r="E290" s="5">
        <f t="shared" si="8"/>
        <v>13555151757.056559</v>
      </c>
      <c r="G290" s="5">
        <v>13555152000</v>
      </c>
      <c r="K290">
        <v>2433600000</v>
      </c>
      <c r="L290">
        <v>13555152000</v>
      </c>
      <c r="N290" s="5">
        <f t="shared" si="9"/>
        <v>-242.94344139099121</v>
      </c>
      <c r="P290">
        <v>0</v>
      </c>
      <c r="Q290">
        <v>0</v>
      </c>
      <c r="T290">
        <v>0</v>
      </c>
      <c r="U290">
        <v>0</v>
      </c>
    </row>
    <row r="291" spans="1:21" x14ac:dyDescent="0.25">
      <c r="A291" t="s">
        <v>363</v>
      </c>
      <c r="B291">
        <v>0</v>
      </c>
      <c r="D291">
        <v>0.243888100843385</v>
      </c>
      <c r="E291">
        <f t="shared" si="8"/>
        <v>0</v>
      </c>
      <c r="G291">
        <v>0</v>
      </c>
      <c r="K291">
        <v>0</v>
      </c>
      <c r="L291">
        <v>0</v>
      </c>
      <c r="N291" s="5" t="str">
        <f t="shared" si="9"/>
        <v xml:space="preserve"> </v>
      </c>
      <c r="P291">
        <v>0</v>
      </c>
      <c r="Q291">
        <v>0</v>
      </c>
      <c r="T291">
        <v>0</v>
      </c>
      <c r="U291">
        <v>0</v>
      </c>
    </row>
    <row r="292" spans="1:21" x14ac:dyDescent="0.25">
      <c r="A292" t="s">
        <v>364</v>
      </c>
      <c r="B292">
        <v>0</v>
      </c>
      <c r="D292">
        <v>1.83370805854256</v>
      </c>
      <c r="E292">
        <f t="shared" si="8"/>
        <v>0</v>
      </c>
      <c r="G292">
        <v>0</v>
      </c>
      <c r="K292">
        <v>0</v>
      </c>
      <c r="L292">
        <v>0</v>
      </c>
      <c r="N292" s="5" t="str">
        <f t="shared" si="9"/>
        <v xml:space="preserve"> </v>
      </c>
      <c r="P292">
        <v>0</v>
      </c>
      <c r="Q292">
        <v>0</v>
      </c>
      <c r="T292">
        <v>0</v>
      </c>
      <c r="U292">
        <v>0</v>
      </c>
    </row>
    <row r="293" spans="1:21" x14ac:dyDescent="0.25">
      <c r="A293" t="s">
        <v>365</v>
      </c>
      <c r="B293">
        <v>0</v>
      </c>
      <c r="D293">
        <v>2.2278401619385102</v>
      </c>
      <c r="E293">
        <f t="shared" si="8"/>
        <v>0</v>
      </c>
      <c r="G293">
        <v>0</v>
      </c>
      <c r="K293">
        <v>0</v>
      </c>
      <c r="L293">
        <v>0</v>
      </c>
      <c r="N293" s="5" t="str">
        <f t="shared" si="9"/>
        <v xml:space="preserve"> </v>
      </c>
      <c r="P293">
        <v>0</v>
      </c>
      <c r="Q293">
        <v>0</v>
      </c>
      <c r="T293">
        <v>0</v>
      </c>
      <c r="U293">
        <v>0</v>
      </c>
    </row>
    <row r="294" spans="1:21" x14ac:dyDescent="0.25">
      <c r="A294" t="s">
        <v>366</v>
      </c>
      <c r="B294">
        <v>333599988.43809402</v>
      </c>
      <c r="D294">
        <v>0.92</v>
      </c>
      <c r="E294" s="5">
        <f t="shared" si="8"/>
        <v>306911989.36304653</v>
      </c>
      <c r="G294" s="5">
        <v>306912000</v>
      </c>
      <c r="K294">
        <v>333600000</v>
      </c>
      <c r="L294">
        <v>306912000</v>
      </c>
      <c r="N294" s="5">
        <f t="shared" si="9"/>
        <v>-10.636953473091125</v>
      </c>
      <c r="P294">
        <v>0</v>
      </c>
      <c r="Q294">
        <v>0</v>
      </c>
      <c r="T294">
        <v>0</v>
      </c>
      <c r="U294">
        <v>0</v>
      </c>
    </row>
    <row r="295" spans="1:21" x14ac:dyDescent="0.25">
      <c r="A295" t="s">
        <v>367</v>
      </c>
      <c r="B295">
        <v>20865248803.850491</v>
      </c>
      <c r="D295">
        <v>0.11309149810832167</v>
      </c>
      <c r="E295" s="5">
        <f t="shared" si="8"/>
        <v>2359682245.6303186</v>
      </c>
      <c r="G295" s="5">
        <v>2359682270.0749898</v>
      </c>
      <c r="K295">
        <v>20865249020</v>
      </c>
      <c r="L295">
        <v>2359682270.0749898</v>
      </c>
      <c r="N295" s="5">
        <f t="shared" si="9"/>
        <v>-24.444671154022217</v>
      </c>
      <c r="P295">
        <v>-9391164719.2293739</v>
      </c>
      <c r="Q295">
        <v>-9391164816.5153294</v>
      </c>
      <c r="T295">
        <v>0</v>
      </c>
      <c r="U295">
        <v>0</v>
      </c>
    </row>
    <row r="296" spans="1:21" x14ac:dyDescent="0.25">
      <c r="A296" t="s">
        <v>368</v>
      </c>
      <c r="B296">
        <v>0</v>
      </c>
      <c r="D296">
        <v>0.147420713913231</v>
      </c>
      <c r="E296">
        <f t="shared" si="8"/>
        <v>0</v>
      </c>
      <c r="G296">
        <v>0</v>
      </c>
      <c r="K296">
        <v>0</v>
      </c>
      <c r="L296">
        <v>0</v>
      </c>
      <c r="N296" s="5" t="str">
        <f t="shared" si="9"/>
        <v xml:space="preserve"> </v>
      </c>
      <c r="P296">
        <v>0</v>
      </c>
      <c r="Q296">
        <v>0</v>
      </c>
      <c r="T296">
        <v>0</v>
      </c>
      <c r="U296">
        <v>0</v>
      </c>
    </row>
    <row r="297" spans="1:21" x14ac:dyDescent="0.25">
      <c r="A297" t="s">
        <v>369</v>
      </c>
      <c r="B297">
        <v>0</v>
      </c>
      <c r="D297">
        <v>0.18939487895858101</v>
      </c>
      <c r="E297">
        <f t="shared" si="8"/>
        <v>0</v>
      </c>
      <c r="G297">
        <v>0</v>
      </c>
      <c r="K297">
        <v>0</v>
      </c>
      <c r="L297">
        <v>0</v>
      </c>
      <c r="N297" s="5" t="str">
        <f t="shared" si="9"/>
        <v xml:space="preserve"> </v>
      </c>
      <c r="P297">
        <v>0</v>
      </c>
      <c r="Q297">
        <v>0</v>
      </c>
      <c r="T297">
        <v>0</v>
      </c>
      <c r="U297">
        <v>0</v>
      </c>
    </row>
    <row r="298" spans="1:21" x14ac:dyDescent="0.25">
      <c r="A298" t="s">
        <v>370</v>
      </c>
      <c r="B298">
        <v>0</v>
      </c>
      <c r="D298">
        <v>0.23499999999999999</v>
      </c>
      <c r="E298">
        <f t="shared" si="8"/>
        <v>0</v>
      </c>
      <c r="G298">
        <v>0</v>
      </c>
      <c r="K298">
        <v>0</v>
      </c>
      <c r="L298">
        <v>0</v>
      </c>
      <c r="N298" s="5" t="str">
        <f t="shared" si="9"/>
        <v xml:space="preserve"> </v>
      </c>
      <c r="P298">
        <v>0</v>
      </c>
      <c r="Q298">
        <v>0</v>
      </c>
      <c r="T298">
        <v>0</v>
      </c>
      <c r="U298">
        <v>0</v>
      </c>
    </row>
    <row r="299" spans="1:21" x14ac:dyDescent="0.25">
      <c r="A299" t="s">
        <v>371</v>
      </c>
      <c r="B299">
        <v>0</v>
      </c>
      <c r="D299">
        <v>3.5397682418070699</v>
      </c>
      <c r="E299">
        <f t="shared" si="8"/>
        <v>0</v>
      </c>
      <c r="G299">
        <v>0</v>
      </c>
      <c r="K299">
        <v>0</v>
      </c>
      <c r="L299">
        <v>0</v>
      </c>
      <c r="N299" s="5" t="str">
        <f t="shared" si="9"/>
        <v xml:space="preserve"> </v>
      </c>
      <c r="P299">
        <v>0</v>
      </c>
      <c r="Q299">
        <v>0</v>
      </c>
      <c r="T299">
        <v>0</v>
      </c>
      <c r="U299">
        <v>0</v>
      </c>
    </row>
    <row r="300" spans="1:21" x14ac:dyDescent="0.25">
      <c r="A300" t="s">
        <v>372</v>
      </c>
      <c r="B300">
        <v>0</v>
      </c>
      <c r="D300">
        <v>1.77</v>
      </c>
      <c r="E300">
        <f t="shared" si="8"/>
        <v>0</v>
      </c>
      <c r="G300" s="5">
        <v>10356093</v>
      </c>
      <c r="I300" s="5">
        <f>E300-G300</f>
        <v>-10356093</v>
      </c>
      <c r="K300">
        <v>0</v>
      </c>
      <c r="L300">
        <v>0</v>
      </c>
      <c r="N300" s="5" t="str">
        <f t="shared" si="9"/>
        <v xml:space="preserve"> </v>
      </c>
      <c r="P300">
        <v>0</v>
      </c>
      <c r="Q300">
        <v>0</v>
      </c>
      <c r="T300">
        <v>0</v>
      </c>
      <c r="U300">
        <v>0</v>
      </c>
    </row>
    <row r="301" spans="1:21" x14ac:dyDescent="0.25">
      <c r="A301" t="s">
        <v>373</v>
      </c>
      <c r="B301">
        <v>0</v>
      </c>
      <c r="D301">
        <v>1.22</v>
      </c>
      <c r="E301">
        <f t="shared" si="8"/>
        <v>0</v>
      </c>
      <c r="G301" s="5">
        <v>1468703.1</v>
      </c>
      <c r="I301" s="5">
        <f>E301-G301</f>
        <v>-1468703.1</v>
      </c>
      <c r="K301">
        <v>0</v>
      </c>
      <c r="L301">
        <v>0</v>
      </c>
      <c r="N301" s="5" t="str">
        <f t="shared" si="9"/>
        <v xml:space="preserve"> </v>
      </c>
      <c r="P301">
        <v>0</v>
      </c>
      <c r="Q301">
        <v>0</v>
      </c>
      <c r="T301">
        <v>0</v>
      </c>
      <c r="U301">
        <v>0</v>
      </c>
    </row>
    <row r="302" spans="1:21" x14ac:dyDescent="0.25">
      <c r="A302" t="s">
        <v>374</v>
      </c>
      <c r="B302">
        <v>0</v>
      </c>
      <c r="D302">
        <v>2.71</v>
      </c>
      <c r="E302">
        <f t="shared" si="8"/>
        <v>0</v>
      </c>
      <c r="G302">
        <v>0</v>
      </c>
      <c r="K302">
        <v>0</v>
      </c>
      <c r="L302">
        <v>0</v>
      </c>
      <c r="N302" s="5" t="str">
        <f t="shared" si="9"/>
        <v xml:space="preserve"> </v>
      </c>
      <c r="P302">
        <v>0</v>
      </c>
      <c r="Q302">
        <v>0</v>
      </c>
      <c r="T302">
        <v>0</v>
      </c>
      <c r="U302">
        <v>0</v>
      </c>
    </row>
    <row r="303" spans="1:21" x14ac:dyDescent="0.25">
      <c r="A303" t="s">
        <v>375</v>
      </c>
      <c r="B303">
        <v>0</v>
      </c>
      <c r="D303">
        <v>1.1000000000000001</v>
      </c>
      <c r="E303">
        <f t="shared" si="8"/>
        <v>0</v>
      </c>
      <c r="G303">
        <v>0</v>
      </c>
      <c r="K303">
        <v>0</v>
      </c>
      <c r="L303">
        <v>0</v>
      </c>
      <c r="N303" s="5" t="str">
        <f t="shared" si="9"/>
        <v xml:space="preserve"> </v>
      </c>
      <c r="P303">
        <v>0</v>
      </c>
      <c r="Q303">
        <v>0</v>
      </c>
      <c r="T303">
        <v>0</v>
      </c>
      <c r="U303">
        <v>0</v>
      </c>
    </row>
    <row r="304" spans="1:21" x14ac:dyDescent="0.25">
      <c r="A304" t="s">
        <v>376</v>
      </c>
      <c r="B304">
        <v>0</v>
      </c>
      <c r="D304">
        <v>0.57899999999999996</v>
      </c>
      <c r="E304">
        <f t="shared" si="8"/>
        <v>0</v>
      </c>
      <c r="G304" s="10">
        <v>14026107053.9396</v>
      </c>
      <c r="I304" s="5">
        <f>E304-G304</f>
        <v>-14026107053.9396</v>
      </c>
      <c r="K304">
        <v>0</v>
      </c>
      <c r="L304">
        <v>0</v>
      </c>
      <c r="N304" s="5" t="str">
        <f t="shared" si="9"/>
        <v xml:space="preserve"> </v>
      </c>
      <c r="P304">
        <v>0</v>
      </c>
      <c r="Q304">
        <v>0</v>
      </c>
      <c r="T304">
        <v>0</v>
      </c>
      <c r="U304">
        <v>0</v>
      </c>
    </row>
    <row r="305" spans="1:21" x14ac:dyDescent="0.25">
      <c r="A305" t="s">
        <v>377</v>
      </c>
      <c r="B305">
        <v>0</v>
      </c>
      <c r="D305" s="4">
        <v>-1</v>
      </c>
      <c r="E305">
        <f t="shared" si="8"/>
        <v>0</v>
      </c>
      <c r="G305">
        <v>0</v>
      </c>
      <c r="K305">
        <v>0</v>
      </c>
      <c r="L305">
        <v>0</v>
      </c>
      <c r="N305" s="5" t="str">
        <f t="shared" si="9"/>
        <v xml:space="preserve"> </v>
      </c>
      <c r="P305">
        <v>0</v>
      </c>
      <c r="Q305">
        <v>0</v>
      </c>
      <c r="T305">
        <v>0</v>
      </c>
      <c r="U305">
        <v>0</v>
      </c>
    </row>
    <row r="306" spans="1:21" x14ac:dyDescent="0.25">
      <c r="A306" t="s">
        <v>378</v>
      </c>
      <c r="B306">
        <v>5.0000088343277741E+17</v>
      </c>
      <c r="D306">
        <v>0</v>
      </c>
      <c r="E306">
        <f t="shared" si="8"/>
        <v>0</v>
      </c>
      <c r="G306">
        <v>0</v>
      </c>
      <c r="K306" s="14">
        <v>1E+20</v>
      </c>
      <c r="L306">
        <v>0</v>
      </c>
      <c r="N306" s="5" t="str">
        <f t="shared" si="9"/>
        <v xml:space="preserve"> </v>
      </c>
      <c r="P306">
        <v>0</v>
      </c>
      <c r="Q306">
        <v>0</v>
      </c>
      <c r="T306">
        <v>0</v>
      </c>
      <c r="U306">
        <v>0</v>
      </c>
    </row>
    <row r="307" spans="1:21" x14ac:dyDescent="0.25">
      <c r="A307" t="s">
        <v>379</v>
      </c>
      <c r="B307">
        <v>1544482131249.771</v>
      </c>
      <c r="D307">
        <v>0</v>
      </c>
      <c r="E307">
        <f t="shared" si="8"/>
        <v>0</v>
      </c>
      <c r="G307">
        <v>0</v>
      </c>
      <c r="K307">
        <v>1544482153564.6201</v>
      </c>
      <c r="L307">
        <v>0</v>
      </c>
      <c r="N307" s="5" t="str">
        <f t="shared" si="9"/>
        <v xml:space="preserve"> </v>
      </c>
      <c r="P307">
        <v>-37486101095.849091</v>
      </c>
      <c r="Q307">
        <v>-37486101637.452301</v>
      </c>
      <c r="T307">
        <v>0</v>
      </c>
      <c r="U307">
        <v>0</v>
      </c>
    </row>
    <row r="308" spans="1:21" x14ac:dyDescent="0.25">
      <c r="A308" t="s">
        <v>380</v>
      </c>
      <c r="B308">
        <v>1960937729.365572</v>
      </c>
      <c r="D308">
        <v>0</v>
      </c>
      <c r="E308">
        <f t="shared" si="8"/>
        <v>0</v>
      </c>
      <c r="G308">
        <v>0</v>
      </c>
      <c r="K308" s="13">
        <v>114328473.10653999</v>
      </c>
      <c r="L308">
        <v>0</v>
      </c>
      <c r="N308" s="5" t="str">
        <f t="shared" si="9"/>
        <v xml:space="preserve"> </v>
      </c>
      <c r="P308">
        <v>0</v>
      </c>
      <c r="Q308">
        <v>0</v>
      </c>
      <c r="T308">
        <v>0</v>
      </c>
      <c r="U308">
        <v>0</v>
      </c>
    </row>
    <row r="309" spans="1:21" x14ac:dyDescent="0.25">
      <c r="A309" t="s">
        <v>381</v>
      </c>
      <c r="B309">
        <v>946935796.69074571</v>
      </c>
      <c r="D309">
        <v>0</v>
      </c>
      <c r="E309">
        <f t="shared" si="8"/>
        <v>0</v>
      </c>
      <c r="G309">
        <v>0</v>
      </c>
      <c r="K309" s="13">
        <v>2776376099.7832999</v>
      </c>
      <c r="L309">
        <v>0</v>
      </c>
      <c r="N309" s="5" t="str">
        <f t="shared" si="9"/>
        <v xml:space="preserve"> </v>
      </c>
      <c r="P309">
        <v>0</v>
      </c>
      <c r="Q309">
        <v>0</v>
      </c>
      <c r="T309">
        <v>0</v>
      </c>
      <c r="U309">
        <v>0</v>
      </c>
    </row>
    <row r="310" spans="1:21" x14ac:dyDescent="0.25">
      <c r="A310" t="s">
        <v>382</v>
      </c>
      <c r="B310">
        <v>0</v>
      </c>
      <c r="D310">
        <v>0</v>
      </c>
      <c r="E310">
        <f t="shared" si="8"/>
        <v>0</v>
      </c>
      <c r="G310">
        <v>0</v>
      </c>
      <c r="K310">
        <v>0</v>
      </c>
      <c r="L310">
        <v>0</v>
      </c>
      <c r="N310" s="5" t="str">
        <f t="shared" si="9"/>
        <v xml:space="preserve"> </v>
      </c>
      <c r="P310">
        <v>0</v>
      </c>
      <c r="Q310">
        <v>0</v>
      </c>
      <c r="T310">
        <v>0</v>
      </c>
      <c r="U310">
        <v>0</v>
      </c>
    </row>
    <row r="311" spans="1:21" x14ac:dyDescent="0.25">
      <c r="A311" t="s">
        <v>383</v>
      </c>
      <c r="B311">
        <v>537534138.01291811</v>
      </c>
      <c r="D311">
        <v>0</v>
      </c>
      <c r="E311">
        <f t="shared" si="8"/>
        <v>0</v>
      </c>
      <c r="G311">
        <v>0</v>
      </c>
      <c r="K311">
        <v>537441954.47384596</v>
      </c>
      <c r="L311">
        <v>0</v>
      </c>
      <c r="N311" s="5" t="str">
        <f t="shared" si="9"/>
        <v xml:space="preserve"> </v>
      </c>
      <c r="P311">
        <v>0</v>
      </c>
      <c r="Q311">
        <v>0</v>
      </c>
      <c r="T311">
        <v>0</v>
      </c>
      <c r="U311">
        <v>0</v>
      </c>
    </row>
    <row r="312" spans="1:21" x14ac:dyDescent="0.25">
      <c r="A312" t="s">
        <v>384</v>
      </c>
      <c r="B312">
        <v>745231908.1853745</v>
      </c>
      <c r="D312">
        <v>0</v>
      </c>
      <c r="E312">
        <f t="shared" si="8"/>
        <v>0</v>
      </c>
      <c r="G312">
        <v>0</v>
      </c>
      <c r="K312">
        <v>745231903.71565104</v>
      </c>
      <c r="L312">
        <v>0</v>
      </c>
      <c r="N312" s="5" t="str">
        <f t="shared" si="9"/>
        <v xml:space="preserve"> </v>
      </c>
      <c r="P312">
        <v>0</v>
      </c>
      <c r="Q312">
        <v>0</v>
      </c>
      <c r="T312">
        <v>0</v>
      </c>
      <c r="U312">
        <v>0</v>
      </c>
    </row>
    <row r="313" spans="1:21" x14ac:dyDescent="0.25">
      <c r="A313" t="s">
        <v>385</v>
      </c>
      <c r="B313">
        <v>17099861.556435589</v>
      </c>
      <c r="D313">
        <v>0</v>
      </c>
      <c r="E313">
        <f t="shared" si="8"/>
        <v>0</v>
      </c>
      <c r="G313">
        <v>0</v>
      </c>
      <c r="K313" s="13">
        <v>68561010.6711092</v>
      </c>
      <c r="L313">
        <v>0</v>
      </c>
      <c r="N313" s="5" t="str">
        <f t="shared" si="9"/>
        <v xml:space="preserve"> </v>
      </c>
      <c r="P313">
        <v>0</v>
      </c>
      <c r="Q313">
        <v>0</v>
      </c>
      <c r="T313">
        <v>0</v>
      </c>
      <c r="U313">
        <v>0</v>
      </c>
    </row>
    <row r="314" spans="1:21" x14ac:dyDescent="0.25">
      <c r="A314" t="s">
        <v>386</v>
      </c>
      <c r="B314">
        <v>34205688.967841171</v>
      </c>
      <c r="D314">
        <v>0</v>
      </c>
      <c r="E314">
        <f t="shared" si="8"/>
        <v>0</v>
      </c>
      <c r="G314">
        <v>0</v>
      </c>
      <c r="K314">
        <v>0</v>
      </c>
      <c r="L314">
        <v>0</v>
      </c>
      <c r="N314" s="5" t="str">
        <f t="shared" si="9"/>
        <v xml:space="preserve"> </v>
      </c>
      <c r="P314">
        <v>0</v>
      </c>
      <c r="Q314">
        <v>0</v>
      </c>
      <c r="T314">
        <v>0</v>
      </c>
      <c r="U314">
        <v>0</v>
      </c>
    </row>
    <row r="315" spans="1:21" x14ac:dyDescent="0.25">
      <c r="A315" t="s">
        <v>387</v>
      </c>
      <c r="B315">
        <v>0</v>
      </c>
      <c r="D315">
        <v>0</v>
      </c>
      <c r="E315">
        <f t="shared" si="8"/>
        <v>0</v>
      </c>
      <c r="G315">
        <v>0</v>
      </c>
      <c r="K315">
        <v>0</v>
      </c>
      <c r="L315">
        <v>0</v>
      </c>
      <c r="N315" s="5" t="str">
        <f t="shared" si="9"/>
        <v xml:space="preserve"> </v>
      </c>
      <c r="P315">
        <v>0</v>
      </c>
      <c r="Q315">
        <v>0</v>
      </c>
      <c r="T315">
        <v>0</v>
      </c>
      <c r="U315">
        <v>0</v>
      </c>
    </row>
    <row r="316" spans="1:21" x14ac:dyDescent="0.25">
      <c r="A316" t="s">
        <v>388</v>
      </c>
      <c r="B316">
        <v>0</v>
      </c>
      <c r="D316">
        <v>0</v>
      </c>
      <c r="E316">
        <f t="shared" si="8"/>
        <v>0</v>
      </c>
      <c r="G316">
        <v>0</v>
      </c>
      <c r="K316">
        <v>0</v>
      </c>
      <c r="L316">
        <v>0</v>
      </c>
      <c r="N316" s="5" t="str">
        <f t="shared" si="9"/>
        <v xml:space="preserve"> </v>
      </c>
      <c r="P316">
        <v>0</v>
      </c>
      <c r="Q316">
        <v>0</v>
      </c>
      <c r="T316">
        <v>0</v>
      </c>
      <c r="U316">
        <v>0</v>
      </c>
    </row>
    <row r="317" spans="1:21" x14ac:dyDescent="0.25">
      <c r="A317" t="s">
        <v>389</v>
      </c>
      <c r="B317">
        <v>0</v>
      </c>
      <c r="D317">
        <v>0</v>
      </c>
      <c r="E317">
        <f t="shared" si="8"/>
        <v>0</v>
      </c>
      <c r="G317">
        <v>0</v>
      </c>
      <c r="K317">
        <v>0</v>
      </c>
      <c r="L317">
        <v>0</v>
      </c>
      <c r="N317" s="5" t="str">
        <f t="shared" si="9"/>
        <v xml:space="preserve"> </v>
      </c>
      <c r="P317">
        <v>0</v>
      </c>
      <c r="Q317">
        <v>0</v>
      </c>
      <c r="T317">
        <v>0</v>
      </c>
      <c r="U317">
        <v>0</v>
      </c>
    </row>
    <row r="318" spans="1:21" x14ac:dyDescent="0.25">
      <c r="A318" t="s">
        <v>390</v>
      </c>
      <c r="B318">
        <v>3237666488.4753919</v>
      </c>
      <c r="D318">
        <v>0</v>
      </c>
      <c r="E318">
        <f t="shared" si="8"/>
        <v>0</v>
      </c>
      <c r="G318">
        <v>0</v>
      </c>
      <c r="K318">
        <v>3237666543.21907</v>
      </c>
      <c r="L318">
        <v>0</v>
      </c>
      <c r="N318" s="5" t="str">
        <f t="shared" si="9"/>
        <v xml:space="preserve"> </v>
      </c>
      <c r="P318">
        <v>0</v>
      </c>
      <c r="Q318">
        <v>0</v>
      </c>
      <c r="T318">
        <v>0</v>
      </c>
      <c r="U318">
        <v>0</v>
      </c>
    </row>
    <row r="319" spans="1:21" x14ac:dyDescent="0.25">
      <c r="A319" t="s">
        <v>391</v>
      </c>
      <c r="B319">
        <v>66923287692.299469</v>
      </c>
      <c r="D319">
        <v>0</v>
      </c>
      <c r="E319">
        <f t="shared" si="8"/>
        <v>0</v>
      </c>
      <c r="G319">
        <v>0</v>
      </c>
      <c r="K319">
        <v>66923288288.202904</v>
      </c>
      <c r="L319">
        <v>0</v>
      </c>
      <c r="N319" s="5" t="str">
        <f t="shared" si="9"/>
        <v xml:space="preserve"> </v>
      </c>
      <c r="P319">
        <v>0</v>
      </c>
      <c r="Q319">
        <v>0</v>
      </c>
      <c r="T319">
        <v>0</v>
      </c>
      <c r="U319">
        <v>0</v>
      </c>
    </row>
    <row r="320" spans="1:21" x14ac:dyDescent="0.25">
      <c r="A320" t="s">
        <v>392</v>
      </c>
      <c r="B320">
        <v>0</v>
      </c>
      <c r="D320">
        <v>0</v>
      </c>
      <c r="E320">
        <f t="shared" si="8"/>
        <v>0</v>
      </c>
      <c r="G320">
        <v>0</v>
      </c>
      <c r="K320">
        <v>0</v>
      </c>
      <c r="L320">
        <v>0</v>
      </c>
      <c r="N320" s="5" t="str">
        <f t="shared" si="9"/>
        <v xml:space="preserve"> </v>
      </c>
      <c r="P320">
        <v>0</v>
      </c>
      <c r="Q320">
        <v>0</v>
      </c>
      <c r="T320">
        <v>0</v>
      </c>
      <c r="U320">
        <v>0</v>
      </c>
    </row>
    <row r="321" spans="1:21" x14ac:dyDescent="0.25">
      <c r="A321" t="s">
        <v>393</v>
      </c>
      <c r="B321">
        <v>2090788873.7565839</v>
      </c>
      <c r="D321">
        <v>0</v>
      </c>
      <c r="E321">
        <f t="shared" si="8"/>
        <v>0</v>
      </c>
      <c r="G321">
        <v>0</v>
      </c>
      <c r="K321">
        <v>0</v>
      </c>
      <c r="L321">
        <v>0</v>
      </c>
      <c r="N321" s="5" t="str">
        <f t="shared" si="9"/>
        <v xml:space="preserve"> </v>
      </c>
      <c r="P321">
        <v>0</v>
      </c>
      <c r="Q321">
        <v>0</v>
      </c>
      <c r="T321">
        <v>0</v>
      </c>
      <c r="U321">
        <v>0</v>
      </c>
    </row>
    <row r="322" spans="1:21" x14ac:dyDescent="0.25">
      <c r="A322" t="s">
        <v>394</v>
      </c>
      <c r="B322">
        <v>0</v>
      </c>
      <c r="D322">
        <v>0</v>
      </c>
      <c r="E322">
        <f t="shared" ref="E322:E359" si="10">D322*B322</f>
        <v>0</v>
      </c>
      <c r="G322">
        <v>0</v>
      </c>
      <c r="K322">
        <v>0</v>
      </c>
      <c r="L322">
        <v>0</v>
      </c>
      <c r="N322" s="5" t="str">
        <f t="shared" si="9"/>
        <v xml:space="preserve"> </v>
      </c>
      <c r="P322">
        <v>0</v>
      </c>
      <c r="Q322">
        <v>0</v>
      </c>
      <c r="T322">
        <v>0</v>
      </c>
      <c r="U322">
        <v>0</v>
      </c>
    </row>
    <row r="323" spans="1:21" x14ac:dyDescent="0.25">
      <c r="A323" t="s">
        <v>395</v>
      </c>
      <c r="B323">
        <v>0</v>
      </c>
      <c r="D323">
        <v>0</v>
      </c>
      <c r="E323">
        <f t="shared" si="10"/>
        <v>0</v>
      </c>
      <c r="G323">
        <v>0</v>
      </c>
      <c r="K323" s="13">
        <v>93386.919882184098</v>
      </c>
      <c r="L323">
        <v>0</v>
      </c>
      <c r="N323" s="5" t="str">
        <f t="shared" ref="N323:N358" si="11">IF(E323-L323=0," ",E323-L323)</f>
        <v xml:space="preserve"> </v>
      </c>
      <c r="P323">
        <v>0</v>
      </c>
      <c r="Q323">
        <v>0</v>
      </c>
      <c r="T323">
        <v>0</v>
      </c>
      <c r="U323">
        <v>0</v>
      </c>
    </row>
    <row r="324" spans="1:21" x14ac:dyDescent="0.25">
      <c r="A324" t="s">
        <v>396</v>
      </c>
      <c r="B324">
        <v>0</v>
      </c>
      <c r="D324">
        <v>0</v>
      </c>
      <c r="E324">
        <f t="shared" si="10"/>
        <v>0</v>
      </c>
      <c r="G324">
        <v>0</v>
      </c>
      <c r="K324">
        <v>0</v>
      </c>
      <c r="L324">
        <v>0</v>
      </c>
      <c r="N324" s="5" t="str">
        <f t="shared" si="11"/>
        <v xml:space="preserve"> </v>
      </c>
      <c r="P324">
        <v>0</v>
      </c>
      <c r="Q324">
        <v>0</v>
      </c>
      <c r="T324">
        <v>0</v>
      </c>
      <c r="U324">
        <v>0</v>
      </c>
    </row>
    <row r="325" spans="1:21" x14ac:dyDescent="0.25">
      <c r="A325" t="s">
        <v>397</v>
      </c>
      <c r="B325">
        <v>19720517.050893739</v>
      </c>
      <c r="D325">
        <v>0</v>
      </c>
      <c r="E325">
        <f t="shared" si="10"/>
        <v>0</v>
      </c>
      <c r="G325">
        <v>0</v>
      </c>
      <c r="K325">
        <v>0</v>
      </c>
      <c r="L325">
        <v>0</v>
      </c>
      <c r="N325" s="5" t="str">
        <f t="shared" si="11"/>
        <v xml:space="preserve"> </v>
      </c>
      <c r="P325">
        <v>0</v>
      </c>
      <c r="Q325">
        <v>0</v>
      </c>
      <c r="T325">
        <v>0</v>
      </c>
      <c r="U325">
        <v>0</v>
      </c>
    </row>
    <row r="326" spans="1:21" x14ac:dyDescent="0.25">
      <c r="A326" t="s">
        <v>398</v>
      </c>
      <c r="B326">
        <v>0</v>
      </c>
      <c r="D326">
        <v>0</v>
      </c>
      <c r="E326">
        <f t="shared" si="10"/>
        <v>0</v>
      </c>
      <c r="G326">
        <v>0</v>
      </c>
      <c r="K326">
        <v>0</v>
      </c>
      <c r="L326">
        <v>0</v>
      </c>
      <c r="N326" s="5" t="str">
        <f t="shared" si="11"/>
        <v xml:space="preserve"> </v>
      </c>
      <c r="P326">
        <v>0</v>
      </c>
      <c r="Q326">
        <v>0</v>
      </c>
      <c r="T326">
        <v>0</v>
      </c>
      <c r="U326">
        <v>0</v>
      </c>
    </row>
    <row r="327" spans="1:21" x14ac:dyDescent="0.25">
      <c r="A327" t="s">
        <v>399</v>
      </c>
      <c r="B327">
        <v>0</v>
      </c>
      <c r="D327">
        <v>0</v>
      </c>
      <c r="E327">
        <f t="shared" si="10"/>
        <v>0</v>
      </c>
      <c r="G327">
        <v>0</v>
      </c>
      <c r="K327">
        <v>0</v>
      </c>
      <c r="L327">
        <v>0</v>
      </c>
      <c r="N327" s="5" t="str">
        <f t="shared" si="11"/>
        <v xml:space="preserve"> </v>
      </c>
      <c r="P327">
        <v>0</v>
      </c>
      <c r="Q327">
        <v>0</v>
      </c>
      <c r="T327">
        <v>0</v>
      </c>
      <c r="U327">
        <v>0</v>
      </c>
    </row>
    <row r="328" spans="1:21" x14ac:dyDescent="0.25">
      <c r="A328" t="s">
        <v>400</v>
      </c>
      <c r="B328">
        <v>0</v>
      </c>
      <c r="D328">
        <v>0</v>
      </c>
      <c r="E328">
        <f t="shared" si="10"/>
        <v>0</v>
      </c>
      <c r="G328">
        <v>0</v>
      </c>
      <c r="K328">
        <v>0</v>
      </c>
      <c r="L328">
        <v>0</v>
      </c>
      <c r="N328" s="5" t="str">
        <f t="shared" si="11"/>
        <v xml:space="preserve"> </v>
      </c>
      <c r="P328">
        <v>0</v>
      </c>
      <c r="Q328">
        <v>0</v>
      </c>
      <c r="T328">
        <v>0</v>
      </c>
      <c r="U328">
        <v>0</v>
      </c>
    </row>
    <row r="329" spans="1:21" x14ac:dyDescent="0.25">
      <c r="A329" t="s">
        <v>401</v>
      </c>
      <c r="B329">
        <v>0</v>
      </c>
      <c r="D329">
        <v>0</v>
      </c>
      <c r="E329">
        <f t="shared" si="10"/>
        <v>0</v>
      </c>
      <c r="G329">
        <v>0</v>
      </c>
      <c r="K329">
        <v>0</v>
      </c>
      <c r="L329">
        <v>0</v>
      </c>
      <c r="N329" s="5" t="str">
        <f t="shared" si="11"/>
        <v xml:space="preserve"> </v>
      </c>
      <c r="P329">
        <v>0</v>
      </c>
      <c r="Q329">
        <v>0</v>
      </c>
      <c r="T329">
        <v>0</v>
      </c>
      <c r="U329">
        <v>0</v>
      </c>
    </row>
    <row r="330" spans="1:21" x14ac:dyDescent="0.25">
      <c r="A330" t="s">
        <v>402</v>
      </c>
      <c r="B330">
        <v>0</v>
      </c>
      <c r="D330">
        <v>0</v>
      </c>
      <c r="E330">
        <f t="shared" si="10"/>
        <v>0</v>
      </c>
      <c r="G330">
        <v>0</v>
      </c>
      <c r="K330">
        <v>0</v>
      </c>
      <c r="L330">
        <v>0</v>
      </c>
      <c r="N330" s="5" t="str">
        <f t="shared" si="11"/>
        <v xml:space="preserve"> </v>
      </c>
      <c r="P330">
        <v>0</v>
      </c>
      <c r="Q330">
        <v>0</v>
      </c>
      <c r="T330">
        <v>0</v>
      </c>
      <c r="U330">
        <v>0</v>
      </c>
    </row>
    <row r="331" spans="1:21" x14ac:dyDescent="0.25">
      <c r="A331" t="s">
        <v>403</v>
      </c>
      <c r="B331">
        <v>0</v>
      </c>
      <c r="D331">
        <v>0</v>
      </c>
      <c r="E331">
        <f t="shared" si="10"/>
        <v>0</v>
      </c>
      <c r="G331">
        <v>0</v>
      </c>
      <c r="K331">
        <v>0</v>
      </c>
      <c r="L331">
        <v>0</v>
      </c>
      <c r="N331" s="5" t="str">
        <f t="shared" si="11"/>
        <v xml:space="preserve"> </v>
      </c>
      <c r="P331">
        <v>0</v>
      </c>
      <c r="Q331">
        <v>0</v>
      </c>
      <c r="T331">
        <v>0</v>
      </c>
      <c r="U331">
        <v>0</v>
      </c>
    </row>
    <row r="332" spans="1:21" x14ac:dyDescent="0.25">
      <c r="A332" t="s">
        <v>404</v>
      </c>
      <c r="B332">
        <v>41535478.780570999</v>
      </c>
      <c r="D332">
        <v>0</v>
      </c>
      <c r="E332">
        <f t="shared" si="10"/>
        <v>0</v>
      </c>
      <c r="G332">
        <v>0</v>
      </c>
      <c r="K332">
        <v>0</v>
      </c>
      <c r="L332">
        <v>0</v>
      </c>
      <c r="N332" s="5" t="str">
        <f t="shared" si="11"/>
        <v xml:space="preserve"> </v>
      </c>
      <c r="P332">
        <v>0</v>
      </c>
      <c r="Q332">
        <v>0</v>
      </c>
      <c r="T332">
        <v>0</v>
      </c>
      <c r="U332">
        <v>0</v>
      </c>
    </row>
    <row r="333" spans="1:21" x14ac:dyDescent="0.25">
      <c r="A333" t="s">
        <v>405</v>
      </c>
      <c r="B333">
        <v>0</v>
      </c>
      <c r="D333">
        <v>0</v>
      </c>
      <c r="E333">
        <f t="shared" si="10"/>
        <v>0</v>
      </c>
      <c r="G333">
        <v>0</v>
      </c>
      <c r="K333">
        <v>0</v>
      </c>
      <c r="L333">
        <v>0</v>
      </c>
      <c r="N333" s="5" t="str">
        <f t="shared" si="11"/>
        <v xml:space="preserve"> </v>
      </c>
      <c r="P333">
        <v>0</v>
      </c>
      <c r="Q333">
        <v>0</v>
      </c>
      <c r="T333">
        <v>0</v>
      </c>
      <c r="U333">
        <v>0</v>
      </c>
    </row>
    <row r="334" spans="1:21" x14ac:dyDescent="0.25">
      <c r="A334" t="s">
        <v>406</v>
      </c>
      <c r="B334">
        <v>6955816738.2086763</v>
      </c>
      <c r="D334">
        <v>3.0498960498960495</v>
      </c>
      <c r="E334" s="5">
        <f t="shared" si="10"/>
        <v>21214517993.663464</v>
      </c>
      <c r="G334" s="5">
        <v>21208099999.562801</v>
      </c>
      <c r="K334">
        <v>6955816737.9144001</v>
      </c>
      <c r="L334">
        <v>21214517992.7659</v>
      </c>
      <c r="N334" s="5">
        <f t="shared" si="11"/>
        <v>0.89756393432617188</v>
      </c>
      <c r="P334">
        <v>0</v>
      </c>
      <c r="Q334">
        <v>0</v>
      </c>
      <c r="T334">
        <v>0</v>
      </c>
      <c r="U334">
        <v>0</v>
      </c>
    </row>
    <row r="335" spans="1:21" x14ac:dyDescent="0.25">
      <c r="A335" t="s">
        <v>407</v>
      </c>
      <c r="B335">
        <v>0</v>
      </c>
      <c r="D335">
        <v>2.7437655860349124</v>
      </c>
      <c r="E335">
        <f t="shared" si="10"/>
        <v>0</v>
      </c>
      <c r="G335">
        <v>0</v>
      </c>
      <c r="K335">
        <v>0</v>
      </c>
      <c r="L335">
        <v>0</v>
      </c>
      <c r="N335" s="5" t="str">
        <f t="shared" si="11"/>
        <v xml:space="preserve"> </v>
      </c>
      <c r="P335">
        <v>0</v>
      </c>
      <c r="Q335">
        <v>0</v>
      </c>
      <c r="T335">
        <v>0</v>
      </c>
      <c r="U335">
        <v>0</v>
      </c>
    </row>
    <row r="336" spans="1:21" x14ac:dyDescent="0.25">
      <c r="A336" t="s">
        <v>408</v>
      </c>
      <c r="B336">
        <v>0</v>
      </c>
      <c r="D336" s="8">
        <v>-1</v>
      </c>
      <c r="E336">
        <f t="shared" si="10"/>
        <v>0</v>
      </c>
      <c r="G336">
        <v>0</v>
      </c>
      <c r="K336">
        <v>0</v>
      </c>
      <c r="L336">
        <v>0</v>
      </c>
      <c r="N336" s="5" t="str">
        <f t="shared" si="11"/>
        <v xml:space="preserve"> </v>
      </c>
      <c r="P336">
        <v>0</v>
      </c>
      <c r="Q336">
        <v>0</v>
      </c>
      <c r="T336">
        <v>0</v>
      </c>
      <c r="U336">
        <v>0</v>
      </c>
    </row>
    <row r="337" spans="1:21" x14ac:dyDescent="0.25">
      <c r="A337" t="s">
        <v>409</v>
      </c>
      <c r="B337">
        <v>943944862818.49805</v>
      </c>
      <c r="D337">
        <v>0</v>
      </c>
      <c r="E337">
        <f t="shared" si="10"/>
        <v>0</v>
      </c>
      <c r="G337">
        <v>0</v>
      </c>
      <c r="K337">
        <v>943944872037.01794</v>
      </c>
      <c r="L337">
        <v>0</v>
      </c>
      <c r="N337" s="5" t="str">
        <f t="shared" si="11"/>
        <v xml:space="preserve"> </v>
      </c>
      <c r="P337">
        <v>0</v>
      </c>
      <c r="Q337">
        <v>0</v>
      </c>
      <c r="T337">
        <v>0</v>
      </c>
      <c r="U337">
        <v>0</v>
      </c>
    </row>
    <row r="338" spans="1:21" x14ac:dyDescent="0.25">
      <c r="A338" t="s">
        <v>410</v>
      </c>
      <c r="B338">
        <v>0</v>
      </c>
      <c r="D338">
        <v>6.1003748272114848E-2</v>
      </c>
      <c r="E338">
        <f t="shared" si="10"/>
        <v>0</v>
      </c>
      <c r="G338">
        <v>0</v>
      </c>
      <c r="K338">
        <v>0</v>
      </c>
      <c r="L338">
        <v>0</v>
      </c>
      <c r="N338" s="5" t="str">
        <f t="shared" si="11"/>
        <v xml:space="preserve"> </v>
      </c>
      <c r="P338">
        <v>0</v>
      </c>
      <c r="Q338">
        <v>0</v>
      </c>
      <c r="T338">
        <v>0</v>
      </c>
      <c r="U338">
        <v>0</v>
      </c>
    </row>
    <row r="339" spans="1:21" x14ac:dyDescent="0.25">
      <c r="A339" t="s">
        <v>411</v>
      </c>
      <c r="B339">
        <v>0</v>
      </c>
      <c r="D339">
        <v>6.4619724000000003E-2</v>
      </c>
      <c r="E339">
        <f t="shared" si="10"/>
        <v>0</v>
      </c>
      <c r="G339">
        <v>0</v>
      </c>
      <c r="K339">
        <v>0</v>
      </c>
      <c r="L339">
        <v>0</v>
      </c>
      <c r="N339" s="5" t="str">
        <f t="shared" si="11"/>
        <v xml:space="preserve"> </v>
      </c>
      <c r="P339">
        <v>0</v>
      </c>
      <c r="Q339">
        <v>0</v>
      </c>
      <c r="T339">
        <v>0</v>
      </c>
      <c r="U339">
        <v>0</v>
      </c>
    </row>
    <row r="340" spans="1:21" x14ac:dyDescent="0.25">
      <c r="A340" t="s">
        <v>412</v>
      </c>
      <c r="B340">
        <v>26006890894.347832</v>
      </c>
      <c r="D340">
        <v>0</v>
      </c>
      <c r="E340">
        <f t="shared" si="10"/>
        <v>0</v>
      </c>
      <c r="G340">
        <v>0</v>
      </c>
      <c r="K340">
        <v>26006891148.324299</v>
      </c>
      <c r="L340">
        <v>0</v>
      </c>
      <c r="N340" s="5" t="str">
        <f t="shared" si="11"/>
        <v xml:space="preserve"> </v>
      </c>
      <c r="P340">
        <v>0</v>
      </c>
      <c r="Q340">
        <v>0</v>
      </c>
      <c r="T340">
        <v>0</v>
      </c>
      <c r="U340">
        <v>0</v>
      </c>
    </row>
    <row r="341" spans="1:21" x14ac:dyDescent="0.25">
      <c r="A341" t="s">
        <v>413</v>
      </c>
      <c r="B341">
        <v>0</v>
      </c>
      <c r="D341">
        <v>3.1375950570342201</v>
      </c>
      <c r="E341">
        <f t="shared" si="10"/>
        <v>0</v>
      </c>
      <c r="G341">
        <v>0</v>
      </c>
      <c r="K341">
        <v>0</v>
      </c>
      <c r="L341">
        <v>0</v>
      </c>
      <c r="N341" s="5" t="str">
        <f t="shared" si="11"/>
        <v xml:space="preserve"> </v>
      </c>
      <c r="P341">
        <v>0</v>
      </c>
      <c r="Q341">
        <v>0</v>
      </c>
      <c r="T341">
        <v>0</v>
      </c>
      <c r="U341">
        <v>0</v>
      </c>
    </row>
    <row r="342" spans="1:21" x14ac:dyDescent="0.25">
      <c r="A342" t="s">
        <v>414</v>
      </c>
      <c r="B342">
        <v>284052453762.41089</v>
      </c>
      <c r="D342">
        <v>8.8301999999999999E-3</v>
      </c>
      <c r="E342" s="10">
        <f t="shared" si="10"/>
        <v>2508239977.2128406</v>
      </c>
      <c r="G342" s="5">
        <v>3064746915.3769002</v>
      </c>
      <c r="I342" s="5">
        <f>E342-G342</f>
        <v>-556506938.16405964</v>
      </c>
      <c r="K342">
        <v>284052456791.95599</v>
      </c>
      <c r="L342">
        <v>2508240003.9643302</v>
      </c>
      <c r="N342" s="5">
        <f t="shared" si="11"/>
        <v>-26.751489639282227</v>
      </c>
      <c r="P342">
        <v>0</v>
      </c>
      <c r="Q342">
        <v>0</v>
      </c>
      <c r="T342">
        <v>0</v>
      </c>
      <c r="U342">
        <v>0</v>
      </c>
    </row>
    <row r="343" spans="1:21" x14ac:dyDescent="0.25">
      <c r="A343" t="s">
        <v>415</v>
      </c>
      <c r="B343">
        <v>952980363.82225955</v>
      </c>
      <c r="D343">
        <v>8.8301999999999999E-3</v>
      </c>
      <c r="E343" s="10">
        <f t="shared" si="10"/>
        <v>8415007.2086233161</v>
      </c>
      <c r="G343" s="5">
        <v>8565267.1890219804</v>
      </c>
      <c r="I343" s="5">
        <f>E343-G343</f>
        <v>-150259.98039866425</v>
      </c>
      <c r="K343">
        <v>952979280.00733602</v>
      </c>
      <c r="L343">
        <v>8414997.6383207794</v>
      </c>
      <c r="N343" s="5">
        <f t="shared" si="11"/>
        <v>9.5703025367110968</v>
      </c>
      <c r="P343">
        <v>0</v>
      </c>
      <c r="Q343">
        <v>0</v>
      </c>
      <c r="T343">
        <v>0</v>
      </c>
      <c r="U343">
        <v>0</v>
      </c>
    </row>
    <row r="344" spans="1:21" x14ac:dyDescent="0.25">
      <c r="A344" t="s">
        <v>416</v>
      </c>
      <c r="B344">
        <v>0</v>
      </c>
      <c r="D344">
        <v>2.2100000000000002E-3</v>
      </c>
      <c r="E344">
        <f t="shared" si="10"/>
        <v>0</v>
      </c>
      <c r="G344">
        <v>0</v>
      </c>
      <c r="K344">
        <v>0</v>
      </c>
      <c r="L344">
        <v>0</v>
      </c>
      <c r="N344" s="5" t="str">
        <f t="shared" si="11"/>
        <v xml:space="preserve"> </v>
      </c>
      <c r="P344">
        <v>0</v>
      </c>
      <c r="Q344">
        <v>0</v>
      </c>
      <c r="T344">
        <v>0</v>
      </c>
      <c r="U344">
        <v>0</v>
      </c>
    </row>
    <row r="345" spans="1:21" x14ac:dyDescent="0.25">
      <c r="A345" t="s">
        <v>417</v>
      </c>
      <c r="B345">
        <v>0</v>
      </c>
      <c r="D345">
        <v>0</v>
      </c>
      <c r="E345">
        <f t="shared" si="10"/>
        <v>0</v>
      </c>
      <c r="G345">
        <v>0</v>
      </c>
      <c r="K345">
        <v>0</v>
      </c>
      <c r="L345">
        <v>0</v>
      </c>
      <c r="N345" s="5" t="str">
        <f t="shared" si="11"/>
        <v xml:space="preserve"> </v>
      </c>
      <c r="P345">
        <v>0</v>
      </c>
      <c r="Q345">
        <v>0</v>
      </c>
      <c r="T345">
        <v>0</v>
      </c>
      <c r="U345">
        <v>0</v>
      </c>
    </row>
    <row r="346" spans="1:21" x14ac:dyDescent="0.25">
      <c r="A346" t="s">
        <v>418</v>
      </c>
      <c r="B346">
        <v>5838761771182.5479</v>
      </c>
      <c r="D346">
        <v>6.8599999999999994E-2</v>
      </c>
      <c r="E346" s="5">
        <f t="shared" si="10"/>
        <v>400539057503.12274</v>
      </c>
      <c r="G346" s="5">
        <v>358183003549.38</v>
      </c>
      <c r="I346" s="5">
        <f>E346-G346</f>
        <v>42356053953.742737</v>
      </c>
      <c r="K346" s="13">
        <v>6733752663105.0703</v>
      </c>
      <c r="L346">
        <v>461935432689.00702</v>
      </c>
      <c r="N346" s="5">
        <f t="shared" si="11"/>
        <v>-61396375185.884277</v>
      </c>
      <c r="P346">
        <v>0</v>
      </c>
      <c r="Q346">
        <v>0</v>
      </c>
      <c r="R346" s="5"/>
      <c r="T346" s="13">
        <v>5838761771182.5479</v>
      </c>
      <c r="U346" s="13">
        <v>6733752663105.0703</v>
      </c>
    </row>
    <row r="347" spans="1:21" x14ac:dyDescent="0.25">
      <c r="A347" t="s">
        <v>419</v>
      </c>
      <c r="B347">
        <v>0</v>
      </c>
      <c r="D347">
        <v>4.9200000000000001E-2</v>
      </c>
      <c r="E347">
        <f t="shared" si="10"/>
        <v>0</v>
      </c>
      <c r="G347">
        <v>0</v>
      </c>
      <c r="K347">
        <v>0</v>
      </c>
      <c r="L347">
        <v>0</v>
      </c>
      <c r="N347" s="5" t="str">
        <f t="shared" si="11"/>
        <v xml:space="preserve"> </v>
      </c>
      <c r="P347">
        <v>0</v>
      </c>
      <c r="Q347">
        <v>0</v>
      </c>
      <c r="T347">
        <v>0</v>
      </c>
      <c r="U347">
        <v>0</v>
      </c>
    </row>
    <row r="348" spans="1:21" x14ac:dyDescent="0.25">
      <c r="A348" t="s">
        <v>420</v>
      </c>
      <c r="B348">
        <v>0</v>
      </c>
      <c r="D348">
        <v>0.82016849130370295</v>
      </c>
      <c r="E348" s="9">
        <f t="shared" si="10"/>
        <v>0</v>
      </c>
      <c r="G348" s="5">
        <v>17777426532.0597</v>
      </c>
      <c r="I348" s="5">
        <f>E348-G348</f>
        <v>-17777426532.0597</v>
      </c>
      <c r="K348">
        <v>0</v>
      </c>
      <c r="L348">
        <v>0</v>
      </c>
      <c r="N348" s="5" t="str">
        <f t="shared" si="11"/>
        <v xml:space="preserve"> </v>
      </c>
      <c r="P348">
        <v>0</v>
      </c>
      <c r="Q348">
        <v>0</v>
      </c>
      <c r="T348">
        <v>0</v>
      </c>
      <c r="U348">
        <v>0</v>
      </c>
    </row>
    <row r="349" spans="1:21" x14ac:dyDescent="0.25">
      <c r="A349" t="s">
        <v>421</v>
      </c>
      <c r="B349">
        <v>1140482096537.6289</v>
      </c>
      <c r="D349" s="4">
        <v>1.1199999999999999E-3</v>
      </c>
      <c r="E349" s="5">
        <f t="shared" si="10"/>
        <v>1277339948.1221442</v>
      </c>
      <c r="G349" s="5">
        <v>1290451210.3047299</v>
      </c>
      <c r="K349">
        <v>1140482130316.4099</v>
      </c>
      <c r="L349">
        <v>1277339985.95438</v>
      </c>
      <c r="N349" s="5">
        <f t="shared" si="11"/>
        <v>-37.832235813140869</v>
      </c>
      <c r="P349">
        <v>0</v>
      </c>
      <c r="Q349">
        <v>0</v>
      </c>
      <c r="T349">
        <v>0</v>
      </c>
      <c r="U349">
        <v>0</v>
      </c>
    </row>
    <row r="350" spans="1:21" x14ac:dyDescent="0.25">
      <c r="A350" t="s">
        <v>422</v>
      </c>
      <c r="B350">
        <v>9896537261.3326893</v>
      </c>
      <c r="D350" s="4">
        <v>3.8300000000000001E-3</v>
      </c>
      <c r="E350" s="5">
        <f t="shared" si="10"/>
        <v>37903737.710904203</v>
      </c>
      <c r="G350" s="5">
        <v>37903736.001513898</v>
      </c>
      <c r="K350">
        <v>9896536815.0166798</v>
      </c>
      <c r="L350">
        <v>37903736.001513898</v>
      </c>
      <c r="N350" s="5">
        <f t="shared" si="11"/>
        <v>1.7093903049826622</v>
      </c>
      <c r="P350">
        <v>0</v>
      </c>
      <c r="Q350">
        <v>0</v>
      </c>
      <c r="T350">
        <v>0</v>
      </c>
      <c r="U350">
        <v>0</v>
      </c>
    </row>
    <row r="351" spans="1:21" x14ac:dyDescent="0.25">
      <c r="A351" t="s">
        <v>423</v>
      </c>
      <c r="B351">
        <v>0</v>
      </c>
      <c r="D351" s="4">
        <v>7.9600000000000004E-2</v>
      </c>
      <c r="E351">
        <f t="shared" si="10"/>
        <v>0</v>
      </c>
      <c r="G351">
        <v>0</v>
      </c>
      <c r="K351">
        <v>0</v>
      </c>
      <c r="L351">
        <v>0</v>
      </c>
      <c r="N351" s="5" t="str">
        <f t="shared" si="11"/>
        <v xml:space="preserve"> </v>
      </c>
      <c r="P351">
        <v>0</v>
      </c>
      <c r="Q351">
        <v>0</v>
      </c>
      <c r="T351">
        <v>0</v>
      </c>
      <c r="U351">
        <v>0</v>
      </c>
    </row>
    <row r="352" spans="1:21" x14ac:dyDescent="0.25">
      <c r="A352" t="s">
        <v>424</v>
      </c>
      <c r="B352">
        <v>4.9999731767298592E+17</v>
      </c>
      <c r="D352" s="4">
        <v>0</v>
      </c>
      <c r="E352">
        <f t="shared" si="10"/>
        <v>0</v>
      </c>
      <c r="G352">
        <v>0</v>
      </c>
      <c r="K352" s="15">
        <v>9.9999994890674897E+19</v>
      </c>
      <c r="L352">
        <v>0</v>
      </c>
      <c r="N352" s="5" t="str">
        <f t="shared" si="11"/>
        <v xml:space="preserve"> </v>
      </c>
      <c r="P352">
        <v>0</v>
      </c>
      <c r="Q352">
        <v>0</v>
      </c>
      <c r="T352">
        <v>4.9999731767298592E+17</v>
      </c>
      <c r="U352" s="5">
        <v>9.9999994890674897E+19</v>
      </c>
    </row>
    <row r="353" spans="1:21" x14ac:dyDescent="0.25">
      <c r="A353" t="s">
        <v>425</v>
      </c>
      <c r="B353">
        <v>5.0000242699815603E+17</v>
      </c>
      <c r="D353" s="4">
        <v>0</v>
      </c>
      <c r="E353">
        <f t="shared" si="10"/>
        <v>0</v>
      </c>
      <c r="G353">
        <v>0</v>
      </c>
      <c r="K353" s="15">
        <v>1E+20</v>
      </c>
      <c r="L353">
        <v>0</v>
      </c>
      <c r="N353" s="5" t="str">
        <f t="shared" si="11"/>
        <v xml:space="preserve"> </v>
      </c>
      <c r="P353">
        <v>0</v>
      </c>
      <c r="Q353">
        <v>0</v>
      </c>
      <c r="T353">
        <v>-5.0000242699815603E+17</v>
      </c>
      <c r="U353" s="5">
        <v>-1E+20</v>
      </c>
    </row>
    <row r="354" spans="1:21" x14ac:dyDescent="0.25">
      <c r="A354" t="s">
        <v>426</v>
      </c>
      <c r="B354">
        <v>0</v>
      </c>
      <c r="D354">
        <f>0.00957/3.6</f>
        <v>2.6583333333333333E-3</v>
      </c>
      <c r="E354">
        <f t="shared" si="10"/>
        <v>0</v>
      </c>
      <c r="G354">
        <v>0</v>
      </c>
      <c r="K354" s="12">
        <v>0</v>
      </c>
      <c r="L354">
        <v>0</v>
      </c>
      <c r="N354" s="5" t="str">
        <f t="shared" si="11"/>
        <v xml:space="preserve"> </v>
      </c>
      <c r="P354">
        <v>0</v>
      </c>
      <c r="Q354">
        <v>0</v>
      </c>
      <c r="T354">
        <v>0</v>
      </c>
      <c r="U354">
        <v>0</v>
      </c>
    </row>
    <row r="355" spans="1:21" x14ac:dyDescent="0.25">
      <c r="A355" t="s">
        <v>427</v>
      </c>
      <c r="B355">
        <v>1803812469137.304</v>
      </c>
      <c r="D355">
        <f>0.386/3.6</f>
        <v>0.10722222222222222</v>
      </c>
      <c r="E355" s="10">
        <f t="shared" si="10"/>
        <v>193408781413.05536</v>
      </c>
      <c r="F355" s="5"/>
      <c r="G355" s="5">
        <v>127633158329.786</v>
      </c>
      <c r="I355" s="5">
        <f>E355-G355</f>
        <v>65775623083.269363</v>
      </c>
      <c r="K355" s="13">
        <v>4103812359948.2202</v>
      </c>
      <c r="L355">
        <v>440019880816.66998</v>
      </c>
      <c r="N355" s="5">
        <f t="shared" si="11"/>
        <v>-246611099403.61462</v>
      </c>
      <c r="P355" s="13">
        <v>1803812469137.304</v>
      </c>
      <c r="Q355" s="13">
        <v>4103812359948.2202</v>
      </c>
      <c r="R355" s="5"/>
      <c r="T355">
        <v>0</v>
      </c>
      <c r="U355">
        <v>0</v>
      </c>
    </row>
    <row r="356" spans="1:21" x14ac:dyDescent="0.25">
      <c r="A356" t="s">
        <v>428</v>
      </c>
      <c r="B356">
        <v>0</v>
      </c>
      <c r="D356">
        <v>0</v>
      </c>
      <c r="E356">
        <f t="shared" si="10"/>
        <v>0</v>
      </c>
      <c r="G356">
        <v>0</v>
      </c>
      <c r="K356">
        <v>0</v>
      </c>
      <c r="L356">
        <v>0</v>
      </c>
      <c r="N356" s="5" t="str">
        <f t="shared" si="11"/>
        <v xml:space="preserve"> </v>
      </c>
      <c r="P356">
        <v>0</v>
      </c>
      <c r="Q356">
        <v>0</v>
      </c>
      <c r="T356">
        <v>0</v>
      </c>
      <c r="U356">
        <v>0</v>
      </c>
    </row>
    <row r="357" spans="1:21" x14ac:dyDescent="0.25">
      <c r="A357" t="s">
        <v>429</v>
      </c>
      <c r="B357">
        <v>0</v>
      </c>
      <c r="D357">
        <v>0</v>
      </c>
      <c r="E357">
        <f t="shared" si="10"/>
        <v>0</v>
      </c>
      <c r="G357">
        <v>0</v>
      </c>
      <c r="K357">
        <v>0</v>
      </c>
      <c r="L357">
        <v>0</v>
      </c>
      <c r="N357" s="5" t="str">
        <f t="shared" si="11"/>
        <v xml:space="preserve"> </v>
      </c>
      <c r="P357">
        <v>0</v>
      </c>
      <c r="Q357">
        <v>0</v>
      </c>
      <c r="T357">
        <v>0</v>
      </c>
      <c r="U357">
        <v>0</v>
      </c>
    </row>
    <row r="358" spans="1:21" x14ac:dyDescent="0.25">
      <c r="A358" t="s">
        <v>430</v>
      </c>
      <c r="B358">
        <v>120000000000</v>
      </c>
      <c r="D358">
        <f>D336*1.2+D241</f>
        <v>0.38216623128301008</v>
      </c>
      <c r="E358" s="5">
        <f t="shared" si="10"/>
        <v>45859947753.961212</v>
      </c>
      <c r="G358" s="5">
        <v>45859947753.961197</v>
      </c>
      <c r="K358">
        <v>120000000000</v>
      </c>
      <c r="L358">
        <v>45859947753.961197</v>
      </c>
      <c r="N358" s="5">
        <f t="shared" si="11"/>
        <v>1.52587890625E-5</v>
      </c>
      <c r="P358">
        <v>-114743819520</v>
      </c>
      <c r="Q358">
        <v>-114743819520</v>
      </c>
      <c r="T358">
        <v>0</v>
      </c>
      <c r="U358">
        <v>0</v>
      </c>
    </row>
    <row r="359" spans="1:21" x14ac:dyDescent="0.25">
      <c r="A359" t="s">
        <v>431</v>
      </c>
      <c r="B359">
        <v>0</v>
      </c>
      <c r="D359">
        <v>0</v>
      </c>
      <c r="E359">
        <f t="shared" si="10"/>
        <v>0</v>
      </c>
    </row>
    <row r="360" spans="1:21" x14ac:dyDescent="0.25">
      <c r="A360" t="s">
        <v>432</v>
      </c>
      <c r="B360">
        <v>6699228956.4018717</v>
      </c>
      <c r="D360">
        <v>1</v>
      </c>
      <c r="E360" s="5"/>
    </row>
    <row r="362" spans="1:21" x14ac:dyDescent="0.25">
      <c r="A362" t="s">
        <v>552</v>
      </c>
      <c r="E362" s="5">
        <f>SUM(E2:E360)</f>
        <v>3346643010351.3682</v>
      </c>
      <c r="G362" s="5">
        <f t="shared" ref="G362:I362" si="12">SUM(G2:G360)</f>
        <v>3403980780660.6733</v>
      </c>
      <c r="H362" s="5"/>
      <c r="I362" s="5">
        <f t="shared" si="12"/>
        <v>-38954021602.435287</v>
      </c>
      <c r="L362" s="5">
        <f t="shared" ref="L362:N362" si="13">SUM(L2:L360)</f>
        <v>3654650523401.2231</v>
      </c>
      <c r="M362" s="5"/>
      <c r="N362" s="5">
        <f t="shared" si="13"/>
        <v>-308007513049.85516</v>
      </c>
      <c r="P362" s="5">
        <f>SUM(P2:P358)</f>
        <v>44328.0068359375</v>
      </c>
      <c r="Q362">
        <f>SUM(Q2:Q358)</f>
        <v>2300000000000.0068</v>
      </c>
      <c r="T362" s="5">
        <f>SUM(T2:T358)</f>
        <v>-7424</v>
      </c>
      <c r="U362">
        <f>SUM(U2:U358)</f>
        <v>894990991360</v>
      </c>
    </row>
    <row r="364" spans="1:21" x14ac:dyDescent="0.25">
      <c r="E364" s="5"/>
    </row>
  </sheetData>
  <conditionalFormatting sqref="N1:N1048576">
    <cfRule type="containsBlanks" dxfId="3" priority="4">
      <formula>LEN(TRIM(N1))=0</formula>
    </cfRule>
    <cfRule type="cellIs" dxfId="2" priority="5" operator="notBetween">
      <formula>-100</formula>
      <formula>100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B124"/>
  <sheetViews>
    <sheetView tabSelected="1" topLeftCell="MA40" workbookViewId="0">
      <selection activeCell="A60" sqref="A60:XFD60"/>
    </sheetView>
  </sheetViews>
  <sheetFormatPr baseColWidth="10" defaultColWidth="9.140625" defaultRowHeight="15" x14ac:dyDescent="0.25"/>
  <cols>
    <col min="1" max="1" width="24" customWidth="1"/>
    <col min="366" max="366" width="20.5703125" customWidth="1"/>
  </cols>
  <sheetData>
    <row r="1" spans="1:366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  <c r="AZ1" t="s">
        <v>124</v>
      </c>
      <c r="BA1" t="s">
        <v>125</v>
      </c>
      <c r="BB1" t="s">
        <v>126</v>
      </c>
      <c r="BC1" t="s">
        <v>127</v>
      </c>
      <c r="BD1" t="s">
        <v>128</v>
      </c>
      <c r="BE1" t="s">
        <v>129</v>
      </c>
      <c r="BF1" t="s">
        <v>130</v>
      </c>
      <c r="BG1" t="s">
        <v>131</v>
      </c>
      <c r="BH1" t="s">
        <v>132</v>
      </c>
      <c r="BI1" t="s">
        <v>133</v>
      </c>
      <c r="BJ1" t="s">
        <v>134</v>
      </c>
      <c r="BK1" t="s">
        <v>135</v>
      </c>
      <c r="BL1" t="s">
        <v>136</v>
      </c>
      <c r="BM1" t="s">
        <v>137</v>
      </c>
      <c r="BN1" t="s">
        <v>138</v>
      </c>
      <c r="BO1" t="s">
        <v>139</v>
      </c>
      <c r="BP1" t="s">
        <v>140</v>
      </c>
      <c r="BQ1" t="s">
        <v>141</v>
      </c>
      <c r="BR1" t="s">
        <v>142</v>
      </c>
      <c r="BS1" t="s">
        <v>143</v>
      </c>
      <c r="BT1" t="s">
        <v>144</v>
      </c>
      <c r="BU1" t="s">
        <v>145</v>
      </c>
      <c r="BV1" t="s">
        <v>146</v>
      </c>
      <c r="BW1" t="s">
        <v>147</v>
      </c>
      <c r="BX1" t="s">
        <v>148</v>
      </c>
      <c r="BY1" t="s">
        <v>149</v>
      </c>
      <c r="BZ1" t="s">
        <v>150</v>
      </c>
      <c r="CA1" t="s">
        <v>151</v>
      </c>
      <c r="CB1" t="s">
        <v>152</v>
      </c>
      <c r="CC1" t="s">
        <v>153</v>
      </c>
      <c r="CD1" t="s">
        <v>154</v>
      </c>
      <c r="CE1" t="s">
        <v>155</v>
      </c>
      <c r="CF1" t="s">
        <v>156</v>
      </c>
      <c r="CG1" t="s">
        <v>157</v>
      </c>
      <c r="CH1" t="s">
        <v>158</v>
      </c>
      <c r="CI1" t="s">
        <v>159</v>
      </c>
      <c r="CJ1" t="s">
        <v>160</v>
      </c>
      <c r="CK1" t="s">
        <v>161</v>
      </c>
      <c r="CL1" t="s">
        <v>162</v>
      </c>
      <c r="CM1" t="s">
        <v>163</v>
      </c>
      <c r="CN1" t="s">
        <v>164</v>
      </c>
      <c r="CO1" t="s">
        <v>165</v>
      </c>
      <c r="CP1" t="s">
        <v>166</v>
      </c>
      <c r="CQ1" t="s">
        <v>167</v>
      </c>
      <c r="CR1" t="s">
        <v>168</v>
      </c>
      <c r="CS1" t="s">
        <v>169</v>
      </c>
      <c r="CT1" t="s">
        <v>170</v>
      </c>
      <c r="CU1" t="s">
        <v>171</v>
      </c>
      <c r="CV1" t="s">
        <v>172</v>
      </c>
      <c r="CW1" t="s">
        <v>173</v>
      </c>
      <c r="CX1" t="s">
        <v>174</v>
      </c>
      <c r="CY1" t="s">
        <v>175</v>
      </c>
      <c r="CZ1" t="s">
        <v>176</v>
      </c>
      <c r="DA1" t="s">
        <v>177</v>
      </c>
      <c r="DB1" t="s">
        <v>178</v>
      </c>
      <c r="DC1" t="s">
        <v>179</v>
      </c>
      <c r="DD1" t="s">
        <v>180</v>
      </c>
      <c r="DE1" t="s">
        <v>181</v>
      </c>
      <c r="DF1" t="s">
        <v>182</v>
      </c>
      <c r="DG1" t="s">
        <v>183</v>
      </c>
      <c r="DH1" t="s">
        <v>184</v>
      </c>
      <c r="DI1" t="s">
        <v>185</v>
      </c>
      <c r="DJ1" t="s">
        <v>186</v>
      </c>
      <c r="DK1" t="s">
        <v>187</v>
      </c>
      <c r="DL1" t="s">
        <v>188</v>
      </c>
      <c r="DM1" t="s">
        <v>189</v>
      </c>
      <c r="DN1" t="s">
        <v>190</v>
      </c>
      <c r="DO1" t="s">
        <v>191</v>
      </c>
      <c r="DP1" t="s">
        <v>192</v>
      </c>
      <c r="DQ1" t="s">
        <v>193</v>
      </c>
      <c r="DR1" t="s">
        <v>194</v>
      </c>
      <c r="DS1" t="s">
        <v>195</v>
      </c>
      <c r="DT1" t="s">
        <v>196</v>
      </c>
      <c r="DU1" t="s">
        <v>197</v>
      </c>
      <c r="DV1" t="s">
        <v>198</v>
      </c>
      <c r="DW1" t="s">
        <v>199</v>
      </c>
      <c r="DX1" t="s">
        <v>200</v>
      </c>
      <c r="DY1" t="s">
        <v>201</v>
      </c>
      <c r="DZ1" t="s">
        <v>202</v>
      </c>
      <c r="EA1" t="s">
        <v>203</v>
      </c>
      <c r="EB1" t="s">
        <v>204</v>
      </c>
      <c r="EC1" t="s">
        <v>205</v>
      </c>
      <c r="ED1" t="s">
        <v>206</v>
      </c>
      <c r="EE1" t="s">
        <v>207</v>
      </c>
      <c r="EF1" t="s">
        <v>208</v>
      </c>
      <c r="EG1" t="s">
        <v>209</v>
      </c>
      <c r="EH1" t="s">
        <v>210</v>
      </c>
      <c r="EI1" t="s">
        <v>211</v>
      </c>
      <c r="EJ1" t="s">
        <v>212</v>
      </c>
      <c r="EK1" t="s">
        <v>213</v>
      </c>
      <c r="EL1" t="s">
        <v>214</v>
      </c>
      <c r="EM1" t="s">
        <v>215</v>
      </c>
      <c r="EN1" t="s">
        <v>216</v>
      </c>
      <c r="EO1" t="s">
        <v>217</v>
      </c>
      <c r="EP1" t="s">
        <v>218</v>
      </c>
      <c r="EQ1" t="s">
        <v>219</v>
      </c>
      <c r="ER1" t="s">
        <v>220</v>
      </c>
      <c r="ES1" t="s">
        <v>221</v>
      </c>
      <c r="ET1" t="s">
        <v>222</v>
      </c>
      <c r="EU1" t="s">
        <v>223</v>
      </c>
      <c r="EV1" t="s">
        <v>224</v>
      </c>
      <c r="EW1" t="s">
        <v>225</v>
      </c>
      <c r="EX1" t="s">
        <v>226</v>
      </c>
      <c r="EY1" t="s">
        <v>227</v>
      </c>
      <c r="EZ1" t="s">
        <v>228</v>
      </c>
      <c r="FA1" t="s">
        <v>229</v>
      </c>
      <c r="FB1" t="s">
        <v>230</v>
      </c>
      <c r="FC1" t="s">
        <v>231</v>
      </c>
      <c r="FD1" t="s">
        <v>232</v>
      </c>
      <c r="FE1" t="s">
        <v>233</v>
      </c>
      <c r="FF1" t="s">
        <v>234</v>
      </c>
      <c r="FG1" t="s">
        <v>235</v>
      </c>
      <c r="FH1" t="s">
        <v>236</v>
      </c>
      <c r="FI1" t="s">
        <v>237</v>
      </c>
      <c r="FJ1" t="s">
        <v>238</v>
      </c>
      <c r="FK1" t="s">
        <v>239</v>
      </c>
      <c r="FL1" t="s">
        <v>240</v>
      </c>
      <c r="FM1" t="s">
        <v>241</v>
      </c>
      <c r="FN1" t="s">
        <v>242</v>
      </c>
      <c r="FO1" t="s">
        <v>243</v>
      </c>
      <c r="FP1" t="s">
        <v>244</v>
      </c>
      <c r="FQ1" t="s">
        <v>245</v>
      </c>
      <c r="FR1" t="s">
        <v>246</v>
      </c>
      <c r="FS1" t="s">
        <v>247</v>
      </c>
      <c r="FT1" t="s">
        <v>248</v>
      </c>
      <c r="FU1" t="s">
        <v>249</v>
      </c>
      <c r="FV1" t="s">
        <v>250</v>
      </c>
      <c r="FW1" t="s">
        <v>251</v>
      </c>
      <c r="FX1" t="s">
        <v>252</v>
      </c>
      <c r="FY1" t="s">
        <v>253</v>
      </c>
      <c r="FZ1" t="s">
        <v>254</v>
      </c>
      <c r="GA1" t="s">
        <v>255</v>
      </c>
      <c r="GB1" t="s">
        <v>256</v>
      </c>
      <c r="GC1" t="s">
        <v>257</v>
      </c>
      <c r="GD1" t="s">
        <v>258</v>
      </c>
      <c r="GE1" t="s">
        <v>259</v>
      </c>
      <c r="GF1" t="s">
        <v>260</v>
      </c>
      <c r="GG1" t="s">
        <v>261</v>
      </c>
      <c r="GH1" t="s">
        <v>262</v>
      </c>
      <c r="GI1" t="s">
        <v>263</v>
      </c>
      <c r="GJ1" t="s">
        <v>264</v>
      </c>
      <c r="GK1" t="s">
        <v>265</v>
      </c>
      <c r="GL1" t="s">
        <v>266</v>
      </c>
      <c r="GM1" t="s">
        <v>267</v>
      </c>
      <c r="GN1" t="s">
        <v>268</v>
      </c>
      <c r="GO1" t="s">
        <v>269</v>
      </c>
      <c r="GP1" t="s">
        <v>270</v>
      </c>
      <c r="GQ1" t="s">
        <v>271</v>
      </c>
      <c r="GR1" t="s">
        <v>272</v>
      </c>
      <c r="GS1" t="s">
        <v>273</v>
      </c>
      <c r="GT1" t="s">
        <v>274</v>
      </c>
      <c r="GU1" t="s">
        <v>275</v>
      </c>
      <c r="GV1" t="s">
        <v>276</v>
      </c>
      <c r="GW1" t="s">
        <v>277</v>
      </c>
      <c r="GX1" t="s">
        <v>278</v>
      </c>
      <c r="GY1" t="s">
        <v>279</v>
      </c>
      <c r="GZ1" t="s">
        <v>280</v>
      </c>
      <c r="HA1" t="s">
        <v>281</v>
      </c>
      <c r="HB1" t="s">
        <v>282</v>
      </c>
      <c r="HC1" t="s">
        <v>283</v>
      </c>
      <c r="HD1" t="s">
        <v>284</v>
      </c>
      <c r="HE1" t="s">
        <v>285</v>
      </c>
      <c r="HF1" t="s">
        <v>286</v>
      </c>
      <c r="HG1" t="s">
        <v>287</v>
      </c>
      <c r="HH1" t="s">
        <v>288</v>
      </c>
      <c r="HI1" t="s">
        <v>289</v>
      </c>
      <c r="HJ1" t="s">
        <v>290</v>
      </c>
      <c r="HK1" t="s">
        <v>291</v>
      </c>
      <c r="HL1" t="s">
        <v>292</v>
      </c>
      <c r="HM1" t="s">
        <v>293</v>
      </c>
      <c r="HN1" t="s">
        <v>294</v>
      </c>
      <c r="HO1" t="s">
        <v>295</v>
      </c>
      <c r="HP1" t="s">
        <v>296</v>
      </c>
      <c r="HQ1" t="s">
        <v>297</v>
      </c>
      <c r="HR1" t="s">
        <v>298</v>
      </c>
      <c r="HS1" t="s">
        <v>299</v>
      </c>
      <c r="HT1" t="s">
        <v>300</v>
      </c>
      <c r="HU1" t="s">
        <v>301</v>
      </c>
      <c r="HV1" t="s">
        <v>302</v>
      </c>
      <c r="HW1" t="s">
        <v>303</v>
      </c>
      <c r="HX1" t="s">
        <v>304</v>
      </c>
      <c r="HY1" t="s">
        <v>305</v>
      </c>
      <c r="HZ1" t="s">
        <v>306</v>
      </c>
      <c r="IA1" t="s">
        <v>307</v>
      </c>
      <c r="IB1" t="s">
        <v>308</v>
      </c>
      <c r="IC1" t="s">
        <v>309</v>
      </c>
      <c r="ID1" t="s">
        <v>310</v>
      </c>
      <c r="IE1" t="s">
        <v>311</v>
      </c>
      <c r="IF1" t="s">
        <v>312</v>
      </c>
      <c r="IG1" t="s">
        <v>313</v>
      </c>
      <c r="IH1" t="s">
        <v>314</v>
      </c>
      <c r="II1" t="s">
        <v>315</v>
      </c>
      <c r="IJ1" t="s">
        <v>316</v>
      </c>
      <c r="IK1" t="s">
        <v>317</v>
      </c>
      <c r="IL1" t="s">
        <v>318</v>
      </c>
      <c r="IM1" t="s">
        <v>319</v>
      </c>
      <c r="IN1" t="s">
        <v>320</v>
      </c>
      <c r="IO1" t="s">
        <v>321</v>
      </c>
      <c r="IP1" t="s">
        <v>322</v>
      </c>
      <c r="IQ1" t="s">
        <v>323</v>
      </c>
      <c r="IR1" t="s">
        <v>324</v>
      </c>
      <c r="IS1" t="s">
        <v>325</v>
      </c>
      <c r="IT1" t="s">
        <v>326</v>
      </c>
      <c r="IU1" t="s">
        <v>327</v>
      </c>
      <c r="IV1" t="s">
        <v>328</v>
      </c>
      <c r="IW1" t="s">
        <v>329</v>
      </c>
      <c r="IX1" t="s">
        <v>330</v>
      </c>
      <c r="IY1" t="s">
        <v>331</v>
      </c>
      <c r="IZ1" t="s">
        <v>332</v>
      </c>
      <c r="JA1" t="s">
        <v>333</v>
      </c>
      <c r="JB1" t="s">
        <v>334</v>
      </c>
      <c r="JC1" t="s">
        <v>335</v>
      </c>
      <c r="JD1" t="s">
        <v>336</v>
      </c>
      <c r="JE1" t="s">
        <v>337</v>
      </c>
      <c r="JF1" t="s">
        <v>338</v>
      </c>
      <c r="JG1" t="s">
        <v>339</v>
      </c>
      <c r="JH1" t="s">
        <v>340</v>
      </c>
      <c r="JI1" t="s">
        <v>341</v>
      </c>
      <c r="JJ1" t="s">
        <v>342</v>
      </c>
      <c r="JK1" t="s">
        <v>343</v>
      </c>
      <c r="JL1" t="s">
        <v>344</v>
      </c>
      <c r="JM1" t="s">
        <v>345</v>
      </c>
      <c r="JN1" t="s">
        <v>346</v>
      </c>
      <c r="JO1" t="s">
        <v>347</v>
      </c>
      <c r="JP1" t="s">
        <v>348</v>
      </c>
      <c r="JQ1" t="s">
        <v>349</v>
      </c>
      <c r="JR1" t="s">
        <v>350</v>
      </c>
      <c r="JS1" t="s">
        <v>351</v>
      </c>
      <c r="JT1" t="s">
        <v>352</v>
      </c>
      <c r="JU1" t="s">
        <v>353</v>
      </c>
      <c r="JV1" t="s">
        <v>354</v>
      </c>
      <c r="JW1" t="s">
        <v>355</v>
      </c>
      <c r="JX1" t="s">
        <v>356</v>
      </c>
      <c r="JY1" t="s">
        <v>357</v>
      </c>
      <c r="JZ1" t="s">
        <v>358</v>
      </c>
      <c r="KA1" t="s">
        <v>359</v>
      </c>
      <c r="KB1" t="s">
        <v>360</v>
      </c>
      <c r="KC1" t="s">
        <v>361</v>
      </c>
      <c r="KD1" t="s">
        <v>362</v>
      </c>
      <c r="KE1" t="s">
        <v>363</v>
      </c>
      <c r="KF1" t="s">
        <v>364</v>
      </c>
      <c r="KG1" t="s">
        <v>365</v>
      </c>
      <c r="KH1" t="s">
        <v>366</v>
      </c>
      <c r="KI1" t="s">
        <v>367</v>
      </c>
      <c r="KJ1" t="s">
        <v>368</v>
      </c>
      <c r="KK1" t="s">
        <v>369</v>
      </c>
      <c r="KL1" t="s">
        <v>370</v>
      </c>
      <c r="KM1" t="s">
        <v>371</v>
      </c>
      <c r="KN1" t="s">
        <v>372</v>
      </c>
      <c r="KO1" t="s">
        <v>373</v>
      </c>
      <c r="KP1" t="s">
        <v>374</v>
      </c>
      <c r="KQ1" t="s">
        <v>375</v>
      </c>
      <c r="KR1" t="s">
        <v>376</v>
      </c>
      <c r="KS1" t="s">
        <v>377</v>
      </c>
      <c r="KT1" t="s">
        <v>378</v>
      </c>
      <c r="KU1" t="s">
        <v>379</v>
      </c>
      <c r="KV1" t="s">
        <v>380</v>
      </c>
      <c r="KW1" t="s">
        <v>381</v>
      </c>
      <c r="KX1" t="s">
        <v>382</v>
      </c>
      <c r="KY1" t="s">
        <v>383</v>
      </c>
      <c r="KZ1" t="s">
        <v>384</v>
      </c>
      <c r="LA1" t="s">
        <v>385</v>
      </c>
      <c r="LB1" t="s">
        <v>386</v>
      </c>
      <c r="LC1" t="s">
        <v>387</v>
      </c>
      <c r="LD1" t="s">
        <v>388</v>
      </c>
      <c r="LE1" t="s">
        <v>389</v>
      </c>
      <c r="LF1" t="s">
        <v>390</v>
      </c>
      <c r="LG1" t="s">
        <v>391</v>
      </c>
      <c r="LH1" t="s">
        <v>392</v>
      </c>
      <c r="LI1" t="s">
        <v>393</v>
      </c>
      <c r="LJ1" t="s">
        <v>394</v>
      </c>
      <c r="LK1" t="s">
        <v>395</v>
      </c>
      <c r="LL1" t="s">
        <v>396</v>
      </c>
      <c r="LM1" t="s">
        <v>397</v>
      </c>
      <c r="LN1" t="s">
        <v>398</v>
      </c>
      <c r="LO1" t="s">
        <v>399</v>
      </c>
      <c r="LP1" t="s">
        <v>400</v>
      </c>
      <c r="LQ1" t="s">
        <v>401</v>
      </c>
      <c r="LR1" t="s">
        <v>402</v>
      </c>
      <c r="LS1" t="s">
        <v>403</v>
      </c>
      <c r="LT1" t="s">
        <v>404</v>
      </c>
      <c r="LU1" t="s">
        <v>405</v>
      </c>
      <c r="LV1" t="s">
        <v>406</v>
      </c>
      <c r="LW1" t="s">
        <v>407</v>
      </c>
      <c r="LX1" t="s">
        <v>408</v>
      </c>
      <c r="LY1" t="s">
        <v>409</v>
      </c>
      <c r="LZ1" t="s">
        <v>410</v>
      </c>
      <c r="MA1" t="s">
        <v>411</v>
      </c>
      <c r="MB1" t="s">
        <v>412</v>
      </c>
      <c r="MC1" t="s">
        <v>413</v>
      </c>
      <c r="MD1" t="s">
        <v>414</v>
      </c>
      <c r="ME1" t="s">
        <v>415</v>
      </c>
      <c r="MF1" t="s">
        <v>416</v>
      </c>
      <c r="MG1" t="s">
        <v>417</v>
      </c>
      <c r="MH1" t="s">
        <v>418</v>
      </c>
      <c r="MI1" t="s">
        <v>419</v>
      </c>
      <c r="MJ1" t="s">
        <v>420</v>
      </c>
      <c r="MK1" t="s">
        <v>421</v>
      </c>
      <c r="ML1" t="s">
        <v>422</v>
      </c>
      <c r="MM1" t="s">
        <v>423</v>
      </c>
      <c r="MN1" t="s">
        <v>424</v>
      </c>
      <c r="MO1" t="s">
        <v>425</v>
      </c>
      <c r="MP1" t="s">
        <v>426</v>
      </c>
      <c r="MQ1" t="s">
        <v>427</v>
      </c>
      <c r="MR1" t="s">
        <v>428</v>
      </c>
      <c r="MS1" t="s">
        <v>429</v>
      </c>
      <c r="MT1" t="s">
        <v>430</v>
      </c>
      <c r="MU1" t="s">
        <v>431</v>
      </c>
      <c r="MV1" t="s">
        <v>432</v>
      </c>
      <c r="MW1" t="s">
        <v>550</v>
      </c>
    </row>
    <row r="2" spans="1:366" x14ac:dyDescent="0.25">
      <c r="A2" t="s">
        <v>433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-7559817122.9464397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15119536628.552389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Z2" s="11">
        <f t="shared" ref="MZ2:MZ63" si="0">MW2/$MY$66</f>
        <v>0</v>
      </c>
      <c r="NB2" s="16" t="s">
        <v>560</v>
      </c>
    </row>
    <row r="3" spans="1:366" x14ac:dyDescent="0.25">
      <c r="A3" t="s">
        <v>434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-1000013548.194278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2000000000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Z3" s="11">
        <f t="shared" si="0"/>
        <v>0</v>
      </c>
    </row>
    <row r="4" spans="1:366" x14ac:dyDescent="0.25">
      <c r="A4" t="s">
        <v>435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Z4" s="11">
        <f t="shared" si="0"/>
        <v>0</v>
      </c>
    </row>
    <row r="5" spans="1:366" x14ac:dyDescent="0.25">
      <c r="A5" t="s">
        <v>436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-2219468.3359948169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4434019.0301964553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Z5" s="11">
        <f t="shared" si="0"/>
        <v>0</v>
      </c>
    </row>
    <row r="6" spans="1:366" x14ac:dyDescent="0.25">
      <c r="A6" t="s">
        <v>437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-285999997.25421637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286000000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Z6" s="11">
        <f t="shared" si="0"/>
        <v>0</v>
      </c>
    </row>
    <row r="7" spans="1:366" x14ac:dyDescent="0.25">
      <c r="A7" t="s">
        <v>438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-3938989896.5016699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12999999876.49601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-5122100300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Z7" s="11">
        <f t="shared" si="0"/>
        <v>0</v>
      </c>
    </row>
    <row r="8" spans="1:366" x14ac:dyDescent="0.25">
      <c r="A8" t="s">
        <v>439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-5338375602.1430531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10676623208.775999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Z8" s="11">
        <f t="shared" si="0"/>
        <v>0</v>
      </c>
    </row>
    <row r="9" spans="1:366" x14ac:dyDescent="0.25">
      <c r="A9" t="s">
        <v>440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-1104604621.2551639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2209173000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Z9" s="11">
        <f t="shared" si="0"/>
        <v>0</v>
      </c>
    </row>
    <row r="10" spans="1:366" x14ac:dyDescent="0.25">
      <c r="A10" t="s">
        <v>362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-2433600000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2433599956.3835831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Z10" s="11">
        <f t="shared" si="0"/>
        <v>0</v>
      </c>
    </row>
    <row r="11" spans="1:366" x14ac:dyDescent="0.25">
      <c r="A11" t="s">
        <v>441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-2925046580.1149292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5850000000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Z11" s="11">
        <f t="shared" si="0"/>
        <v>0</v>
      </c>
    </row>
    <row r="12" spans="1:366" x14ac:dyDescent="0.25">
      <c r="A12" t="s">
        <v>442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-5211992659.9939528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10423845353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Z12" s="11">
        <f t="shared" si="0"/>
        <v>0</v>
      </c>
    </row>
    <row r="13" spans="1:366" x14ac:dyDescent="0.25">
      <c r="A13" t="s">
        <v>443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-98555286240.876724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-60651252350.542091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-4617763491.3790007</v>
      </c>
      <c r="IG13">
        <v>108899996517.7242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-4325857242.646019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-98585975.87650001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120000000000</v>
      </c>
      <c r="MU13">
        <v>0</v>
      </c>
      <c r="MV13">
        <v>0</v>
      </c>
      <c r="MW13">
        <v>0</v>
      </c>
      <c r="MZ13" s="11">
        <f t="shared" si="0"/>
        <v>0</v>
      </c>
    </row>
    <row r="14" spans="1:366" x14ac:dyDescent="0.25">
      <c r="A14" t="s">
        <v>444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-14437489878.293659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14437489868.949209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Z14" s="11">
        <f t="shared" si="0"/>
        <v>0</v>
      </c>
    </row>
    <row r="15" spans="1:366" x14ac:dyDescent="0.25">
      <c r="A15" t="s">
        <v>445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73186825269.291656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-16308723382.02107</v>
      </c>
      <c r="IP15">
        <v>0</v>
      </c>
      <c r="IQ15">
        <v>0</v>
      </c>
      <c r="IR15">
        <v>-27345219716.033932</v>
      </c>
      <c r="IS15">
        <v>0</v>
      </c>
      <c r="IT15">
        <v>0</v>
      </c>
      <c r="IU15">
        <v>0</v>
      </c>
      <c r="IV15">
        <v>0</v>
      </c>
      <c r="IW15">
        <v>-38350297886.990593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8817415680.817234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Z15" s="11">
        <f t="shared" si="0"/>
        <v>0</v>
      </c>
    </row>
    <row r="16" spans="1:366" x14ac:dyDescent="0.25">
      <c r="A16" t="s">
        <v>446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Z16" s="11">
        <f t="shared" si="0"/>
        <v>0</v>
      </c>
    </row>
    <row r="17" spans="1:364" x14ac:dyDescent="0.25">
      <c r="A17" t="s">
        <v>447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Z17" s="11">
        <f t="shared" si="0"/>
        <v>0</v>
      </c>
    </row>
    <row r="18" spans="1:364" x14ac:dyDescent="0.25">
      <c r="A18" t="s">
        <v>448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Z18" s="11">
        <f t="shared" si="0"/>
        <v>0</v>
      </c>
    </row>
    <row r="19" spans="1:364" x14ac:dyDescent="0.25">
      <c r="A19" t="s">
        <v>449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6955816693.4670572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-6955816738.2086763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Z19" s="11">
        <f t="shared" si="0"/>
        <v>0</v>
      </c>
    </row>
    <row r="20" spans="1:364" x14ac:dyDescent="0.25">
      <c r="A20" t="s">
        <v>450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695000000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Z20" s="11">
        <f t="shared" si="0"/>
        <v>0</v>
      </c>
    </row>
    <row r="21" spans="1:364" x14ac:dyDescent="0.25">
      <c r="A21" t="s">
        <v>366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-333599999.99999988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333599988.43809402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Z21" s="11">
        <f t="shared" si="0"/>
        <v>0</v>
      </c>
    </row>
    <row r="22" spans="1:364" x14ac:dyDescent="0.25">
      <c r="A22" t="s">
        <v>451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-1738661870.7004409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3477237444.3519301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Z22" s="11">
        <f t="shared" si="0"/>
        <v>0</v>
      </c>
    </row>
    <row r="23" spans="1:364" x14ac:dyDescent="0.25">
      <c r="A23" t="s">
        <v>452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-43964850.89869386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-697527775.2366786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-22209076375.398331</v>
      </c>
      <c r="Y23">
        <v>0</v>
      </c>
      <c r="Z23">
        <v>0</v>
      </c>
      <c r="AA23">
        <v>0</v>
      </c>
      <c r="AB23">
        <v>-2251619977.9935198</v>
      </c>
      <c r="AC23">
        <v>0</v>
      </c>
      <c r="AD23">
        <v>0</v>
      </c>
      <c r="AE23">
        <v>-143415998415.52881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144000000000</v>
      </c>
      <c r="MU23">
        <v>0</v>
      </c>
      <c r="MV23">
        <v>0</v>
      </c>
      <c r="MW23">
        <v>24618146632.0882</v>
      </c>
      <c r="MZ23" s="11">
        <f t="shared" si="0"/>
        <v>0.62010444917098739</v>
      </c>
    </row>
    <row r="24" spans="1:364" x14ac:dyDescent="0.25">
      <c r="A24" t="s">
        <v>453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-1125867612.0999999</v>
      </c>
      <c r="FX24">
        <v>-478057908.99999988</v>
      </c>
      <c r="FY24">
        <v>-1187504.8246599999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-5581918712.7700577</v>
      </c>
      <c r="GY24">
        <v>-2742984041.8499999</v>
      </c>
      <c r="GZ24">
        <v>0</v>
      </c>
      <c r="HA24">
        <v>0</v>
      </c>
      <c r="HB24">
        <v>-35975808.807123117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-940545659.81496382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-1632102796.8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-1960937729.365572</v>
      </c>
      <c r="KW24">
        <v>-946935796.69074571</v>
      </c>
      <c r="KX24">
        <v>0</v>
      </c>
      <c r="KY24">
        <v>-537534138.01291811</v>
      </c>
      <c r="KZ24">
        <v>-745231908.1853745</v>
      </c>
      <c r="LA24">
        <v>-17099861.556435589</v>
      </c>
      <c r="LB24">
        <v>-34205688.967841171</v>
      </c>
      <c r="LC24">
        <v>0</v>
      </c>
      <c r="LD24">
        <v>0</v>
      </c>
      <c r="LE24">
        <v>0</v>
      </c>
      <c r="LF24">
        <v>-3237666488.4753919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20018251532.570499</v>
      </c>
      <c r="MZ24" s="11">
        <f t="shared" si="0"/>
        <v>0.50423807386827457</v>
      </c>
    </row>
    <row r="25" spans="1:364" x14ac:dyDescent="0.25">
      <c r="A25" t="s">
        <v>454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-4368600000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55794179075.897301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-32150910532.624199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-19274669111.752949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Z25" s="11">
        <f t="shared" si="0"/>
        <v>0</v>
      </c>
    </row>
    <row r="26" spans="1:364" x14ac:dyDescent="0.25">
      <c r="A26" t="s">
        <v>455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-9896536815.0166798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9896537261.3326893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Z26" s="11">
        <f t="shared" si="0"/>
        <v>0</v>
      </c>
    </row>
    <row r="27" spans="1:364" x14ac:dyDescent="0.25">
      <c r="A27" t="s">
        <v>456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-12396096813.046949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-4147320089.752398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-123000000000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-6144900220.020216</v>
      </c>
      <c r="GJ27">
        <v>-477357140</v>
      </c>
      <c r="GK27">
        <v>0</v>
      </c>
      <c r="GL27">
        <v>0</v>
      </c>
      <c r="GM27">
        <v>-1613362.164327282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-771365392.67179203</v>
      </c>
      <c r="GY27">
        <v>-3661544250</v>
      </c>
      <c r="GZ27">
        <v>-32422306</v>
      </c>
      <c r="HA27">
        <v>0</v>
      </c>
      <c r="HB27">
        <v>-23105088.27818514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-785944315.73030305</v>
      </c>
      <c r="HI27">
        <v>0</v>
      </c>
      <c r="HJ27">
        <v>0</v>
      </c>
      <c r="HK27">
        <v>0</v>
      </c>
      <c r="HL27">
        <v>-259218849.95742369</v>
      </c>
      <c r="HM27">
        <v>-713750944.96371007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-932398521.84929538</v>
      </c>
      <c r="HT27">
        <v>0</v>
      </c>
      <c r="HU27">
        <v>-399077400</v>
      </c>
      <c r="HV27">
        <v>-2564817377.46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-4080758250.3284998</v>
      </c>
      <c r="IG27">
        <v>-15268083342.775209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-2307007954.8297319</v>
      </c>
      <c r="IN27">
        <v>0</v>
      </c>
      <c r="IO27">
        <v>-202935601.8791934</v>
      </c>
      <c r="IP27">
        <v>0</v>
      </c>
      <c r="IQ27">
        <v>0</v>
      </c>
      <c r="IR27">
        <v>-250111857.40271679</v>
      </c>
      <c r="IS27">
        <v>0</v>
      </c>
      <c r="IT27">
        <v>0</v>
      </c>
      <c r="IU27">
        <v>0</v>
      </c>
      <c r="IV27">
        <v>0</v>
      </c>
      <c r="IW27">
        <v>-4361000480.8606291</v>
      </c>
      <c r="IX27">
        <v>0</v>
      </c>
      <c r="IY27">
        <v>0</v>
      </c>
      <c r="IZ27">
        <v>-23528332990</v>
      </c>
      <c r="JA27">
        <v>0</v>
      </c>
      <c r="JB27">
        <v>-7951541303.4198046</v>
      </c>
      <c r="JC27">
        <v>0</v>
      </c>
      <c r="JD27">
        <v>-1089631449.952636</v>
      </c>
      <c r="JE27">
        <v>-5416067885.0936213</v>
      </c>
      <c r="JF27">
        <v>0</v>
      </c>
      <c r="JG27">
        <v>0</v>
      </c>
      <c r="JH27">
        <v>-11616732277.86636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-1525594747.594919</v>
      </c>
      <c r="JR27">
        <v>0</v>
      </c>
      <c r="JS27">
        <v>0</v>
      </c>
      <c r="JT27">
        <v>-30743384.390761908</v>
      </c>
      <c r="JU27">
        <v>0</v>
      </c>
      <c r="JV27">
        <v>-1328039808.6194999</v>
      </c>
      <c r="JW27">
        <v>-5605004176.4665794</v>
      </c>
      <c r="JX27">
        <v>-10486781022.673941</v>
      </c>
      <c r="JY27">
        <v>0</v>
      </c>
      <c r="JZ27">
        <v>0</v>
      </c>
      <c r="KA27">
        <v>-10757515626</v>
      </c>
      <c r="KB27">
        <v>-2526158992.3571811</v>
      </c>
      <c r="KC27">
        <v>-138634273.09350061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-2446513017.9978819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284052453762.41089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-16824334800</v>
      </c>
      <c r="MU27">
        <v>0</v>
      </c>
      <c r="MV27">
        <v>0</v>
      </c>
      <c r="MW27">
        <v>0</v>
      </c>
      <c r="MZ27" s="11">
        <f t="shared" si="0"/>
        <v>0</v>
      </c>
    </row>
    <row r="28" spans="1:364" x14ac:dyDescent="0.25">
      <c r="A28" t="s">
        <v>457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-457187725.37607902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24317061121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-23402665199.613701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Z28" s="11">
        <f t="shared" si="0"/>
        <v>0</v>
      </c>
    </row>
    <row r="29" spans="1:364" x14ac:dyDescent="0.25">
      <c r="A29" t="s">
        <v>458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-4596287455.0758991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9192400000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Z29" s="11">
        <f t="shared" si="0"/>
        <v>0</v>
      </c>
    </row>
    <row r="30" spans="1:364" x14ac:dyDescent="0.25">
      <c r="A30" t="s">
        <v>459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-4389000219.9676714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4389000229.4940929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Z30" s="11">
        <f t="shared" si="0"/>
        <v>0</v>
      </c>
    </row>
    <row r="31" spans="1:364" x14ac:dyDescent="0.25">
      <c r="A31" t="s">
        <v>460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90000035.677308306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-45001030.029031143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Z31" s="11">
        <f t="shared" si="0"/>
        <v>0</v>
      </c>
    </row>
    <row r="32" spans="1:364" x14ac:dyDescent="0.25">
      <c r="A32" t="s">
        <v>461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Z32" s="11">
        <f t="shared" si="0"/>
        <v>0</v>
      </c>
    </row>
    <row r="33" spans="1:364" x14ac:dyDescent="0.25">
      <c r="A33" t="s">
        <v>462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-126998471.8593533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254000040.43521339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Z33" s="11">
        <f t="shared" si="0"/>
        <v>0</v>
      </c>
    </row>
    <row r="34" spans="1:364" x14ac:dyDescent="0.25">
      <c r="A34" t="s">
        <v>463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-1351150248.884856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-38930444925.480217</v>
      </c>
      <c r="Y34">
        <v>0</v>
      </c>
      <c r="Z34">
        <v>0</v>
      </c>
      <c r="AA34">
        <v>-269999997.77322268</v>
      </c>
      <c r="AB34">
        <v>0</v>
      </c>
      <c r="AC34">
        <v>0</v>
      </c>
      <c r="AD34">
        <v>0</v>
      </c>
      <c r="AE34">
        <v>-32833881681.248692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-6105872279.1244097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1617096138980.6909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-563228126.4938252</v>
      </c>
      <c r="FX34">
        <v>-10449457948.03161</v>
      </c>
      <c r="FY34">
        <v>-4715092.6861499986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-29879586739.319618</v>
      </c>
      <c r="GJ34">
        <v>-1603201536</v>
      </c>
      <c r="GK34">
        <v>0</v>
      </c>
      <c r="GL34">
        <v>0</v>
      </c>
      <c r="GM34">
        <v>-6144385.1156511512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-2806394733.338388</v>
      </c>
      <c r="GY34">
        <v>-1857173994</v>
      </c>
      <c r="GZ34">
        <v>-162169381.80000001</v>
      </c>
      <c r="HA34">
        <v>0</v>
      </c>
      <c r="HB34">
        <v>-28827470.429152489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-1144790651.390765</v>
      </c>
      <c r="HI34">
        <v>0</v>
      </c>
      <c r="HJ34">
        <v>0</v>
      </c>
      <c r="HK34">
        <v>0</v>
      </c>
      <c r="HL34">
        <v>-1712369465.9801741</v>
      </c>
      <c r="HM34">
        <v>-2224156395.1733561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-1203413691.7788019</v>
      </c>
      <c r="HT34">
        <v>0</v>
      </c>
      <c r="HU34">
        <v>-1757172960</v>
      </c>
      <c r="HV34">
        <v>-6260590194.7320013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-11064344785.022301</v>
      </c>
      <c r="IG34">
        <v>-51858014556.145477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-6923135243.0654049</v>
      </c>
      <c r="IN34">
        <v>0</v>
      </c>
      <c r="IO34">
        <v>-1350974210.5573931</v>
      </c>
      <c r="IP34">
        <v>0</v>
      </c>
      <c r="IQ34">
        <v>0</v>
      </c>
      <c r="IR34">
        <v>-872157626.94309068</v>
      </c>
      <c r="IS34">
        <v>0</v>
      </c>
      <c r="IT34">
        <v>0</v>
      </c>
      <c r="IU34">
        <v>0</v>
      </c>
      <c r="IV34">
        <v>0</v>
      </c>
      <c r="IW34">
        <v>-18669068898.527512</v>
      </c>
      <c r="IX34">
        <v>0</v>
      </c>
      <c r="IY34">
        <v>0</v>
      </c>
      <c r="IZ34">
        <v>-102290084928</v>
      </c>
      <c r="JA34">
        <v>0</v>
      </c>
      <c r="JB34">
        <v>-13898333608.951139</v>
      </c>
      <c r="JC34">
        <v>0</v>
      </c>
      <c r="JD34">
        <v>-9149959762.8157234</v>
      </c>
      <c r="JE34">
        <v>-1697127792.247319</v>
      </c>
      <c r="JF34">
        <v>0</v>
      </c>
      <c r="JG34">
        <v>0</v>
      </c>
      <c r="JH34">
        <v>-75994877679.76033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-9009051314.4490795</v>
      </c>
      <c r="JR34">
        <v>0</v>
      </c>
      <c r="JS34">
        <v>0</v>
      </c>
      <c r="JT34">
        <v>-2315864428.791625</v>
      </c>
      <c r="JU34">
        <v>0</v>
      </c>
      <c r="JV34">
        <v>-51158579328.948036</v>
      </c>
      <c r="JW34">
        <v>-6862116338.424571</v>
      </c>
      <c r="JX34">
        <v>-224071886774.46219</v>
      </c>
      <c r="JY34">
        <v>0</v>
      </c>
      <c r="JZ34">
        <v>0</v>
      </c>
      <c r="KA34">
        <v>-127882923984</v>
      </c>
      <c r="KB34">
        <v>-7273400092.0468521</v>
      </c>
      <c r="KC34">
        <v>-468456276.38766903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-9391164719.2293739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-37486101095.849091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1803812469137.304</v>
      </c>
      <c r="MR34">
        <v>0</v>
      </c>
      <c r="MS34">
        <v>0</v>
      </c>
      <c r="MT34">
        <v>-114743819520</v>
      </c>
      <c r="MU34">
        <v>0</v>
      </c>
      <c r="MV34">
        <v>0</v>
      </c>
      <c r="MW34">
        <v>-2395322378926.583</v>
      </c>
      <c r="MY34" s="5">
        <v>2298568545000</v>
      </c>
      <c r="MZ34" s="11">
        <f>(MW34+MY34)/$MY$66</f>
        <v>-2.4371242802665747</v>
      </c>
    </row>
    <row r="35" spans="1:364" x14ac:dyDescent="0.25">
      <c r="A35" t="s">
        <v>464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-18500080452.750931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36999999615.773987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Z35" s="11">
        <f t="shared" si="0"/>
        <v>0</v>
      </c>
    </row>
    <row r="36" spans="1:364" x14ac:dyDescent="0.25">
      <c r="A36" t="s">
        <v>465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15928135318.220881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-1027368442.614846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-9811289898.11479</v>
      </c>
      <c r="IS36">
        <v>0</v>
      </c>
      <c r="IT36">
        <v>234886183604.5379</v>
      </c>
      <c r="IU36">
        <v>0</v>
      </c>
      <c r="IV36">
        <v>0</v>
      </c>
      <c r="IW36">
        <v>-13819484854.5404</v>
      </c>
      <c r="IX36">
        <v>0</v>
      </c>
      <c r="IY36">
        <v>0</v>
      </c>
      <c r="IZ36">
        <v>0</v>
      </c>
      <c r="JA36">
        <v>0</v>
      </c>
      <c r="JB36">
        <v>-25967402078.708401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-33042816279.069839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-166457877782.11221</v>
      </c>
      <c r="JY36">
        <v>0</v>
      </c>
      <c r="JZ36">
        <v>0</v>
      </c>
      <c r="KA36">
        <v>0</v>
      </c>
      <c r="KB36">
        <v>0</v>
      </c>
      <c r="KC36">
        <v>-688079620.09082985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Z36" s="11">
        <f t="shared" si="0"/>
        <v>0</v>
      </c>
    </row>
    <row r="37" spans="1:364" x14ac:dyDescent="0.25">
      <c r="A37" t="s">
        <v>466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Z37" s="11">
        <f t="shared" si="0"/>
        <v>0</v>
      </c>
    </row>
    <row r="38" spans="1:364" x14ac:dyDescent="0.25">
      <c r="A38" t="s">
        <v>467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62014900.249672823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-10438456037.27903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41601897909.896622</v>
      </c>
      <c r="JF38">
        <v>0</v>
      </c>
      <c r="JG38">
        <v>-20787077269.848221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Z38" s="11">
        <f t="shared" si="0"/>
        <v>0</v>
      </c>
    </row>
    <row r="39" spans="1:364" x14ac:dyDescent="0.25">
      <c r="A39" t="s">
        <v>468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-21270212426.352421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-2125856983.1957181</v>
      </c>
      <c r="JF39">
        <v>0</v>
      </c>
      <c r="JG39">
        <v>20787075191.140701</v>
      </c>
      <c r="JH39">
        <v>2608994244.4587598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Z39" s="11">
        <f t="shared" si="0"/>
        <v>0</v>
      </c>
    </row>
    <row r="40" spans="1:364" x14ac:dyDescent="0.25">
      <c r="A40" t="s">
        <v>469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-44010896.665024817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-10447599810.3297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-31172302103.88554</v>
      </c>
      <c r="JF40">
        <v>0</v>
      </c>
      <c r="JG40">
        <v>0</v>
      </c>
      <c r="JH40">
        <v>41663913198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Z40" s="11">
        <f t="shared" si="0"/>
        <v>0</v>
      </c>
    </row>
    <row r="41" spans="1:364" x14ac:dyDescent="0.25">
      <c r="A41" t="s">
        <v>470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708150025.62099361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-354071765.52055508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Z41" s="11">
        <f t="shared" si="0"/>
        <v>0</v>
      </c>
    </row>
    <row r="42" spans="1:364" x14ac:dyDescent="0.25">
      <c r="A42" t="s">
        <v>471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-8968687007.7035332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-2927956298.9526238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20865248803.850491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Z42" s="11">
        <f t="shared" si="0"/>
        <v>0</v>
      </c>
    </row>
    <row r="43" spans="1:364" x14ac:dyDescent="0.25">
      <c r="A43" t="s">
        <v>472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632601210106.18018</v>
      </c>
      <c r="GJ43">
        <v>0</v>
      </c>
      <c r="GK43">
        <v>0</v>
      </c>
      <c r="GL43">
        <v>0</v>
      </c>
      <c r="GM43">
        <v>30323159.65894758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9950866181.7745514</v>
      </c>
      <c r="HM43">
        <v>7714133273.7432461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21347807008.78426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4303304305.9423933</v>
      </c>
      <c r="IS43">
        <v>0</v>
      </c>
      <c r="IT43">
        <v>0</v>
      </c>
      <c r="IU43">
        <v>0</v>
      </c>
      <c r="IV43">
        <v>0</v>
      </c>
      <c r="IW43">
        <v>132295919148.8127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135701299605.298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-943944862818.49805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Z43" s="11">
        <f t="shared" si="0"/>
        <v>0</v>
      </c>
    </row>
    <row r="44" spans="1:364" x14ac:dyDescent="0.25">
      <c r="A44" t="s">
        <v>473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19699759.354022682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865292745.31794727</v>
      </c>
      <c r="HM44">
        <v>10195287284.393419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1299431876.2475331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-79303000173.340012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66923287692.299469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Z44" s="11">
        <f t="shared" si="0"/>
        <v>0</v>
      </c>
    </row>
    <row r="45" spans="1:364" x14ac:dyDescent="0.25">
      <c r="A45" t="s">
        <v>474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26006890802.31551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-26006890894.347832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Z45" s="11">
        <f t="shared" si="0"/>
        <v>0</v>
      </c>
    </row>
    <row r="46" spans="1:364" x14ac:dyDescent="0.25">
      <c r="A46" t="s">
        <v>475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-6620006780.3187008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6620006795.0181074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Z46" s="11">
        <f t="shared" si="0"/>
        <v>0</v>
      </c>
    </row>
    <row r="47" spans="1:364" x14ac:dyDescent="0.25">
      <c r="A47" t="s">
        <v>476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Z47" s="11">
        <f t="shared" si="0"/>
        <v>0</v>
      </c>
    </row>
    <row r="48" spans="1:364" x14ac:dyDescent="0.25">
      <c r="A48" t="s">
        <v>477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-199800079.20362449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-6398843631.5112982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-21498902421.533852</v>
      </c>
      <c r="Y48">
        <v>0</v>
      </c>
      <c r="Z48">
        <v>0</v>
      </c>
      <c r="AA48">
        <v>-1349999988.8661139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642408055211.50745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-11745233391.94981</v>
      </c>
      <c r="FX48">
        <v>-4203171273.2839608</v>
      </c>
      <c r="FY48">
        <v>-16240874.80785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5838761771182.5479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4.9999731767298592E+17</v>
      </c>
      <c r="MO48">
        <v>-5.0000242699815603E+17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-1326432472073.865</v>
      </c>
      <c r="MY48" s="5">
        <v>894991475000</v>
      </c>
      <c r="MZ48" s="11">
        <f>(MW48+MY48)/$MY$66</f>
        <v>-10.867531412439924</v>
      </c>
    </row>
    <row r="49" spans="1:364" x14ac:dyDescent="0.25">
      <c r="A49" t="s">
        <v>478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408368109.2257759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-408368105.70815003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Z49" s="11">
        <f t="shared" si="0"/>
        <v>0</v>
      </c>
    </row>
    <row r="50" spans="1:364" x14ac:dyDescent="0.25">
      <c r="A50" t="s">
        <v>370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Z50" s="11">
        <f t="shared" si="0"/>
        <v>0</v>
      </c>
    </row>
    <row r="51" spans="1:364" x14ac:dyDescent="0.25">
      <c r="A51" t="s">
        <v>479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-31866751.15294471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-3050519938.1906142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-218144815.35954061</v>
      </c>
      <c r="FX51">
        <v>68754277.891854808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-179196.0846006124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-37302439.209324703</v>
      </c>
      <c r="HM51">
        <v>-60739298.720126458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-206363019.47958839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-8055200</v>
      </c>
      <c r="JA51">
        <v>0</v>
      </c>
      <c r="JB51">
        <v>0</v>
      </c>
      <c r="JC51">
        <v>0</v>
      </c>
      <c r="JD51">
        <v>-480457735.03315359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-19090191.043000001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-280133955.73525971</v>
      </c>
      <c r="KW51">
        <v>-148804193.6467475</v>
      </c>
      <c r="KX51">
        <v>0</v>
      </c>
      <c r="KY51">
        <v>-38395294.804445378</v>
      </c>
      <c r="KZ51">
        <v>-58553934.472057857</v>
      </c>
      <c r="LA51">
        <v>-4152823.4377921731</v>
      </c>
      <c r="LB51">
        <v>-7329790.3465130124</v>
      </c>
      <c r="LC51">
        <v>0</v>
      </c>
      <c r="LD51">
        <v>0</v>
      </c>
      <c r="LE51">
        <v>0</v>
      </c>
      <c r="LF51">
        <v>-235887125.1568931</v>
      </c>
      <c r="LG51">
        <v>0</v>
      </c>
      <c r="LH51">
        <v>0</v>
      </c>
      <c r="LI51">
        <v>-26134860.921957299</v>
      </c>
      <c r="LJ51">
        <v>0</v>
      </c>
      <c r="LK51">
        <v>0</v>
      </c>
      <c r="LL51">
        <v>0</v>
      </c>
      <c r="LM51">
        <v>-1725545.2419532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-977305.3830722553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4846059105.2432899</v>
      </c>
      <c r="MZ51" s="11">
        <f t="shared" si="0"/>
        <v>0.12206697998093929</v>
      </c>
    </row>
    <row r="52" spans="1:364" x14ac:dyDescent="0.25">
      <c r="A52" t="s">
        <v>480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-1028937754.810752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1028937774.7946301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Z52" s="11">
        <f t="shared" si="0"/>
        <v>0</v>
      </c>
    </row>
    <row r="53" spans="1:364" x14ac:dyDescent="0.25">
      <c r="A53" t="s">
        <v>481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-28575773.032597732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-2025243.92240613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-29880067.226549201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-215231261.54054031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-143552214.00257409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17872184735.26524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-9638612857.7749481</v>
      </c>
      <c r="JY53">
        <v>0</v>
      </c>
      <c r="JZ53">
        <v>0</v>
      </c>
      <c r="KA53">
        <v>-7732297315.4000006</v>
      </c>
      <c r="KB53">
        <v>-82010063.140994444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Z53" s="11">
        <f t="shared" si="0"/>
        <v>0</v>
      </c>
    </row>
    <row r="54" spans="1:364" x14ac:dyDescent="0.25">
      <c r="A54" t="s">
        <v>482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-276193091.82622927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1618860.3479247261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550781130.72805941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Z54" s="11">
        <f t="shared" si="0"/>
        <v>0</v>
      </c>
    </row>
    <row r="55" spans="1:364" x14ac:dyDescent="0.25">
      <c r="A55" t="s">
        <v>483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-7500088241.8505917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14999999863.595909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Z55" s="11">
        <f t="shared" si="0"/>
        <v>0</v>
      </c>
    </row>
    <row r="56" spans="1:364" x14ac:dyDescent="0.25">
      <c r="A56" t="s">
        <v>484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-499993349.90046883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160142234.55725521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839857753.08483553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Z56" s="11">
        <f t="shared" si="0"/>
        <v>0</v>
      </c>
    </row>
    <row r="57" spans="1:364" x14ac:dyDescent="0.25">
      <c r="A57" t="s">
        <v>485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Z57" s="11">
        <f t="shared" si="0"/>
        <v>0</v>
      </c>
    </row>
    <row r="58" spans="1:364" x14ac:dyDescent="0.25">
      <c r="A58" t="s">
        <v>486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16720042543.48893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-16720042655.16725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Z58" s="11">
        <f t="shared" si="0"/>
        <v>0</v>
      </c>
    </row>
    <row r="59" spans="1:364" x14ac:dyDescent="0.25">
      <c r="A59" t="s">
        <v>487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Z59" s="11">
        <f t="shared" si="0"/>
        <v>0</v>
      </c>
    </row>
    <row r="60" spans="1:364" ht="15.75" customHeight="1" x14ac:dyDescent="0.25">
      <c r="A60" t="s">
        <v>488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1108120374.0886271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-274981827.10680002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190512242414.56531</v>
      </c>
      <c r="JP60">
        <v>0</v>
      </c>
      <c r="JQ60">
        <v>0</v>
      </c>
      <c r="JR60">
        <v>-205450000389.0834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14104619436.710369</v>
      </c>
      <c r="MZ60" s="11">
        <f t="shared" si="0"/>
        <v>0.35528008656701182</v>
      </c>
    </row>
    <row r="61" spans="1:364" x14ac:dyDescent="0.25">
      <c r="A61" t="s">
        <v>489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-64023115.965829439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16140317133.28367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-94635263898.324356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-1359643.1290750001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-572425656.75699341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-7012329933.3807135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-1140975891.798187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-7094651070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118359681507.3159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-23978969882.849098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Z61" s="11">
        <f t="shared" si="0"/>
        <v>0</v>
      </c>
    </row>
    <row r="62" spans="1:364" x14ac:dyDescent="0.25">
      <c r="A62" t="s">
        <v>490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-1248703.9908284061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2494758.0350000001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Z62" s="11">
        <f t="shared" si="0"/>
        <v>0</v>
      </c>
    </row>
    <row r="63" spans="1:364" x14ac:dyDescent="0.25">
      <c r="A63" t="s">
        <v>491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-1750540897.6736391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3500999974.8333459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Z63" s="11">
        <f t="shared" si="0"/>
        <v>0</v>
      </c>
    </row>
    <row r="64" spans="1:364" x14ac:dyDescent="0.25">
      <c r="A64" t="s">
        <v>492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Z64" s="11">
        <f>MW64/$MY$66</f>
        <v>0</v>
      </c>
    </row>
    <row r="65" spans="1:364" x14ac:dyDescent="0.25">
      <c r="A65" t="s">
        <v>493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-1640889029914.4509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1640889029914.45</v>
      </c>
      <c r="MY65" s="5">
        <v>1740550000000</v>
      </c>
      <c r="MZ65" s="11">
        <f>(MY65-MW65)*-1/MY66</f>
        <v>-2.5103518913236789</v>
      </c>
    </row>
    <row r="66" spans="1:364" x14ac:dyDescent="0.25">
      <c r="A66" t="s">
        <v>494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Y66" s="5">
        <v>39700000000</v>
      </c>
      <c r="MZ66" s="11">
        <f>MY66/$MY$66*-1</f>
        <v>-1</v>
      </c>
    </row>
    <row r="67" spans="1:364" x14ac:dyDescent="0.25">
      <c r="A67" t="s">
        <v>495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Z67" s="11">
        <f>MW67/$MY$66</f>
        <v>0</v>
      </c>
    </row>
    <row r="68" spans="1:364" x14ac:dyDescent="0.25">
      <c r="A68" t="s">
        <v>496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-1031401.061899716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-451118925.79120082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-2552248368</v>
      </c>
      <c r="HV68">
        <v>-340179925.61136001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-16730430974.107389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-2887568460.8700771</v>
      </c>
      <c r="IN68">
        <v>0</v>
      </c>
      <c r="IO68">
        <v>0</v>
      </c>
      <c r="IP68">
        <v>0</v>
      </c>
      <c r="IQ68">
        <v>0</v>
      </c>
      <c r="IR68">
        <v>-82623438956.037979</v>
      </c>
      <c r="IS68">
        <v>0</v>
      </c>
      <c r="IT68">
        <v>0</v>
      </c>
      <c r="IU68">
        <v>0</v>
      </c>
      <c r="IV68">
        <v>0</v>
      </c>
      <c r="IW68">
        <v>-314231076318.08722</v>
      </c>
      <c r="IX68">
        <v>0</v>
      </c>
      <c r="IY68">
        <v>0</v>
      </c>
      <c r="IZ68">
        <v>-232810737324.66</v>
      </c>
      <c r="JA68">
        <v>0</v>
      </c>
      <c r="JB68">
        <v>-164124657368.1275</v>
      </c>
      <c r="JC68">
        <v>0</v>
      </c>
      <c r="JD68">
        <v>-157025786552.30511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-41780967572.082527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-5530552150.7730713</v>
      </c>
      <c r="JX68">
        <v>0</v>
      </c>
      <c r="JY68">
        <v>0</v>
      </c>
      <c r="JZ68">
        <v>0</v>
      </c>
      <c r="KA68">
        <v>0</v>
      </c>
      <c r="KB68">
        <v>-5716896977.2558222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-34556791065.17186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-5286267943448.7891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-66923287692.299469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336717948967.53802</v>
      </c>
      <c r="LW68">
        <v>0</v>
      </c>
      <c r="LX68">
        <v>0</v>
      </c>
      <c r="LY68">
        <v>943944862818.49805</v>
      </c>
      <c r="LZ68">
        <v>0</v>
      </c>
      <c r="MA68">
        <v>0</v>
      </c>
      <c r="MB68">
        <v>26006890894.347832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-4.9999731767298592E+17</v>
      </c>
      <c r="MO68">
        <v>5.0000242699815603E+17</v>
      </c>
      <c r="MP68">
        <v>0</v>
      </c>
      <c r="MQ68">
        <v>0</v>
      </c>
      <c r="MR68">
        <v>0</v>
      </c>
      <c r="MS68">
        <v>0</v>
      </c>
      <c r="MT68">
        <v>-1440000000</v>
      </c>
      <c r="MU68">
        <v>0</v>
      </c>
      <c r="MV68">
        <v>0</v>
      </c>
      <c r="MW68">
        <v>0</v>
      </c>
      <c r="MZ68" s="11">
        <f t="shared" ref="MZ68:MZ124" si="1">MW68/$MY$66</f>
        <v>0</v>
      </c>
    </row>
    <row r="69" spans="1:364" x14ac:dyDescent="0.25">
      <c r="A69" t="s">
        <v>497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-62806487734.348106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-73435258807.360107</v>
      </c>
      <c r="JR69">
        <v>205450000389.0834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-69208253160</v>
      </c>
      <c r="MU69">
        <v>0</v>
      </c>
      <c r="MV69">
        <v>0</v>
      </c>
      <c r="MW69">
        <v>0</v>
      </c>
      <c r="MZ69" s="11">
        <f t="shared" si="1"/>
        <v>0</v>
      </c>
    </row>
    <row r="70" spans="1:364" x14ac:dyDescent="0.25">
      <c r="A70" t="s">
        <v>372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Z70" s="11">
        <f t="shared" si="1"/>
        <v>0</v>
      </c>
    </row>
    <row r="71" spans="1:364" x14ac:dyDescent="0.25">
      <c r="A71" t="s">
        <v>498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-1247379.0175000001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2796789904.4719491</v>
      </c>
      <c r="JU71">
        <v>0</v>
      </c>
      <c r="JV71">
        <v>0</v>
      </c>
      <c r="JW71">
        <v>-2795542548.2287259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Z71" s="11">
        <f t="shared" si="1"/>
        <v>0</v>
      </c>
    </row>
    <row r="72" spans="1:364" x14ac:dyDescent="0.25">
      <c r="A72" t="s">
        <v>499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Z72" s="11">
        <f t="shared" si="1"/>
        <v>0</v>
      </c>
    </row>
    <row r="73" spans="1:364" x14ac:dyDescent="0.25">
      <c r="A73" t="s">
        <v>500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-1900047562.5262461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673527.49068684166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1859956266.634788</v>
      </c>
      <c r="HM73">
        <v>1939370178.6199279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Z73" s="11">
        <f t="shared" si="1"/>
        <v>0</v>
      </c>
    </row>
    <row r="74" spans="1:364" x14ac:dyDescent="0.25">
      <c r="A74" t="s">
        <v>501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-3990269078.484458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7980404343.2614555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Z74" s="11">
        <f t="shared" si="1"/>
        <v>0</v>
      </c>
    </row>
    <row r="75" spans="1:364" x14ac:dyDescent="0.25">
      <c r="A75" t="s">
        <v>502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-161799998.44661611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161800000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Z75" s="11">
        <f t="shared" si="1"/>
        <v>0</v>
      </c>
    </row>
    <row r="76" spans="1:364" x14ac:dyDescent="0.25">
      <c r="A76" t="s">
        <v>503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-304240127.71606731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608499991.23687184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Z76" s="11">
        <f t="shared" si="1"/>
        <v>0</v>
      </c>
    </row>
    <row r="77" spans="1:364" x14ac:dyDescent="0.25">
      <c r="A77" t="s">
        <v>504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-10058048397.28573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10058048398.67021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Z77" s="11">
        <f t="shared" si="1"/>
        <v>0</v>
      </c>
    </row>
    <row r="78" spans="1:364" x14ac:dyDescent="0.25">
      <c r="A78" t="s">
        <v>505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Z78" s="11">
        <f t="shared" si="1"/>
        <v>0</v>
      </c>
    </row>
    <row r="79" spans="1:364" x14ac:dyDescent="0.25">
      <c r="A79" t="s">
        <v>506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-21678903.451145459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-7655772371.5148001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-32669090977.683781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47361319252.066643</v>
      </c>
      <c r="JW79">
        <v>-7014777472.3459997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Z79" s="11">
        <f t="shared" si="1"/>
        <v>0</v>
      </c>
    </row>
    <row r="80" spans="1:364" x14ac:dyDescent="0.25">
      <c r="A80" t="s">
        <v>507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-8563557761.822134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-452927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-227307176.18587679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17354719130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Z80" s="11">
        <f t="shared" si="1"/>
        <v>0</v>
      </c>
    </row>
    <row r="81" spans="1:364" x14ac:dyDescent="0.25">
      <c r="A81" t="s">
        <v>508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6000000000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Z81" s="11">
        <f t="shared" si="1"/>
        <v>0</v>
      </c>
    </row>
    <row r="82" spans="1:364" x14ac:dyDescent="0.25">
      <c r="A82" t="s">
        <v>509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-5360999955.7861004</v>
      </c>
      <c r="AB82">
        <v>5360999947.6036186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Z82" s="11">
        <f t="shared" si="1"/>
        <v>0</v>
      </c>
    </row>
    <row r="83" spans="1:364" x14ac:dyDescent="0.25">
      <c r="A83" t="s">
        <v>510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-2050058789.7852039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4100000000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Z83" s="11">
        <f t="shared" si="1"/>
        <v>0</v>
      </c>
    </row>
    <row r="84" spans="1:364" x14ac:dyDescent="0.25">
      <c r="A84" t="s">
        <v>511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-2138999982.3589759</v>
      </c>
      <c r="AB84">
        <v>0</v>
      </c>
      <c r="AC84">
        <v>2138999974.78232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Z84" s="11">
        <f t="shared" si="1"/>
        <v>0</v>
      </c>
    </row>
    <row r="85" spans="1:364" x14ac:dyDescent="0.25">
      <c r="A85" t="s">
        <v>512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-81596995285.134155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163193997825.60019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Z85" s="11">
        <f t="shared" si="1"/>
        <v>0</v>
      </c>
    </row>
    <row r="86" spans="1:364" x14ac:dyDescent="0.25">
      <c r="A86" t="s">
        <v>513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7499999938.1450758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Z86" s="11">
        <f t="shared" si="1"/>
        <v>0</v>
      </c>
    </row>
    <row r="87" spans="1:364" x14ac:dyDescent="0.25">
      <c r="A87" t="s">
        <v>514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-50353034891.659767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100706000000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Z87" s="11">
        <f t="shared" si="1"/>
        <v>0</v>
      </c>
    </row>
    <row r="88" spans="1:364" x14ac:dyDescent="0.25">
      <c r="A88" t="s">
        <v>515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-3145.3157392601579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-1241121.6168156881</v>
      </c>
      <c r="GZ88">
        <v>-527803.85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-469366.37062959501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-30446905.65312418</v>
      </c>
      <c r="IG88">
        <v>-109057901.5126749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-6674348.6401868677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-32453841.758193411</v>
      </c>
      <c r="IX88">
        <v>0</v>
      </c>
      <c r="IY88">
        <v>0</v>
      </c>
      <c r="IZ88">
        <v>-118481923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-53990952.316377237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-25212754.16</v>
      </c>
      <c r="KB88">
        <v>-454245020.15553558</v>
      </c>
      <c r="KC88">
        <v>-177.6352364906931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952980363.82225955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-120174000</v>
      </c>
      <c r="MU88">
        <v>0</v>
      </c>
      <c r="MV88">
        <v>0</v>
      </c>
      <c r="MW88">
        <v>0</v>
      </c>
      <c r="MZ88" s="11">
        <f t="shared" si="1"/>
        <v>0</v>
      </c>
    </row>
    <row r="89" spans="1:364" x14ac:dyDescent="0.25">
      <c r="A89" t="s">
        <v>516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Z89" s="11">
        <f t="shared" si="1"/>
        <v>0</v>
      </c>
    </row>
    <row r="90" spans="1:364" x14ac:dyDescent="0.25">
      <c r="A90" t="s">
        <v>517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15902172457.65218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-4629115.8675250998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-1300816213.759038</v>
      </c>
      <c r="HM90">
        <v>-1580586695.5752411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-5283825715.6734095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-11399517278.0408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-9201089586.9639797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126691448809.6295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-102346500740</v>
      </c>
      <c r="KB90">
        <v>-11476657273.408951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Z90" s="11">
        <f t="shared" si="1"/>
        <v>0</v>
      </c>
    </row>
    <row r="91" spans="1:364" x14ac:dyDescent="0.25">
      <c r="A91" t="s">
        <v>518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-2969993970.972405</v>
      </c>
      <c r="AC91">
        <v>-2083385975.437979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-3580045407.4220119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-1672000000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13885348715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Z91" s="11">
        <f t="shared" si="1"/>
        <v>0</v>
      </c>
    </row>
    <row r="92" spans="1:364" x14ac:dyDescent="0.25">
      <c r="A92" t="s">
        <v>519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Z92" s="11">
        <f t="shared" si="1"/>
        <v>0</v>
      </c>
    </row>
    <row r="93" spans="1:364" x14ac:dyDescent="0.25">
      <c r="A93" t="s">
        <v>520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Z93" s="11">
        <f t="shared" si="1"/>
        <v>0</v>
      </c>
    </row>
    <row r="94" spans="1:364" x14ac:dyDescent="0.25">
      <c r="A94" t="s">
        <v>521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Z94" s="11">
        <f t="shared" si="1"/>
        <v>0</v>
      </c>
    </row>
    <row r="95" spans="1:364" x14ac:dyDescent="0.25">
      <c r="A95" t="s">
        <v>373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Z95" s="11">
        <f t="shared" si="1"/>
        <v>0</v>
      </c>
    </row>
    <row r="96" spans="1:364" x14ac:dyDescent="0.25">
      <c r="A96" t="s">
        <v>522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-139385998.63769409</v>
      </c>
      <c r="AC96">
        <v>-55613999.34434031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194999997.98203439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Z96" s="11">
        <f t="shared" si="1"/>
        <v>0</v>
      </c>
    </row>
    <row r="97" spans="1:364" x14ac:dyDescent="0.25">
      <c r="A97" t="s">
        <v>523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-149325998350.23459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-86011930718.392761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-7380000000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-117176408871.28101</v>
      </c>
      <c r="GJ97">
        <v>-21256000000</v>
      </c>
      <c r="GK97">
        <v>0</v>
      </c>
      <c r="GL97">
        <v>0</v>
      </c>
      <c r="GM97">
        <v>-29885288.263524111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129999998.7649601</v>
      </c>
      <c r="GY97">
        <v>-52065000000</v>
      </c>
      <c r="GZ97">
        <v>-5073499999.999999</v>
      </c>
      <c r="HA97">
        <v>0</v>
      </c>
      <c r="HB97">
        <v>-418846066.67766678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-17890109871.398399</v>
      </c>
      <c r="HI97">
        <v>0</v>
      </c>
      <c r="HJ97">
        <v>0</v>
      </c>
      <c r="HK97">
        <v>0</v>
      </c>
      <c r="HL97">
        <v>-4296498975.9263592</v>
      </c>
      <c r="HM97">
        <v>-14079827496.78068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-12289822688.622641</v>
      </c>
      <c r="HT97">
        <v>0</v>
      </c>
      <c r="HU97">
        <v>0</v>
      </c>
      <c r="HV97">
        <v>-107322600000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-34711405025.490013</v>
      </c>
      <c r="IG97">
        <v>-402929987.11557943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-30697052158.738831</v>
      </c>
      <c r="IN97">
        <v>0</v>
      </c>
      <c r="IO97">
        <v>31247423540.485001</v>
      </c>
      <c r="IP97">
        <v>0</v>
      </c>
      <c r="IQ97">
        <v>0</v>
      </c>
      <c r="IR97">
        <v>41439999569.666878</v>
      </c>
      <c r="IS97">
        <v>0</v>
      </c>
      <c r="IT97">
        <v>0</v>
      </c>
      <c r="IU97">
        <v>0</v>
      </c>
      <c r="IV97">
        <v>0</v>
      </c>
      <c r="IW97">
        <v>-3062462787.421454</v>
      </c>
      <c r="IX97">
        <v>0</v>
      </c>
      <c r="IY97">
        <v>0</v>
      </c>
      <c r="IZ97">
        <v>-246559603000</v>
      </c>
      <c r="JA97">
        <v>0</v>
      </c>
      <c r="JB97">
        <v>-16444910173.936001</v>
      </c>
      <c r="JC97">
        <v>0</v>
      </c>
      <c r="JD97">
        <v>-488930422124.71118</v>
      </c>
      <c r="JE97">
        <v>22049005892.245209</v>
      </c>
      <c r="JF97">
        <v>0</v>
      </c>
      <c r="JG97">
        <v>0</v>
      </c>
      <c r="JH97">
        <v>6124595240.1059999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-24481516522.973228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-107425711414.7</v>
      </c>
      <c r="JX97">
        <v>0</v>
      </c>
      <c r="JY97">
        <v>0</v>
      </c>
      <c r="JZ97">
        <v>0</v>
      </c>
      <c r="KA97">
        <v>-31722390000</v>
      </c>
      <c r="KB97">
        <v>-123301896589.2</v>
      </c>
      <c r="KC97">
        <v>-2555699963.1948619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59883264067.050926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1544482131249.771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-444000000</v>
      </c>
      <c r="MU97">
        <v>0</v>
      </c>
      <c r="MV97">
        <v>0</v>
      </c>
      <c r="MW97">
        <v>0</v>
      </c>
      <c r="MZ97" s="11">
        <f t="shared" si="1"/>
        <v>0</v>
      </c>
    </row>
    <row r="98" spans="1:364" x14ac:dyDescent="0.25">
      <c r="A98" t="s">
        <v>423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-973913696.25575805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973913520.0172559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Z98" s="11">
        <f t="shared" si="1"/>
        <v>0</v>
      </c>
    </row>
    <row r="99" spans="1:364" x14ac:dyDescent="0.25">
      <c r="A99" t="s">
        <v>524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-24305334553.2948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48610520435.261169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Z99" s="11">
        <f t="shared" si="1"/>
        <v>0</v>
      </c>
    </row>
    <row r="100" spans="1:364" x14ac:dyDescent="0.25">
      <c r="A100" t="s">
        <v>525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3349330112.4233141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-3349330116.7571812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Z100" s="11">
        <f t="shared" si="1"/>
        <v>0</v>
      </c>
    </row>
    <row r="101" spans="1:364" x14ac:dyDescent="0.25">
      <c r="A101" t="s">
        <v>526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-1054893149.7236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7916159413.713728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-6708718281.9130325</v>
      </c>
      <c r="JV101">
        <v>0</v>
      </c>
      <c r="JW101">
        <v>-152547981.15270001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Z101" s="11">
        <f t="shared" si="1"/>
        <v>0</v>
      </c>
    </row>
    <row r="102" spans="1:364" x14ac:dyDescent="0.25">
      <c r="A102" t="s">
        <v>527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-130562340.705755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2241071685.100832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-2090788873.7565839</v>
      </c>
      <c r="LJ102">
        <v>0</v>
      </c>
      <c r="LK102">
        <v>0</v>
      </c>
      <c r="LL102">
        <v>0</v>
      </c>
      <c r="LM102">
        <v>-19720517.050893739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Z102" s="11">
        <f t="shared" si="1"/>
        <v>0</v>
      </c>
    </row>
    <row r="103" spans="1:364" x14ac:dyDescent="0.25">
      <c r="A103" t="s">
        <v>528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-3212663734.5058398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1095739990.3374929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2116923734.6785409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Z103" s="11">
        <f t="shared" si="1"/>
        <v>0</v>
      </c>
    </row>
    <row r="104" spans="1:364" x14ac:dyDescent="0.25">
      <c r="A104" t="s">
        <v>529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Z104" s="11">
        <f t="shared" si="1"/>
        <v>0</v>
      </c>
    </row>
    <row r="105" spans="1:364" x14ac:dyDescent="0.25">
      <c r="A105" t="s">
        <v>530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-3557115.6619978878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-1212519125.4602211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-5091736932.2344732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575929432.8173635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5731883693.8012552</v>
      </c>
      <c r="MZ105" s="11">
        <f t="shared" si="1"/>
        <v>0.14437994190935152</v>
      </c>
    </row>
    <row r="106" spans="1:364" x14ac:dyDescent="0.25">
      <c r="A106" t="s">
        <v>531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-803785848.96092772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803785842.65743232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Z106" s="11">
        <f t="shared" si="1"/>
        <v>0</v>
      </c>
    </row>
    <row r="107" spans="1:364" x14ac:dyDescent="0.25">
      <c r="A107" t="s">
        <v>532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-85211541.501082227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21252684.994227771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21446062.292846929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42512784.163643248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Z107" s="11">
        <f t="shared" si="1"/>
        <v>0</v>
      </c>
    </row>
    <row r="108" spans="1:364" x14ac:dyDescent="0.25">
      <c r="A108" t="s">
        <v>533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41535479.314354181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-41535478.780570999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Z108" s="11">
        <f t="shared" si="1"/>
        <v>0</v>
      </c>
    </row>
    <row r="109" spans="1:364" x14ac:dyDescent="0.25">
      <c r="A109" t="s">
        <v>534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Z109" s="11">
        <f t="shared" si="1"/>
        <v>0</v>
      </c>
    </row>
    <row r="110" spans="1:364" x14ac:dyDescent="0.25">
      <c r="A110" t="s">
        <v>535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Z110" s="11">
        <f t="shared" si="1"/>
        <v>0</v>
      </c>
    </row>
    <row r="111" spans="1:364" x14ac:dyDescent="0.25">
      <c r="A111" t="s">
        <v>536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Z111" s="11">
        <f t="shared" si="1"/>
        <v>0</v>
      </c>
    </row>
    <row r="112" spans="1:364" x14ac:dyDescent="0.25">
      <c r="A112" t="s">
        <v>537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-3473553612.086904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3473553613.6322861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Z112" s="11">
        <f t="shared" si="1"/>
        <v>0</v>
      </c>
    </row>
    <row r="113" spans="1:364" x14ac:dyDescent="0.25">
      <c r="A113" t="s">
        <v>538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-50345023412.482246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100690000000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Z113" s="11">
        <f t="shared" si="1"/>
        <v>0</v>
      </c>
    </row>
    <row r="114" spans="1:364" x14ac:dyDescent="0.25">
      <c r="A114" t="s">
        <v>539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-15635926206.706169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-16000000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-3412317421.2658801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944502412.05712461</v>
      </c>
      <c r="IX114">
        <v>0</v>
      </c>
      <c r="IY114">
        <v>0</v>
      </c>
      <c r="IZ114">
        <v>0</v>
      </c>
      <c r="JA114">
        <v>31880337957.8242</v>
      </c>
      <c r="JB114">
        <v>0</v>
      </c>
      <c r="JC114">
        <v>0</v>
      </c>
      <c r="JD114">
        <v>1875159289.398751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Z114" s="11">
        <f t="shared" si="1"/>
        <v>0</v>
      </c>
    </row>
    <row r="115" spans="1:364" x14ac:dyDescent="0.25">
      <c r="A115" t="s">
        <v>540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3355000000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Z115" s="11">
        <f t="shared" si="1"/>
        <v>0</v>
      </c>
    </row>
    <row r="116" spans="1:364" x14ac:dyDescent="0.25">
      <c r="A116" t="s">
        <v>541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196999997823.5285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-98499992970.133743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Z116" s="11">
        <f t="shared" si="1"/>
        <v>0</v>
      </c>
    </row>
    <row r="117" spans="1:364" x14ac:dyDescent="0.25">
      <c r="A117" t="s">
        <v>542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6969000000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Z117" s="11">
        <f t="shared" si="1"/>
        <v>0</v>
      </c>
    </row>
    <row r="118" spans="1:364" x14ac:dyDescent="0.25">
      <c r="A118" t="s">
        <v>543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-27778593139.410789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55557128966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Z118" s="11">
        <f t="shared" si="1"/>
        <v>0</v>
      </c>
    </row>
    <row r="119" spans="1:364" x14ac:dyDescent="0.25">
      <c r="A119" t="s">
        <v>544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Z119" s="11">
        <f t="shared" si="1"/>
        <v>0</v>
      </c>
    </row>
    <row r="120" spans="1:364" x14ac:dyDescent="0.25">
      <c r="A120" t="s">
        <v>545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7598565.5981252436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57465747952.349533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52641789779.393692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4520142.1219495181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23732113.823029671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1839330104.4666359</v>
      </c>
      <c r="HI120">
        <v>0</v>
      </c>
      <c r="HJ120">
        <v>0</v>
      </c>
      <c r="HK120">
        <v>0</v>
      </c>
      <c r="HL120">
        <v>110679373.55270889</v>
      </c>
      <c r="HM120">
        <v>743566441.98967075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94494156.544756562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46957558718.566933</v>
      </c>
      <c r="IG120">
        <v>77322698537.212082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8150333432.265811</v>
      </c>
      <c r="IN120">
        <v>0</v>
      </c>
      <c r="IO120">
        <v>1232846572.6437171</v>
      </c>
      <c r="IP120">
        <v>0</v>
      </c>
      <c r="IQ120">
        <v>0</v>
      </c>
      <c r="IR120">
        <v>128651608.4847862</v>
      </c>
      <c r="IS120">
        <v>0</v>
      </c>
      <c r="IT120">
        <v>0</v>
      </c>
      <c r="IU120">
        <v>0</v>
      </c>
      <c r="IV120">
        <v>0</v>
      </c>
      <c r="IW120">
        <v>42365361809.079651</v>
      </c>
      <c r="IX120">
        <v>0</v>
      </c>
      <c r="IY120">
        <v>0</v>
      </c>
      <c r="IZ120">
        <v>146645896791.42331</v>
      </c>
      <c r="JA120">
        <v>0</v>
      </c>
      <c r="JB120">
        <v>9329943068.9768848</v>
      </c>
      <c r="JC120">
        <v>0</v>
      </c>
      <c r="JD120">
        <v>6231895444.8567982</v>
      </c>
      <c r="JE120">
        <v>0</v>
      </c>
      <c r="JF120">
        <v>0</v>
      </c>
      <c r="JG120">
        <v>0</v>
      </c>
      <c r="JH120">
        <v>6708026142.0738392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85829285770.24527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1343713269.1461251</v>
      </c>
      <c r="JX120">
        <v>4192020528.3791132</v>
      </c>
      <c r="JY120">
        <v>0</v>
      </c>
      <c r="JZ120">
        <v>0</v>
      </c>
      <c r="KA120">
        <v>27319759586.21983</v>
      </c>
      <c r="KB120">
        <v>456321497585.43982</v>
      </c>
      <c r="KC120">
        <v>102387104.4086006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22164690355.794781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-1140482096537.6289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85204078247.654282</v>
      </c>
      <c r="MU120">
        <v>0</v>
      </c>
      <c r="MV120">
        <v>0</v>
      </c>
      <c r="MW120">
        <v>0</v>
      </c>
      <c r="MZ120" s="11">
        <f t="shared" si="1"/>
        <v>0</v>
      </c>
    </row>
    <row r="121" spans="1:364" x14ac:dyDescent="0.25">
      <c r="A121" t="s">
        <v>546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-4.9999910197549299E+17</v>
      </c>
      <c r="FJ121">
        <v>0</v>
      </c>
      <c r="FK121">
        <v>0</v>
      </c>
      <c r="FL121">
        <v>-784934035460.8468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-3690000000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-7712213262.87922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5.0000088343277741E+17</v>
      </c>
      <c r="KU121">
        <v>-32140673151.307739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-952980363822.25964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Z121" s="11">
        <f t="shared" si="1"/>
        <v>0</v>
      </c>
    </row>
    <row r="122" spans="1:364" x14ac:dyDescent="0.25">
      <c r="A122" t="s">
        <v>547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-1844183340.127403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93743803768.348846</v>
      </c>
      <c r="JD122">
        <v>-90055566628.535751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Z122" s="11">
        <f t="shared" si="1"/>
        <v>0</v>
      </c>
    </row>
    <row r="123" spans="1:364" x14ac:dyDescent="0.25">
      <c r="A123" t="s">
        <v>548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-677855948.13871074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-68094633200.000008</v>
      </c>
      <c r="JA123">
        <v>0</v>
      </c>
      <c r="JB123">
        <v>0</v>
      </c>
      <c r="JC123">
        <v>0</v>
      </c>
      <c r="JD123">
        <v>69450344051.805573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Z123" s="11">
        <f t="shared" si="1"/>
        <v>0</v>
      </c>
    </row>
    <row r="124" spans="1:364" x14ac:dyDescent="0.25">
      <c r="A124" t="s">
        <v>549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-6699228956.4018717</v>
      </c>
      <c r="MW124">
        <v>6699228956.4018717</v>
      </c>
      <c r="MZ124" s="11">
        <f t="shared" si="1"/>
        <v>0.16874632131994638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results</vt:lpstr>
      <vt:lpstr>flowsheet</vt:lpstr>
      <vt:lpstr>scaling vector</vt:lpstr>
      <vt:lpstr>sankey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Johanna Kleinekorte</cp:lastModifiedBy>
  <dcterms:created xsi:type="dcterms:W3CDTF">2020-11-10T16:55:07Z</dcterms:created>
  <dcterms:modified xsi:type="dcterms:W3CDTF">2020-11-11T18:36:34Z</dcterms:modified>
</cp:coreProperties>
</file>