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8_{1886A178-E913-432F-88E1-CB6A7B1DFC9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puts" sheetId="1" r:id="rId1"/>
    <sheet name="IncomeStatement" sheetId="2" r:id="rId2"/>
    <sheet name="BalanceSheet" sheetId="3" r:id="rId3"/>
  </sheets>
  <calcPr calcId="191029" iterate="1"/>
</workbook>
</file>

<file path=xl/calcChain.xml><?xml version="1.0" encoding="utf-8"?>
<calcChain xmlns="http://schemas.openxmlformats.org/spreadsheetml/2006/main">
  <c r="E10" i="3" l="1"/>
  <c r="E6" i="3"/>
  <c r="E8" i="2"/>
  <c r="E6" i="2"/>
  <c r="E7" i="2" s="1"/>
  <c r="E5" i="2"/>
  <c r="E9" i="3" s="1"/>
  <c r="A1" i="3"/>
  <c r="A1" i="2"/>
  <c r="E5" i="3" l="1"/>
  <c r="E7" i="3" s="1"/>
  <c r="E11" i="3" l="1"/>
  <c r="E12" i="3"/>
  <c r="E14" i="3"/>
  <c r="E9" i="2"/>
  <c r="E10" i="2"/>
  <c r="E11" i="2"/>
  <c r="E12" i="2"/>
  <c r="E13" i="2"/>
  <c r="E14" i="2"/>
</calcChain>
</file>

<file path=xl/sharedStrings.xml><?xml version="1.0" encoding="utf-8"?>
<sst xmlns="http://schemas.openxmlformats.org/spreadsheetml/2006/main" count="43" uniqueCount="35">
  <si>
    <t>Year</t>
  </si>
  <si>
    <t>Net Sales Growth Rate</t>
  </si>
  <si>
    <t>Cost of Goods Sold/Net Sales</t>
  </si>
  <si>
    <t>Long-Term Debt</t>
  </si>
  <si>
    <t>Current Portion of Long-Term Debt</t>
  </si>
  <si>
    <t>Interest Rate</t>
  </si>
  <si>
    <t>Tax Rate</t>
  </si>
  <si>
    <t>Net Fixed Assets</t>
  </si>
  <si>
    <t>Owners' Equity</t>
  </si>
  <si>
    <t>2013 Actual</t>
  </si>
  <si>
    <t>2014 Forecast</t>
  </si>
  <si>
    <t>All amounts in Thousands ($000)</t>
  </si>
  <si>
    <t>External Funding Required</t>
  </si>
  <si>
    <t>Inputs Page</t>
  </si>
  <si>
    <t>Income Statement</t>
  </si>
  <si>
    <t>Balance Sheet</t>
  </si>
  <si>
    <t>Net Sales</t>
  </si>
  <si>
    <t>Current Assets/Net Sales</t>
  </si>
  <si>
    <t>Current Liabilities/Net Sales</t>
  </si>
  <si>
    <t>Dividend/After-Tax Earnings</t>
  </si>
  <si>
    <t>Cost of Goods Sold</t>
  </si>
  <si>
    <t>Gross Profit</t>
  </si>
  <si>
    <t>General, Selling, and Admin. Exp.</t>
  </si>
  <si>
    <t>General, Selling, and Admin. Exp./Net Sales</t>
  </si>
  <si>
    <t>Interest Expense</t>
  </si>
  <si>
    <t>Tax</t>
  </si>
  <si>
    <t>After-Tax Earnings</t>
  </si>
  <si>
    <t>Before-Tax Earnings</t>
  </si>
  <si>
    <t>Dividends Paid</t>
  </si>
  <si>
    <t>Additions to Retained Earnings</t>
  </si>
  <si>
    <t>Current Assets</t>
  </si>
  <si>
    <t>Total Assets</t>
  </si>
  <si>
    <t>Current Liabilities</t>
  </si>
  <si>
    <t>Equity</t>
  </si>
  <si>
    <t>Total Liabilities and Shareholders'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</si>
</sst>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6" fontId="1" fillId="2" borderId="1" xfId="1" applyNumberFormat="1"/>
    <xf numFmtId="9" fontId="1" fillId="2" borderId="1" xfId="1" applyNumberFormat="1"/>
    <xf numFmtId="6" fontId="2" fillId="3" borderId="1" xfId="2" applyNumberFormat="1"/>
    <xf numFmtId="6" fontId="2" fillId="3" borderId="3" xfId="2" applyNumberFormat="1" applyBorder="1"/>
    <xf numFmtId="6" fontId="2" fillId="3" borderId="2" xfId="2" applyNumberFormat="1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A18" sqref="A18"/>
    </sheetView>
  </sheetViews>
  <sheetFormatPr defaultRowHeight="14.5" x14ac:dyDescent="0.35"/>
  <cols>
    <col min="1" max="1" width="40.1796875" bestFit="1" customWidth="1"/>
    <col min="2" max="2" width="2.54296875" customWidth="1"/>
    <col min="3" max="3" width="10.54296875" bestFit="1" customWidth="1"/>
    <col min="4" max="4" width="2.6328125" customWidth="1"/>
    <col min="5" max="5" width="12.453125" bestFit="1" customWidth="1"/>
  </cols>
  <sheetData>
    <row r="1" spans="1:5" x14ac:dyDescent="0.35">
      <c r="A1" s="1" t="s">
        <v>12</v>
      </c>
    </row>
    <row r="2" spans="1:5" x14ac:dyDescent="0.35">
      <c r="A2" s="1" t="s">
        <v>13</v>
      </c>
    </row>
    <row r="3" spans="1:5" x14ac:dyDescent="0.35">
      <c r="A3" s="2" t="s">
        <v>11</v>
      </c>
    </row>
    <row r="4" spans="1:5" x14ac:dyDescent="0.35">
      <c r="A4" s="1" t="s">
        <v>0</v>
      </c>
      <c r="C4" s="1" t="s">
        <v>9</v>
      </c>
      <c r="E4" s="1" t="s">
        <v>10</v>
      </c>
    </row>
    <row r="5" spans="1:5" x14ac:dyDescent="0.35">
      <c r="A5" s="1" t="s">
        <v>16</v>
      </c>
      <c r="C5" s="3">
        <v>50000</v>
      </c>
      <c r="E5" s="1"/>
    </row>
    <row r="6" spans="1:5" x14ac:dyDescent="0.35">
      <c r="A6" s="1" t="s">
        <v>1</v>
      </c>
      <c r="E6" s="4">
        <v>0.2</v>
      </c>
    </row>
    <row r="7" spans="1:5" x14ac:dyDescent="0.35">
      <c r="A7" s="1" t="s">
        <v>2</v>
      </c>
      <c r="E7" s="4">
        <v>0.8</v>
      </c>
    </row>
    <row r="8" spans="1:5" x14ac:dyDescent="0.35">
      <c r="A8" s="1" t="s">
        <v>23</v>
      </c>
      <c r="E8" s="4">
        <v>0.1</v>
      </c>
    </row>
    <row r="9" spans="1:5" x14ac:dyDescent="0.35">
      <c r="A9" s="1" t="s">
        <v>3</v>
      </c>
      <c r="C9" s="3">
        <v>800</v>
      </c>
      <c r="E9" s="3">
        <v>700</v>
      </c>
    </row>
    <row r="10" spans="1:5" x14ac:dyDescent="0.35">
      <c r="A10" s="1" t="s">
        <v>4</v>
      </c>
      <c r="C10" s="3">
        <v>100</v>
      </c>
      <c r="E10" s="3">
        <v>100</v>
      </c>
    </row>
    <row r="11" spans="1:5" x14ac:dyDescent="0.35">
      <c r="A11" s="1" t="s">
        <v>5</v>
      </c>
      <c r="E11" s="4">
        <v>0.1</v>
      </c>
    </row>
    <row r="12" spans="1:5" x14ac:dyDescent="0.35">
      <c r="A12" s="1" t="s">
        <v>6</v>
      </c>
      <c r="E12" s="4">
        <v>0.45</v>
      </c>
    </row>
    <row r="13" spans="1:5" x14ac:dyDescent="0.35">
      <c r="A13" s="1" t="s">
        <v>19</v>
      </c>
      <c r="E13" s="4">
        <v>0.5</v>
      </c>
    </row>
    <row r="14" spans="1:5" x14ac:dyDescent="0.35">
      <c r="A14" s="1" t="s">
        <v>17</v>
      </c>
      <c r="E14" s="4">
        <v>0.3</v>
      </c>
    </row>
    <row r="15" spans="1:5" x14ac:dyDescent="0.35">
      <c r="A15" s="1" t="s">
        <v>7</v>
      </c>
      <c r="E15" s="3">
        <v>300</v>
      </c>
    </row>
    <row r="16" spans="1:5" x14ac:dyDescent="0.35">
      <c r="A16" s="1" t="s">
        <v>18</v>
      </c>
      <c r="E16" s="4">
        <v>0.13</v>
      </c>
    </row>
    <row r="17" spans="1:3" x14ac:dyDescent="0.35">
      <c r="A17" s="1" t="s">
        <v>8</v>
      </c>
      <c r="C17" s="3">
        <v>1700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>
      <selection activeCell="E9" sqref="E9"/>
    </sheetView>
  </sheetViews>
  <sheetFormatPr defaultRowHeight="14.5" x14ac:dyDescent="0.35"/>
  <cols>
    <col min="1" max="1" width="29.08984375" bestFit="1" customWidth="1"/>
    <col min="2" max="2" width="2.81640625" customWidth="1"/>
    <col min="3" max="3" width="2.6328125" customWidth="1"/>
    <col min="4" max="4" width="3" customWidth="1"/>
    <col min="5" max="5" width="12.453125" bestFit="1" customWidth="1"/>
  </cols>
  <sheetData>
    <row r="1" spans="1:5" x14ac:dyDescent="0.35">
      <c r="A1" s="1" t="str">
        <f>Inputs!A1</f>
        <v>External Funding Required</v>
      </c>
    </row>
    <row r="2" spans="1:5" x14ac:dyDescent="0.35">
      <c r="A2" s="1" t="s">
        <v>14</v>
      </c>
    </row>
    <row r="4" spans="1:5" x14ac:dyDescent="0.35">
      <c r="A4" s="1" t="s">
        <v>0</v>
      </c>
      <c r="E4" s="1" t="s">
        <v>10</v>
      </c>
    </row>
    <row r="5" spans="1:5" x14ac:dyDescent="0.35">
      <c r="A5" s="1" t="s">
        <v>16</v>
      </c>
      <c r="E5" s="5">
        <f>Inputs!C5+Inputs!C5*Inputs!E6</f>
        <v>60000</v>
      </c>
    </row>
    <row r="6" spans="1:5" ht="15" thickBot="1" x14ac:dyDescent="0.4">
      <c r="A6" s="1" t="s">
        <v>20</v>
      </c>
      <c r="E6" s="7">
        <f>Inputs!E7*E5</f>
        <v>48000</v>
      </c>
    </row>
    <row r="7" spans="1:5" x14ac:dyDescent="0.35">
      <c r="A7" s="1" t="s">
        <v>21</v>
      </c>
      <c r="E7" s="6">
        <f>E5-E6</f>
        <v>12000</v>
      </c>
    </row>
    <row r="8" spans="1:5" x14ac:dyDescent="0.35">
      <c r="A8" s="1" t="s">
        <v>22</v>
      </c>
      <c r="E8" s="5">
        <f>Inputs!E8*IncomeStatement!E5</f>
        <v>6000</v>
      </c>
    </row>
    <row r="9" spans="1:5" ht="15" thickBot="1" x14ac:dyDescent="0.4">
      <c r="A9" s="1" t="s">
        <v>24</v>
      </c>
      <c r="E9" s="7">
        <f ca="1">Inputs!E11*(Inputs!E9+Inputs!E10+BalanceSheet!E14)</f>
        <v>745.5012853470439</v>
      </c>
    </row>
    <row r="10" spans="1:5" x14ac:dyDescent="0.35">
      <c r="A10" s="1" t="s">
        <v>27</v>
      </c>
      <c r="E10" s="6">
        <f ca="1">E7-E8-E9</f>
        <v>5254.4987146529566</v>
      </c>
    </row>
    <row r="11" spans="1:5" ht="15" thickBot="1" x14ac:dyDescent="0.4">
      <c r="A11" s="1" t="s">
        <v>25</v>
      </c>
      <c r="E11" s="7">
        <f ca="1">Inputs!E12*E10</f>
        <v>2364.5244215938305</v>
      </c>
    </row>
    <row r="12" spans="1:5" x14ac:dyDescent="0.35">
      <c r="A12" s="1" t="s">
        <v>26</v>
      </c>
      <c r="E12" s="6">
        <f ca="1">E10-E11</f>
        <v>2889.974293059126</v>
      </c>
    </row>
    <row r="13" spans="1:5" ht="15" thickBot="1" x14ac:dyDescent="0.4">
      <c r="A13" s="1" t="s">
        <v>28</v>
      </c>
      <c r="E13" s="7">
        <f ca="1">Inputs!E13*E12</f>
        <v>1444.987146529563</v>
      </c>
    </row>
    <row r="14" spans="1:5" x14ac:dyDescent="0.35">
      <c r="A14" s="1" t="s">
        <v>29</v>
      </c>
      <c r="E14" s="6">
        <f ca="1">E12-E13</f>
        <v>1444.987146529563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E14" sqref="E14"/>
    </sheetView>
  </sheetViews>
  <sheetFormatPr defaultRowHeight="14.5" x14ac:dyDescent="0.35"/>
  <cols>
    <col min="1" max="1" width="28.36328125" customWidth="1"/>
    <col min="2" max="2" width="2.54296875" customWidth="1"/>
    <col min="3" max="4" width="2.81640625" customWidth="1"/>
    <col min="5" max="5" width="15.81640625" bestFit="1" customWidth="1"/>
  </cols>
  <sheetData>
    <row r="1" spans="1:5" x14ac:dyDescent="0.35">
      <c r="A1" s="1" t="str">
        <f>Inputs!A1</f>
        <v>External Funding Required</v>
      </c>
    </row>
    <row r="2" spans="1:5" x14ac:dyDescent="0.35">
      <c r="A2" s="1" t="s">
        <v>15</v>
      </c>
    </row>
    <row r="4" spans="1:5" x14ac:dyDescent="0.35">
      <c r="A4" s="1" t="s">
        <v>0</v>
      </c>
      <c r="E4" s="1" t="s">
        <v>10</v>
      </c>
    </row>
    <row r="5" spans="1:5" x14ac:dyDescent="0.35">
      <c r="A5" s="1" t="s">
        <v>30</v>
      </c>
      <c r="E5" s="5">
        <f>Inputs!E14*IncomeStatement!E5</f>
        <v>18000</v>
      </c>
    </row>
    <row r="6" spans="1:5" ht="15" thickBot="1" x14ac:dyDescent="0.4">
      <c r="A6" s="1" t="s">
        <v>7</v>
      </c>
      <c r="E6" s="7">
        <f>Inputs!E15</f>
        <v>300</v>
      </c>
    </row>
    <row r="7" spans="1:5" x14ac:dyDescent="0.35">
      <c r="A7" s="1" t="s">
        <v>31</v>
      </c>
      <c r="E7" s="6">
        <f>E5+E6</f>
        <v>18300</v>
      </c>
    </row>
    <row r="9" spans="1:5" x14ac:dyDescent="0.35">
      <c r="A9" s="1" t="s">
        <v>32</v>
      </c>
      <c r="E9" s="5">
        <f>Inputs!E16*IncomeStatement!E5</f>
        <v>7800</v>
      </c>
    </row>
    <row r="10" spans="1:5" x14ac:dyDescent="0.35">
      <c r="A10" s="1" t="s">
        <v>3</v>
      </c>
      <c r="E10" s="5">
        <f>Inputs!E9</f>
        <v>700</v>
      </c>
    </row>
    <row r="11" spans="1:5" ht="15" thickBot="1" x14ac:dyDescent="0.4">
      <c r="A11" s="1" t="s">
        <v>33</v>
      </c>
      <c r="E11" s="7">
        <f ca="1">Inputs!C17+IncomeStatement!E14</f>
        <v>3144.9871465295628</v>
      </c>
    </row>
    <row r="12" spans="1:5" x14ac:dyDescent="0.35">
      <c r="A12" s="1" t="s">
        <v>34</v>
      </c>
      <c r="E12" s="6">
        <f ca="1">E9+E10+E11</f>
        <v>11644.987146529562</v>
      </c>
    </row>
    <row r="14" spans="1:5" x14ac:dyDescent="0.35">
      <c r="A14" s="1" t="s">
        <v>12</v>
      </c>
      <c r="E14" s="5">
        <f ca="1">E7-E12</f>
        <v>6655.0128534704381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037FB9E344D4C90A8431F400EE5CF" ma:contentTypeVersion="8" ma:contentTypeDescription="Create a new document." ma:contentTypeScope="" ma:versionID="5c12a94872e75fa30f8771efcac8ae20">
  <xsd:schema xmlns:xsd="http://www.w3.org/2001/XMLSchema" xmlns:xs="http://www.w3.org/2001/XMLSchema" xmlns:p="http://schemas.microsoft.com/office/2006/metadata/properties" xmlns:ns2="69f742e2-1021-42c3-96ef-3d17fd823129" xmlns:ns3="0234f73f-4ded-4f98-ac69-d98971715957" targetNamespace="http://schemas.microsoft.com/office/2006/metadata/properties" ma:root="true" ma:fieldsID="c9553ff3bacc64ac74360dc5def5bfa2" ns2:_="" ns3:_="">
    <xsd:import namespace="69f742e2-1021-42c3-96ef-3d17fd823129"/>
    <xsd:import namespace="0234f73f-4ded-4f98-ac69-d98971715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742e2-1021-42c3-96ef-3d17fd823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4f73f-4ded-4f98-ac69-d9897171595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24E94C-5A45-440B-8128-2979D4FC74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742e2-1021-42c3-96ef-3d17fd823129"/>
    <ds:schemaRef ds:uri="0234f73f-4ded-4f98-ac69-d98971715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9E2EEA-0E34-4E52-8C76-712CA514A5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C7961D8-E188-4661-8CEF-585880F2FE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IncomeStatement</vt:lpstr>
      <vt:lpstr>BalanceSheet</vt:lpstr>
    </vt:vector>
  </TitlesOfParts>
  <Company>Holmes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chadd</dc:creator>
  <cp:lastModifiedBy>User</cp:lastModifiedBy>
  <dcterms:created xsi:type="dcterms:W3CDTF">2013-04-13T15:03:32Z</dcterms:created>
  <dcterms:modified xsi:type="dcterms:W3CDTF">2021-08-23T18:35:04Z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0x0101008DA037FB9E344D4C90A8431F400EE5CF</vt:lpwstr>
  </property>
</Properties>
</file>