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E0C361B7-8E2E-4FBE-A715-07B52BC24F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asonality Case" sheetId="4" r:id="rId1"/>
    <sheet name="Seasonality Answ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D19" i="1"/>
  <c r="C19" i="1"/>
  <c r="B19" i="1"/>
  <c r="D20" i="1"/>
  <c r="C20" i="1"/>
  <c r="B20" i="1"/>
  <c r="E20" i="1" l="1"/>
  <c r="E19" i="1"/>
  <c r="H12" i="1"/>
  <c r="H17" i="1"/>
  <c r="H10" i="1"/>
  <c r="H7" i="1"/>
  <c r="H11" i="1"/>
  <c r="H15" i="1"/>
  <c r="H8" i="1"/>
  <c r="H13" i="1"/>
  <c r="H18" i="1"/>
  <c r="H16" i="1"/>
  <c r="H9" i="1"/>
  <c r="H14" i="1"/>
  <c r="G7" i="1"/>
  <c r="G11" i="1"/>
  <c r="G15" i="1"/>
  <c r="G16" i="1"/>
  <c r="G9" i="1"/>
  <c r="G10" i="1"/>
  <c r="G18" i="1"/>
  <c r="G13" i="1"/>
  <c r="G14" i="1"/>
  <c r="G8" i="1"/>
  <c r="G12" i="1"/>
  <c r="G17" i="1"/>
  <c r="F8" i="1"/>
  <c r="F16" i="1"/>
  <c r="F9" i="1"/>
  <c r="I9" i="1" s="1"/>
  <c r="L9" i="1" s="1"/>
  <c r="F17" i="1"/>
  <c r="F18" i="1"/>
  <c r="I18" i="1" s="1"/>
  <c r="F11" i="1"/>
  <c r="I11" i="1" s="1"/>
  <c r="J11" i="1" s="1"/>
  <c r="F12" i="1"/>
  <c r="F15" i="1"/>
  <c r="F10" i="1"/>
  <c r="F7" i="1"/>
  <c r="F13" i="1"/>
  <c r="F14" i="1"/>
  <c r="K9" i="1"/>
  <c r="J9" i="1"/>
  <c r="I15" i="1" l="1"/>
  <c r="J15" i="1"/>
  <c r="L15" i="1"/>
  <c r="I12" i="1"/>
  <c r="I17" i="1"/>
  <c r="I13" i="1"/>
  <c r="K18" i="1"/>
  <c r="J18" i="1"/>
  <c r="L18" i="1"/>
  <c r="K15" i="1"/>
  <c r="I16" i="1"/>
  <c r="K11" i="1"/>
  <c r="I14" i="1"/>
  <c r="L11" i="1"/>
  <c r="I7" i="1"/>
  <c r="I10" i="1"/>
  <c r="I8" i="1"/>
  <c r="K10" i="1" l="1"/>
  <c r="L10" i="1"/>
  <c r="J10" i="1"/>
  <c r="L7" i="1"/>
  <c r="K7" i="1"/>
  <c r="J7" i="1"/>
  <c r="K14" i="1"/>
  <c r="J14" i="1"/>
  <c r="L14" i="1"/>
  <c r="J16" i="1"/>
  <c r="L16" i="1"/>
  <c r="K16" i="1"/>
  <c r="J8" i="1"/>
  <c r="K8" i="1"/>
  <c r="L8" i="1"/>
  <c r="L13" i="1"/>
  <c r="J13" i="1"/>
  <c r="K13" i="1"/>
  <c r="L17" i="1"/>
  <c r="J17" i="1"/>
  <c r="K17" i="1"/>
  <c r="K12" i="1"/>
  <c r="J12" i="1"/>
  <c r="L12" i="1"/>
  <c r="M7" i="1" l="1"/>
  <c r="N7" i="1" l="1"/>
  <c r="M8" i="1"/>
  <c r="N8" i="1" l="1"/>
  <c r="M9" i="1"/>
  <c r="N9" i="1" l="1"/>
  <c r="M10" i="1"/>
  <c r="N10" i="1" l="1"/>
  <c r="M11" i="1"/>
  <c r="N11" i="1" l="1"/>
  <c r="M12" i="1"/>
  <c r="N12" i="1" l="1"/>
  <c r="M13" i="1"/>
  <c r="N13" i="1" s="1"/>
  <c r="M14" i="1"/>
  <c r="N14" i="1" s="1"/>
  <c r="M15" i="1" l="1"/>
  <c r="N15" i="1" l="1"/>
  <c r="M16" i="1"/>
  <c r="M17" i="1" l="1"/>
  <c r="N17" i="1" s="1"/>
  <c r="N16" i="1"/>
  <c r="M18" i="1"/>
  <c r="N18" i="1" s="1"/>
</calcChain>
</file>

<file path=xl/sharedStrings.xml><?xml version="1.0" encoding="utf-8"?>
<sst xmlns="http://schemas.openxmlformats.org/spreadsheetml/2006/main" count="80" uniqueCount="38">
  <si>
    <t>May</t>
  </si>
  <si>
    <t>Month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</si>
  <si>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</si>
  <si>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</si>
  <si>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</si>
  <si>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</si>
  <si>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</si>
  <si>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</si>
  <si>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</si>
  <si>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</si>
  <si>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</si>
  <si>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</si>
  <si>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</si>
  <si>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Year 1</t>
  </si>
  <si>
    <t>Year 2</t>
  </si>
  <si>
    <t>Year 3</t>
  </si>
  <si>
    <t>Average</t>
  </si>
  <si>
    <t>Total</t>
  </si>
  <si>
    <t>1. Draw a graph to verify seasonality</t>
  </si>
  <si>
    <t>2. Compute Means for each year</t>
  </si>
  <si>
    <t>Average Low Temp (F)
Boston, MA</t>
  </si>
  <si>
    <t>Monthly Average</t>
  </si>
  <si>
    <t>Index</t>
  </si>
  <si>
    <t>Avg</t>
  </si>
  <si>
    <t>4.  Normalize Seasonal Index in Column I</t>
  </si>
  <si>
    <t>Year 4</t>
  </si>
  <si>
    <t>TTM</t>
  </si>
  <si>
    <t>Year 1 - D</t>
  </si>
  <si>
    <t>Year 2 - D</t>
  </si>
  <si>
    <t>Year 3 - D</t>
  </si>
  <si>
    <t>5.  Deasonalize Raw Data in columns J - L.  Plot Deasonalized Graph on top of Regular Graph</t>
  </si>
  <si>
    <t>6.  Create and Plot a Year 4 forecast using trailing 12 month rolling average for deseasonalized index and the monthly average index in columns M-N</t>
  </si>
  <si>
    <t>Year 4 - Forecast</t>
  </si>
  <si>
    <t>3.  Calculate average single year index in columns F - H using current year index</t>
  </si>
  <si>
    <t>Deseasonalized</t>
  </si>
  <si>
    <t xml:space="preserve">Verify Seasonality with a graph then deseasonalize the data in Years 1-3 to create a Year 4 forecast using a trailing 12 month rolling average deseasonalized index and the monthly average index.  </t>
  </si>
  <si>
    <t>Seasonality Case</t>
  </si>
  <si>
    <t>Seasonality Case -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</si>
</sst>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4"/>
      <color rgb="FF002B49"/>
      <name val="Franklin Gothic Book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164" fontId="0" fillId="0" borderId="0" xfId="0" applyNumberFormat="1" applyFont="1"/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8" xfId="0" applyNumberFormat="1" applyFont="1" applyBorder="1"/>
    <xf numFmtId="0" fontId="2" fillId="2" borderId="1" xfId="0" applyFont="1" applyFill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6" xfId="0" applyFont="1" applyBorder="1"/>
    <xf numFmtId="164" fontId="0" fillId="0" borderId="8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2" fontId="0" fillId="0" borderId="1" xfId="0" applyNumberFormat="1" applyFont="1" applyBorder="1"/>
    <xf numFmtId="164" fontId="0" fillId="0" borderId="3" xfId="0" applyNumberFormat="1" applyFont="1" applyBorder="1"/>
    <xf numFmtId="0" fontId="1" fillId="0" borderId="0" xfId="0" applyFont="1"/>
    <xf numFmtId="0" fontId="2" fillId="2" borderId="8" xfId="0" applyFont="1" applyFill="1" applyBorder="1" applyAlignment="1">
      <alignment wrapText="1"/>
    </xf>
    <xf numFmtId="164" fontId="0" fillId="0" borderId="0" xfId="0" applyNumberFormat="1" applyFont="1" applyBorder="1"/>
    <xf numFmtId="164" fontId="0" fillId="0" borderId="7" xfId="0" applyNumberFormat="1" applyFont="1" applyBorder="1"/>
    <xf numFmtId="2" fontId="0" fillId="0" borderId="0" xfId="0" applyNumberFormat="1" applyFont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0" xfId="0" applyFont="1"/>
    <xf numFmtId="0" fontId="5" fillId="0" borderId="0" xfId="0" applyFont="1"/>
    <xf numFmtId="165" fontId="0" fillId="0" borderId="5" xfId="0" applyNumberFormat="1" applyFont="1" applyBorder="1"/>
    <xf numFmtId="165" fontId="0" fillId="0" borderId="8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Avg Low Temp (F)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'Seasonality Answers'!$B$6</c:f>
              <c:strCache>
                <c:ptCount val="1"/>
                <c:pt idx="0">
                  <c:v>Year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Answers'!$B$7:$B$18</c:f>
              <c:numCache>
                <c:formatCode>General</c:formatCode>
                <c:ptCount val="12"/>
                <c:pt idx="0">
                  <c:v>22</c:v>
                </c:pt>
                <c:pt idx="1">
                  <c:v>26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62</c:v>
                </c:pt>
                <c:pt idx="8">
                  <c:v>58</c:v>
                </c:pt>
                <c:pt idx="9">
                  <c:v>44</c:v>
                </c:pt>
                <c:pt idx="10">
                  <c:v>38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C-4F92-9A6D-046FEC7D96EE}"/>
            </c:ext>
          </c:extLst>
        </c:ser>
        <c:ser>
          <c:idx val="1"/>
          <c:order val="1"/>
          <c:tx>
            <c:strRef>
              <c:f>'Seasonality Answers'!$C$6</c:f>
              <c:strCache>
                <c:ptCount val="1"/>
                <c:pt idx="0">
                  <c:v>Year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Answers'!$C$7:$C$18</c:f>
              <c:numCache>
                <c:formatCode>General</c:formatCode>
                <c:ptCount val="12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42</c:v>
                </c:pt>
                <c:pt idx="4">
                  <c:v>48</c:v>
                </c:pt>
                <c:pt idx="5">
                  <c:v>63</c:v>
                </c:pt>
                <c:pt idx="6">
                  <c:v>66</c:v>
                </c:pt>
                <c:pt idx="7">
                  <c:v>65</c:v>
                </c:pt>
                <c:pt idx="8">
                  <c:v>59</c:v>
                </c:pt>
                <c:pt idx="9">
                  <c:v>49</c:v>
                </c:pt>
                <c:pt idx="10">
                  <c:v>39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C-4F92-9A6D-046FEC7D96EE}"/>
            </c:ext>
          </c:extLst>
        </c:ser>
        <c:ser>
          <c:idx val="2"/>
          <c:order val="2"/>
          <c:tx>
            <c:strRef>
              <c:f>'Seasonality Answers'!$D$6</c:f>
              <c:strCache>
                <c:ptCount val="1"/>
                <c:pt idx="0">
                  <c:v>Year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Answers'!$D$7:$D$18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56</c:v>
                </c:pt>
                <c:pt idx="9">
                  <c:v>48</c:v>
                </c:pt>
                <c:pt idx="10">
                  <c:v>35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C-4F92-9A6D-046FEC7D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34024"/>
        <c:axId val="924733040"/>
      </c:scatterChart>
      <c:valAx>
        <c:axId val="92473402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3040"/>
        <c:crosses val="autoZero"/>
        <c:crossBetween val="midCat"/>
        <c:majorUnit val="1"/>
        <c:minorUnit val="0.5"/>
      </c:valAx>
      <c:valAx>
        <c:axId val="9247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Low 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Low Temp with Deasonalized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'Seasonality Answers'!$B$6</c:f>
              <c:strCache>
                <c:ptCount val="1"/>
                <c:pt idx="0">
                  <c:v>Year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Answers'!$B$7:$B$18</c:f>
              <c:numCache>
                <c:formatCode>General</c:formatCode>
                <c:ptCount val="12"/>
                <c:pt idx="0">
                  <c:v>22</c:v>
                </c:pt>
                <c:pt idx="1">
                  <c:v>26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62</c:v>
                </c:pt>
                <c:pt idx="8">
                  <c:v>58</c:v>
                </c:pt>
                <c:pt idx="9">
                  <c:v>44</c:v>
                </c:pt>
                <c:pt idx="10">
                  <c:v>38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B-4FC0-8121-B72A6A177133}"/>
            </c:ext>
          </c:extLst>
        </c:ser>
        <c:ser>
          <c:idx val="1"/>
          <c:order val="1"/>
          <c:tx>
            <c:strRef>
              <c:f>'Seasonality Answers'!$C$6</c:f>
              <c:strCache>
                <c:ptCount val="1"/>
                <c:pt idx="0">
                  <c:v>Year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Answers'!$C$7:$C$18</c:f>
              <c:numCache>
                <c:formatCode>General</c:formatCode>
                <c:ptCount val="12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42</c:v>
                </c:pt>
                <c:pt idx="4">
                  <c:v>48</c:v>
                </c:pt>
                <c:pt idx="5">
                  <c:v>63</c:v>
                </c:pt>
                <c:pt idx="6">
                  <c:v>66</c:v>
                </c:pt>
                <c:pt idx="7">
                  <c:v>65</c:v>
                </c:pt>
                <c:pt idx="8">
                  <c:v>59</c:v>
                </c:pt>
                <c:pt idx="9">
                  <c:v>49</c:v>
                </c:pt>
                <c:pt idx="10">
                  <c:v>39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B-4FC0-8121-B72A6A177133}"/>
            </c:ext>
          </c:extLst>
        </c:ser>
        <c:ser>
          <c:idx val="2"/>
          <c:order val="2"/>
          <c:tx>
            <c:strRef>
              <c:f>'Seasonality Answers'!$D$6</c:f>
              <c:strCache>
                <c:ptCount val="1"/>
                <c:pt idx="0">
                  <c:v>Year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Answers'!$D$7:$D$18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56</c:v>
                </c:pt>
                <c:pt idx="9">
                  <c:v>48</c:v>
                </c:pt>
                <c:pt idx="10">
                  <c:v>35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B-4FC0-8121-B72A6A177133}"/>
            </c:ext>
          </c:extLst>
        </c:ser>
        <c:ser>
          <c:idx val="8"/>
          <c:order val="8"/>
          <c:tx>
            <c:strRef>
              <c:f>'Seasonality Answers'!$J$6</c:f>
              <c:strCache>
                <c:ptCount val="1"/>
                <c:pt idx="0">
                  <c:v>Year 1 - 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Answers'!$J$7:$J$18</c:f>
              <c:numCache>
                <c:formatCode>0.00</c:formatCode>
                <c:ptCount val="12"/>
                <c:pt idx="0">
                  <c:v>43.418595408916651</c:v>
                </c:pt>
                <c:pt idx="1">
                  <c:v>49.048058474175122</c:v>
                </c:pt>
                <c:pt idx="2">
                  <c:v>48.17043346924082</c:v>
                </c:pt>
                <c:pt idx="3">
                  <c:v>41.951194993414632</c:v>
                </c:pt>
                <c:pt idx="4">
                  <c:v>44.333816499059175</c:v>
                </c:pt>
                <c:pt idx="5">
                  <c:v>44.068034747621546</c:v>
                </c:pt>
                <c:pt idx="6">
                  <c:v>44.284739668494169</c:v>
                </c:pt>
                <c:pt idx="7">
                  <c:v>42.015774722131574</c:v>
                </c:pt>
                <c:pt idx="8">
                  <c:v>44.313227623690281</c:v>
                </c:pt>
                <c:pt idx="9">
                  <c:v>41.250992679682255</c:v>
                </c:pt>
                <c:pt idx="10">
                  <c:v>44.853520335680713</c:v>
                </c:pt>
                <c:pt idx="11">
                  <c:v>39.829191039445078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FB-4FC0-8121-B72A6A177133}"/>
            </c:ext>
          </c:extLst>
        </c:ser>
        <c:ser>
          <c:idx val="9"/>
          <c:order val="9"/>
          <c:tx>
            <c:strRef>
              <c:f>'Seasonality Answers'!$K$6</c:f>
              <c:strCache>
                <c:ptCount val="1"/>
                <c:pt idx="0">
                  <c:v>Year 2 - 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Answers'!$K$7:$K$18</c:f>
              <c:numCache>
                <c:formatCode>0.00</c:formatCode>
                <c:ptCount val="12"/>
                <c:pt idx="0">
                  <c:v>47.365740446090896</c:v>
                </c:pt>
                <c:pt idx="1">
                  <c:v>39.615739536833757</c:v>
                </c:pt>
                <c:pt idx="2">
                  <c:v>42.665241072756153</c:v>
                </c:pt>
                <c:pt idx="3">
                  <c:v>44.048754743085361</c:v>
                </c:pt>
                <c:pt idx="4">
                  <c:v>42.560463839096805</c:v>
                </c:pt>
                <c:pt idx="5">
                  <c:v>46.271436485002624</c:v>
                </c:pt>
                <c:pt idx="6">
                  <c:v>44.966043355701771</c:v>
                </c:pt>
                <c:pt idx="7">
                  <c:v>44.048796079654068</c:v>
                </c:pt>
                <c:pt idx="8">
                  <c:v>45.077248789615979</c:v>
                </c:pt>
                <c:pt idx="9">
                  <c:v>45.938605484191598</c:v>
                </c:pt>
                <c:pt idx="10">
                  <c:v>46.033876133988102</c:v>
                </c:pt>
                <c:pt idx="11">
                  <c:v>47.795029247334092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FB-4FC0-8121-B72A6A177133}"/>
            </c:ext>
          </c:extLst>
        </c:ser>
        <c:ser>
          <c:idx val="10"/>
          <c:order val="10"/>
          <c:tx>
            <c:strRef>
              <c:f>'Seasonality Answers'!$L$6</c:f>
              <c:strCache>
                <c:ptCount val="1"/>
                <c:pt idx="0">
                  <c:v>Year 3 - 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Answers'!$L$7:$L$18</c:f>
              <c:numCache>
                <c:formatCode>0.00</c:formatCode>
                <c:ptCount val="12"/>
                <c:pt idx="0">
                  <c:v>41.445022890329533</c:v>
                </c:pt>
                <c:pt idx="1">
                  <c:v>43.388667111770303</c:v>
                </c:pt>
                <c:pt idx="2">
                  <c:v>41.288942973634988</c:v>
                </c:pt>
                <c:pt idx="3">
                  <c:v>46.14631449275609</c:v>
                </c:pt>
                <c:pt idx="4">
                  <c:v>45.220492829040353</c:v>
                </c:pt>
                <c:pt idx="5">
                  <c:v>41.864633010240468</c:v>
                </c:pt>
                <c:pt idx="6">
                  <c:v>42.922132294078963</c:v>
                </c:pt>
                <c:pt idx="7">
                  <c:v>46.081817437176568</c:v>
                </c:pt>
                <c:pt idx="8">
                  <c:v>42.785185291838893</c:v>
                </c:pt>
                <c:pt idx="9">
                  <c:v>45.001082923289729</c:v>
                </c:pt>
                <c:pt idx="10">
                  <c:v>41.312452940758547</c:v>
                </c:pt>
                <c:pt idx="11">
                  <c:v>44.608693964178485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FB-4FC0-8121-B72A6A17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33352"/>
        <c:axId val="10554349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'Seasonality Answers'!$E$6</c15:sqref>
                        </c15:formulaRef>
                      </c:ext>
                    </c:extLst>
                    <c:strCache>
                      <c:ptCount val="1"/>
                      <c:pt idx="0">
                        <c:v>Monthly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'Seasonality Answers'!$E$7:$E$18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22.333333333333332</c:v>
                      </c:pt>
                      <c:pt idx="1">
                        <c:v>23.333333333333332</c:v>
                      </c:pt>
                      <c:pt idx="2">
                        <c:v>32</c:v>
                      </c:pt>
                      <c:pt idx="3">
                        <c:v>42</c:v>
                      </c:pt>
                      <c:pt idx="4">
                        <c:v>49.666666666666664</c:v>
                      </c:pt>
                      <c:pt idx="5">
                        <c:v>60</c:v>
                      </c:pt>
                      <c:pt idx="6">
                        <c:v>64.666666666666671</c:v>
                      </c:pt>
                      <c:pt idx="7">
                        <c:v>65</c:v>
                      </c:pt>
                      <c:pt idx="8">
                        <c:v>57.666666666666664</c:v>
                      </c:pt>
                      <c:pt idx="9">
                        <c:v>47</c:v>
                      </c:pt>
                      <c:pt idx="10">
                        <c:v>37.333333333333336</c:v>
                      </c:pt>
                      <c:pt idx="11">
                        <c:v>27.666666666666668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4FB-4FC0-8121-B72A6A1771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Answers'!$F$6</c15:sqref>
                        </c15:formulaRef>
                      </c:ext>
                    </c:extLst>
                    <c:strCache>
                      <c:ptCount val="1"/>
                      <c:pt idx="0">
                        <c:v>Year 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Answers'!$F$7:$F$18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0.50285714285714289</c:v>
                      </c:pt>
                      <c:pt idx="1">
                        <c:v>0.59428571428571431</c:v>
                      </c:pt>
                      <c:pt idx="2">
                        <c:v>0.8</c:v>
                      </c:pt>
                      <c:pt idx="3">
                        <c:v>0.91428571428571426</c:v>
                      </c:pt>
                      <c:pt idx="4">
                        <c:v>1.1428571428571428</c:v>
                      </c:pt>
                      <c:pt idx="5">
                        <c:v>1.3714285714285714</c:v>
                      </c:pt>
                      <c:pt idx="6">
                        <c:v>1.4857142857142858</c:v>
                      </c:pt>
                      <c:pt idx="7">
                        <c:v>1.417142857142857</c:v>
                      </c:pt>
                      <c:pt idx="8">
                        <c:v>1.3257142857142856</c:v>
                      </c:pt>
                      <c:pt idx="9">
                        <c:v>1.0057142857142858</c:v>
                      </c:pt>
                      <c:pt idx="10">
                        <c:v>0.86857142857142855</c:v>
                      </c:pt>
                      <c:pt idx="11">
                        <c:v>0.5714285714285714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FB-4FC0-8121-B72A6A1771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Answers'!$G$6</c15:sqref>
                        </c15:formulaRef>
                      </c:ext>
                    </c:extLst>
                    <c:strCache>
                      <c:ptCount val="1"/>
                      <c:pt idx="0">
                        <c:v>Year 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Answers'!$G$7:$G$18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0.53631284916201116</c:v>
                      </c:pt>
                      <c:pt idx="1">
                        <c:v>0.46927374301675978</c:v>
                      </c:pt>
                      <c:pt idx="2">
                        <c:v>0.69273743016759781</c:v>
                      </c:pt>
                      <c:pt idx="3">
                        <c:v>0.93854748603351956</c:v>
                      </c:pt>
                      <c:pt idx="4">
                        <c:v>1.0726256983240223</c:v>
                      </c:pt>
                      <c:pt idx="5">
                        <c:v>1.4078212290502794</c:v>
                      </c:pt>
                      <c:pt idx="6">
                        <c:v>1.4748603351955307</c:v>
                      </c:pt>
                      <c:pt idx="7">
                        <c:v>1.4525139664804469</c:v>
                      </c:pt>
                      <c:pt idx="8">
                        <c:v>1.3184357541899441</c:v>
                      </c:pt>
                      <c:pt idx="9">
                        <c:v>1.0949720670391061</c:v>
                      </c:pt>
                      <c:pt idx="10">
                        <c:v>0.87150837988826813</c:v>
                      </c:pt>
                      <c:pt idx="11">
                        <c:v>0.67039106145251393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FB-4FC0-8121-B72A6A1771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Answers'!$H$6</c15:sqref>
                        </c15:formulaRef>
                      </c:ext>
                    </c:extLst>
                    <c:strCache>
                      <c:ptCount val="1"/>
                      <c:pt idx="0">
                        <c:v>Year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Answers'!$H$7:$H$18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0.48091603053435117</c:v>
                      </c:pt>
                      <c:pt idx="1">
                        <c:v>0.52671755725190839</c:v>
                      </c:pt>
                      <c:pt idx="2">
                        <c:v>0.68702290076335881</c:v>
                      </c:pt>
                      <c:pt idx="3">
                        <c:v>1.0076335877862597</c:v>
                      </c:pt>
                      <c:pt idx="4">
                        <c:v>1.16793893129771</c:v>
                      </c:pt>
                      <c:pt idx="5">
                        <c:v>1.3053435114503817</c:v>
                      </c:pt>
                      <c:pt idx="6">
                        <c:v>1.4427480916030535</c:v>
                      </c:pt>
                      <c:pt idx="7">
                        <c:v>1.5572519083969467</c:v>
                      </c:pt>
                      <c:pt idx="8">
                        <c:v>1.2824427480916032</c:v>
                      </c:pt>
                      <c:pt idx="9">
                        <c:v>1.0992366412213741</c:v>
                      </c:pt>
                      <c:pt idx="10">
                        <c:v>0.80152671755725191</c:v>
                      </c:pt>
                      <c:pt idx="11">
                        <c:v>0.6412213740458016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FB-4FC0-8121-B72A6A1771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Answers'!$I$6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Answers'!$I$7:$I$18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0.50669534085116841</c:v>
                      </c:pt>
                      <c:pt idx="1">
                        <c:v>0.53009233818479418</c:v>
                      </c:pt>
                      <c:pt idx="2">
                        <c:v>0.72658677697698559</c:v>
                      </c:pt>
                      <c:pt idx="3">
                        <c:v>0.95348892936849783</c:v>
                      </c:pt>
                      <c:pt idx="4">
                        <c:v>1.1278072574929585</c:v>
                      </c:pt>
                      <c:pt idx="5">
                        <c:v>1.3615311039764109</c:v>
                      </c:pt>
                      <c:pt idx="6">
                        <c:v>1.4677742375042897</c:v>
                      </c:pt>
                      <c:pt idx="7">
                        <c:v>1.4756362440067503</c:v>
                      </c:pt>
                      <c:pt idx="8">
                        <c:v>1.3088642626652778</c:v>
                      </c:pt>
                      <c:pt idx="9">
                        <c:v>1.0666409979915887</c:v>
                      </c:pt>
                      <c:pt idx="10">
                        <c:v>0.84720217533898279</c:v>
                      </c:pt>
                      <c:pt idx="11">
                        <c:v>0.62768033564229564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FB-4FC0-8121-B72A6A177133}"/>
                  </c:ext>
                </c:extLst>
              </c15:ser>
            </c15:filteredScatterSeries>
          </c:ext>
        </c:extLst>
      </c:scatterChart>
      <c:valAx>
        <c:axId val="105543335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34992"/>
        <c:crosses val="autoZero"/>
        <c:crossBetween val="midCat"/>
        <c:majorUnit val="1"/>
        <c:minorUnit val="0.5"/>
      </c:valAx>
      <c:valAx>
        <c:axId val="1055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Low 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3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4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'Seasonality Answers'!$B$6</c:f>
              <c:strCache>
                <c:ptCount val="1"/>
                <c:pt idx="0">
                  <c:v>Year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Answers'!$B$7:$B$18</c:f>
              <c:numCache>
                <c:formatCode>General</c:formatCode>
                <c:ptCount val="12"/>
                <c:pt idx="0">
                  <c:v>22</c:v>
                </c:pt>
                <c:pt idx="1">
                  <c:v>26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62</c:v>
                </c:pt>
                <c:pt idx="8">
                  <c:v>58</c:v>
                </c:pt>
                <c:pt idx="9">
                  <c:v>44</c:v>
                </c:pt>
                <c:pt idx="10">
                  <c:v>38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8A2-9F1D-C23EC265C192}"/>
            </c:ext>
          </c:extLst>
        </c:ser>
        <c:ser>
          <c:idx val="1"/>
          <c:order val="1"/>
          <c:tx>
            <c:strRef>
              <c:f>'Seasonality Answers'!$C$6</c:f>
              <c:strCache>
                <c:ptCount val="1"/>
                <c:pt idx="0">
                  <c:v>Year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Answers'!$C$7:$C$18</c:f>
              <c:numCache>
                <c:formatCode>General</c:formatCode>
                <c:ptCount val="12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42</c:v>
                </c:pt>
                <c:pt idx="4">
                  <c:v>48</c:v>
                </c:pt>
                <c:pt idx="5">
                  <c:v>63</c:v>
                </c:pt>
                <c:pt idx="6">
                  <c:v>66</c:v>
                </c:pt>
                <c:pt idx="7">
                  <c:v>65</c:v>
                </c:pt>
                <c:pt idx="8">
                  <c:v>59</c:v>
                </c:pt>
                <c:pt idx="9">
                  <c:v>49</c:v>
                </c:pt>
                <c:pt idx="10">
                  <c:v>39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0-48A2-9F1D-C23EC265C192}"/>
            </c:ext>
          </c:extLst>
        </c:ser>
        <c:ser>
          <c:idx val="2"/>
          <c:order val="2"/>
          <c:tx>
            <c:strRef>
              <c:f>'Seasonality Answers'!$D$6</c:f>
              <c:strCache>
                <c:ptCount val="1"/>
                <c:pt idx="0">
                  <c:v>Year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Answers'!$D$7:$D$18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56</c:v>
                </c:pt>
                <c:pt idx="9">
                  <c:v>48</c:v>
                </c:pt>
                <c:pt idx="10">
                  <c:v>35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0-48A2-9F1D-C23EC265C192}"/>
            </c:ext>
          </c:extLst>
        </c:ser>
        <c:ser>
          <c:idx val="12"/>
          <c:order val="12"/>
          <c:tx>
            <c:strRef>
              <c:f>'Seasonality Answers'!$N$6</c:f>
              <c:strCache>
                <c:ptCount val="1"/>
                <c:pt idx="0">
                  <c:v>Year 4 - Forecast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'Seasonality Answers'!$A$7:$A$18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'Seasonality Answers'!$N$7:$N$18</c:f>
              <c:numCache>
                <c:formatCode>0.0</c:formatCode>
                <c:ptCount val="12"/>
                <c:pt idx="0">
                  <c:v>22.044010427886345</c:v>
                </c:pt>
                <c:pt idx="1">
                  <c:v>23.152925592425063</c:v>
                </c:pt>
                <c:pt idx="2">
                  <c:v>31.752711456905004</c:v>
                </c:pt>
                <c:pt idx="3">
                  <c:v>41.860278399707141</c:v>
                </c:pt>
                <c:pt idx="4">
                  <c:v>49.302330493249229</c:v>
                </c:pt>
                <c:pt idx="5">
                  <c:v>59.348826554575169</c:v>
                </c:pt>
                <c:pt idx="6">
                  <c:v>64.190949424338484</c:v>
                </c:pt>
                <c:pt idx="7">
                  <c:v>64.634560112604007</c:v>
                </c:pt>
                <c:pt idx="8">
                  <c:v>57.080998703789824</c:v>
                </c:pt>
                <c:pt idx="9">
                  <c:v>46.590789911967434</c:v>
                </c:pt>
                <c:pt idx="10">
                  <c:v>36.91244584695459</c:v>
                </c:pt>
                <c:pt idx="11">
                  <c:v>27.465994300841118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70-48A2-9F1D-C23EC265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51728"/>
        <c:axId val="10166494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'Seasonality Answers'!$E$6</c15:sqref>
                        </c15:formulaRef>
                      </c:ext>
                    </c:extLst>
                    <c:strCache>
                      <c:ptCount val="1"/>
                      <c:pt idx="0">
                        <c:v>Monthly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'Seasonality Answers'!$E$7:$E$18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22.333333333333332</c:v>
                      </c:pt>
                      <c:pt idx="1">
                        <c:v>23.333333333333332</c:v>
                      </c:pt>
                      <c:pt idx="2">
                        <c:v>32</c:v>
                      </c:pt>
                      <c:pt idx="3">
                        <c:v>42</c:v>
                      </c:pt>
                      <c:pt idx="4">
                        <c:v>49.666666666666664</c:v>
                      </c:pt>
                      <c:pt idx="5">
                        <c:v>60</c:v>
                      </c:pt>
                      <c:pt idx="6">
                        <c:v>64.666666666666671</c:v>
                      </c:pt>
                      <c:pt idx="7">
                        <c:v>65</c:v>
                      </c:pt>
                      <c:pt idx="8">
                        <c:v>57.666666666666664</c:v>
                      </c:pt>
                      <c:pt idx="9">
                        <c:v>47</c:v>
                      </c:pt>
                      <c:pt idx="10">
                        <c:v>37.333333333333336</c:v>
                      </c:pt>
                      <c:pt idx="11">
                        <c:v>27.666666666666668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E70-48A2-9F1D-C23EC265C1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Answers'!$F$6</c15:sqref>
                        </c15:formulaRef>
                      </c:ext>
                    </c:extLst>
                    <c:strCache>
                      <c:ptCount val="1"/>
                      <c:pt idx="0">
                        <c:v>Year 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Answers'!$F$7:$F$18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0.50285714285714289</c:v>
                      </c:pt>
                      <c:pt idx="1">
                        <c:v>0.59428571428571431</c:v>
                      </c:pt>
                      <c:pt idx="2">
                        <c:v>0.8</c:v>
                      </c:pt>
                      <c:pt idx="3">
                        <c:v>0.91428571428571426</c:v>
                      </c:pt>
                      <c:pt idx="4">
                        <c:v>1.1428571428571428</c:v>
                      </c:pt>
                      <c:pt idx="5">
                        <c:v>1.3714285714285714</c:v>
                      </c:pt>
                      <c:pt idx="6">
                        <c:v>1.4857142857142858</c:v>
                      </c:pt>
                      <c:pt idx="7">
                        <c:v>1.417142857142857</c:v>
                      </c:pt>
                      <c:pt idx="8">
                        <c:v>1.3257142857142856</c:v>
                      </c:pt>
                      <c:pt idx="9">
                        <c:v>1.0057142857142858</c:v>
                      </c:pt>
                      <c:pt idx="10">
                        <c:v>0.86857142857142855</c:v>
                      </c:pt>
                      <c:pt idx="11">
                        <c:v>0.5714285714285714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70-48A2-9F1D-C23EC265C1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Answers'!$G$6</c15:sqref>
                        </c15:formulaRef>
                      </c:ext>
                    </c:extLst>
                    <c:strCache>
                      <c:ptCount val="1"/>
                      <c:pt idx="0">
                        <c:v>Year 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Answers'!$G$7:$G$18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0.53631284916201116</c:v>
                      </c:pt>
                      <c:pt idx="1">
                        <c:v>0.46927374301675978</c:v>
                      </c:pt>
                      <c:pt idx="2">
                        <c:v>0.69273743016759781</c:v>
                      </c:pt>
                      <c:pt idx="3">
                        <c:v>0.93854748603351956</c:v>
                      </c:pt>
                      <c:pt idx="4">
                        <c:v>1.0726256983240223</c:v>
                      </c:pt>
                      <c:pt idx="5">
                        <c:v>1.4078212290502794</c:v>
                      </c:pt>
                      <c:pt idx="6">
                        <c:v>1.4748603351955307</c:v>
                      </c:pt>
                      <c:pt idx="7">
                        <c:v>1.4525139664804469</c:v>
                      </c:pt>
                      <c:pt idx="8">
                        <c:v>1.3184357541899441</c:v>
                      </c:pt>
                      <c:pt idx="9">
                        <c:v>1.0949720670391061</c:v>
                      </c:pt>
                      <c:pt idx="10">
                        <c:v>0.87150837988826813</c:v>
                      </c:pt>
                      <c:pt idx="11">
                        <c:v>0.67039106145251393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70-48A2-9F1D-C23EC265C1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Answers'!$H$6</c15:sqref>
                        </c15:formulaRef>
                      </c:ext>
                    </c:extLst>
                    <c:strCache>
                      <c:ptCount val="1"/>
                      <c:pt idx="0">
                        <c:v>Year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Answers'!$H$7:$H$18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0.48091603053435117</c:v>
                      </c:pt>
                      <c:pt idx="1">
                        <c:v>0.52671755725190839</c:v>
                      </c:pt>
                      <c:pt idx="2">
                        <c:v>0.68702290076335881</c:v>
                      </c:pt>
                      <c:pt idx="3">
                        <c:v>1.0076335877862597</c:v>
                      </c:pt>
                      <c:pt idx="4">
                        <c:v>1.16793893129771</c:v>
                      </c:pt>
                      <c:pt idx="5">
                        <c:v>1.3053435114503817</c:v>
                      </c:pt>
                      <c:pt idx="6">
                        <c:v>1.4427480916030535</c:v>
                      </c:pt>
                      <c:pt idx="7">
                        <c:v>1.5572519083969467</c:v>
                      </c:pt>
                      <c:pt idx="8">
                        <c:v>1.2824427480916032</c:v>
                      </c:pt>
                      <c:pt idx="9">
                        <c:v>1.0992366412213741</c:v>
                      </c:pt>
                      <c:pt idx="10">
                        <c:v>0.80152671755725191</c:v>
                      </c:pt>
                      <c:pt idx="11">
                        <c:v>0.6412213740458016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0-48A2-9F1D-C23EC265C19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Answers'!$I$6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Answers'!$I$7:$I$18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0.50669534085116841</c:v>
                      </c:pt>
                      <c:pt idx="1">
                        <c:v>0.53009233818479418</c:v>
                      </c:pt>
                      <c:pt idx="2">
                        <c:v>0.72658677697698559</c:v>
                      </c:pt>
                      <c:pt idx="3">
                        <c:v>0.95348892936849783</c:v>
                      </c:pt>
                      <c:pt idx="4">
                        <c:v>1.1278072574929585</c:v>
                      </c:pt>
                      <c:pt idx="5">
                        <c:v>1.3615311039764109</c:v>
                      </c:pt>
                      <c:pt idx="6">
                        <c:v>1.4677742375042897</c:v>
                      </c:pt>
                      <c:pt idx="7">
                        <c:v>1.4756362440067503</c:v>
                      </c:pt>
                      <c:pt idx="8">
                        <c:v>1.3088642626652778</c:v>
                      </c:pt>
                      <c:pt idx="9">
                        <c:v>1.0666409979915887</c:v>
                      </c:pt>
                      <c:pt idx="10">
                        <c:v>0.84720217533898279</c:v>
                      </c:pt>
                      <c:pt idx="11">
                        <c:v>0.62768033564229564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0-48A2-9F1D-C23EC265C19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Answers'!$J$6</c15:sqref>
                        </c15:formulaRef>
                      </c:ext>
                    </c:extLst>
                    <c:strCache>
                      <c:ptCount val="1"/>
                      <c:pt idx="0">
                        <c:v>Year 1 - 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Answers'!$J$7:$J$18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43.418595408916651</c:v>
                      </c:pt>
                      <c:pt idx="1">
                        <c:v>49.048058474175122</c:v>
                      </c:pt>
                      <c:pt idx="2">
                        <c:v>48.17043346924082</c:v>
                      </c:pt>
                      <c:pt idx="3">
                        <c:v>41.951194993414632</c:v>
                      </c:pt>
                      <c:pt idx="4">
                        <c:v>44.333816499059175</c:v>
                      </c:pt>
                      <c:pt idx="5">
                        <c:v>44.068034747621546</c:v>
                      </c:pt>
                      <c:pt idx="6">
                        <c:v>44.284739668494169</c:v>
                      </c:pt>
                      <c:pt idx="7">
                        <c:v>42.015774722131574</c:v>
                      </c:pt>
                      <c:pt idx="8">
                        <c:v>44.313227623690281</c:v>
                      </c:pt>
                      <c:pt idx="9">
                        <c:v>41.250992679682255</c:v>
                      </c:pt>
                      <c:pt idx="10">
                        <c:v>44.853520335680713</c:v>
                      </c:pt>
                      <c:pt idx="11">
                        <c:v>39.829191039445078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70-48A2-9F1D-C23EC265C19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Answers'!$K$6</c15:sqref>
                        </c15:formulaRef>
                      </c:ext>
                    </c:extLst>
                    <c:strCache>
                      <c:ptCount val="1"/>
                      <c:pt idx="0">
                        <c:v>Year 2 - D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Answers'!$K$7:$K$18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47.365740446090896</c:v>
                      </c:pt>
                      <c:pt idx="1">
                        <c:v>39.615739536833757</c:v>
                      </c:pt>
                      <c:pt idx="2">
                        <c:v>42.665241072756153</c:v>
                      </c:pt>
                      <c:pt idx="3">
                        <c:v>44.048754743085361</c:v>
                      </c:pt>
                      <c:pt idx="4">
                        <c:v>42.560463839096805</c:v>
                      </c:pt>
                      <c:pt idx="5">
                        <c:v>46.271436485002624</c:v>
                      </c:pt>
                      <c:pt idx="6">
                        <c:v>44.966043355701771</c:v>
                      </c:pt>
                      <c:pt idx="7">
                        <c:v>44.048796079654068</c:v>
                      </c:pt>
                      <c:pt idx="8">
                        <c:v>45.077248789615979</c:v>
                      </c:pt>
                      <c:pt idx="9">
                        <c:v>45.938605484191598</c:v>
                      </c:pt>
                      <c:pt idx="10">
                        <c:v>46.033876133988102</c:v>
                      </c:pt>
                      <c:pt idx="11">
                        <c:v>47.795029247334092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70-48A2-9F1D-C23EC265C19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Answers'!$L$6</c15:sqref>
                        </c15:formulaRef>
                      </c:ext>
                    </c:extLst>
                    <c:strCache>
                      <c:ptCount val="1"/>
                      <c:pt idx="0">
                        <c:v>Year 3 - D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Answers'!$L$7:$L$18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41.445022890329533</c:v>
                      </c:pt>
                      <c:pt idx="1">
                        <c:v>43.388667111770303</c:v>
                      </c:pt>
                      <c:pt idx="2">
                        <c:v>41.288942973634988</c:v>
                      </c:pt>
                      <c:pt idx="3">
                        <c:v>46.14631449275609</c:v>
                      </c:pt>
                      <c:pt idx="4">
                        <c:v>45.220492829040353</c:v>
                      </c:pt>
                      <c:pt idx="5">
                        <c:v>41.864633010240468</c:v>
                      </c:pt>
                      <c:pt idx="6">
                        <c:v>42.922132294078963</c:v>
                      </c:pt>
                      <c:pt idx="7">
                        <c:v>46.081817437176568</c:v>
                      </c:pt>
                      <c:pt idx="8">
                        <c:v>42.785185291838893</c:v>
                      </c:pt>
                      <c:pt idx="9">
                        <c:v>45.001082923289729</c:v>
                      </c:pt>
                      <c:pt idx="10">
                        <c:v>41.312452940758547</c:v>
                      </c:pt>
                      <c:pt idx="11">
                        <c:v>44.608693964178485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70-48A2-9F1D-C23EC265C19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Answers'!$M$6</c15:sqref>
                        </c15:formulaRef>
                      </c:ext>
                    </c:extLst>
                    <c:strCache>
                      <c:ptCount val="1"/>
                      <c:pt idx="0">
                        <c:v>TTM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Answers'!$A$7:$A$18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 Answers'!$M$7:$M$18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43.505453179924409</c:v>
                      </c:pt>
                      <c:pt idx="1">
                        <c:v>43.67715570405732</c:v>
                      </c:pt>
                      <c:pt idx="2">
                        <c:v>43.701196420081232</c:v>
                      </c:pt>
                      <c:pt idx="3">
                        <c:v>43.902217540618416</c:v>
                      </c:pt>
                      <c:pt idx="4">
                        <c:v>43.715209461273616</c:v>
                      </c:pt>
                      <c:pt idx="5">
                        <c:v>43.589769180626384</c:v>
                      </c:pt>
                      <c:pt idx="6">
                        <c:v>43.733530528158546</c:v>
                      </c:pt>
                      <c:pt idx="7">
                        <c:v>43.801147047665182</c:v>
                      </c:pt>
                      <c:pt idx="8">
                        <c:v>43.61109118187256</c:v>
                      </c:pt>
                      <c:pt idx="9">
                        <c:v>43.679916672708693</c:v>
                      </c:pt>
                      <c:pt idx="10">
                        <c:v>43.569819485160281</c:v>
                      </c:pt>
                      <c:pt idx="11">
                        <c:v>43.757933363860424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70-48A2-9F1D-C23EC265C192}"/>
                  </c:ext>
                </c:extLst>
              </c15:ser>
            </c15:filteredScatterSeries>
          </c:ext>
        </c:extLst>
      </c:scatterChart>
      <c:valAx>
        <c:axId val="10166517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49432"/>
        <c:crosses val="autoZero"/>
        <c:crossBetween val="midCat"/>
        <c:majorUnit val="1"/>
        <c:minorUnit val="0.5"/>
      </c:valAx>
      <c:valAx>
        <c:axId val="10166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Low Temp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18</xdr:row>
      <xdr:rowOff>66674</xdr:rowOff>
    </xdr:from>
    <xdr:to>
      <xdr:col>22</xdr:col>
      <xdr:colOff>581025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</xdr:colOff>
      <xdr:row>36</xdr:row>
      <xdr:rowOff>161925</xdr:rowOff>
    </xdr:from>
    <xdr:to>
      <xdr:col>18</xdr:col>
      <xdr:colOff>385762</xdr:colOff>
      <xdr:row>51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57150</xdr:rowOff>
    </xdr:from>
    <xdr:to>
      <xdr:col>7</xdr:col>
      <xdr:colOff>219075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workbookViewId="0">
      <selection activeCell="K19" sqref="K19"/>
    </sheetView>
  </sheetViews>
  <sheetFormatPr defaultColWidth="9.1796875" defaultRowHeight="14.5" x14ac:dyDescent="0.35"/>
  <cols>
    <col min="1" max="3" width="9.1796875" style="1"/>
    <col min="4" max="4" width="10.453125" style="1" customWidth="1"/>
    <col min="5" max="16384" width="9.1796875" style="1"/>
  </cols>
  <sheetData>
    <row r="1" spans="1:14" ht="15.5" x14ac:dyDescent="0.35">
      <c r="A1" s="29" t="s">
        <v>36</v>
      </c>
    </row>
    <row r="2" spans="1:14" x14ac:dyDescent="0.35">
      <c r="A2" s="19"/>
    </row>
    <row r="3" spans="1:14" x14ac:dyDescent="0.35">
      <c r="A3" s="1" t="s">
        <v>35</v>
      </c>
    </row>
    <row r="4" spans="1:14" ht="32.5" thickBot="1" x14ac:dyDescent="0.85">
      <c r="A4" s="28"/>
    </row>
    <row r="5" spans="1:14" ht="30" customHeight="1" x14ac:dyDescent="0.35">
      <c r="A5" s="9"/>
      <c r="B5" s="32" t="s">
        <v>20</v>
      </c>
      <c r="C5" s="33"/>
      <c r="D5" s="33"/>
      <c r="E5" s="34"/>
      <c r="F5" s="32" t="s">
        <v>22</v>
      </c>
      <c r="G5" s="33"/>
      <c r="H5" s="33"/>
      <c r="I5" s="34"/>
      <c r="J5" s="32" t="s">
        <v>34</v>
      </c>
      <c r="K5" s="33"/>
      <c r="L5" s="34"/>
      <c r="M5" s="35" t="s">
        <v>25</v>
      </c>
      <c r="N5" s="36"/>
    </row>
    <row r="6" spans="1:14" ht="29.5" thickBot="1" x14ac:dyDescent="0.4">
      <c r="A6" s="14" t="s">
        <v>1</v>
      </c>
      <c r="B6" s="14" t="s">
        <v>13</v>
      </c>
      <c r="C6" s="15" t="s">
        <v>14</v>
      </c>
      <c r="D6" s="15" t="s">
        <v>15</v>
      </c>
      <c r="E6" s="20" t="s">
        <v>21</v>
      </c>
      <c r="F6" s="14" t="s">
        <v>13</v>
      </c>
      <c r="G6" s="15" t="s">
        <v>14</v>
      </c>
      <c r="H6" s="15" t="s">
        <v>15</v>
      </c>
      <c r="I6" s="16" t="s">
        <v>23</v>
      </c>
      <c r="J6" s="14" t="s">
        <v>27</v>
      </c>
      <c r="K6" s="15" t="s">
        <v>28</v>
      </c>
      <c r="L6" s="16" t="s">
        <v>29</v>
      </c>
      <c r="M6" s="14" t="s">
        <v>26</v>
      </c>
      <c r="N6" s="20" t="s">
        <v>32</v>
      </c>
    </row>
    <row r="7" spans="1:14" x14ac:dyDescent="0.35">
      <c r="A7" s="10" t="s">
        <v>2</v>
      </c>
      <c r="B7" s="24">
        <v>22</v>
      </c>
      <c r="C7" s="25">
        <v>24</v>
      </c>
      <c r="D7" s="25">
        <v>21</v>
      </c>
      <c r="E7" s="11"/>
      <c r="F7" s="3"/>
      <c r="G7" s="4"/>
      <c r="H7" s="4"/>
      <c r="I7" s="5"/>
      <c r="J7" s="3"/>
      <c r="K7" s="4"/>
      <c r="L7" s="5"/>
      <c r="M7" s="17"/>
      <c r="N7" s="18"/>
    </row>
    <row r="8" spans="1:14" x14ac:dyDescent="0.35">
      <c r="A8" s="10" t="s">
        <v>3</v>
      </c>
      <c r="B8" s="24">
        <v>26</v>
      </c>
      <c r="C8" s="25">
        <v>21</v>
      </c>
      <c r="D8" s="25">
        <v>23</v>
      </c>
      <c r="E8" s="11"/>
      <c r="F8" s="3"/>
      <c r="G8" s="4"/>
      <c r="H8" s="4"/>
      <c r="I8" s="5"/>
      <c r="J8" s="3"/>
      <c r="K8" s="4"/>
      <c r="L8" s="5"/>
      <c r="M8" s="3"/>
      <c r="N8" s="11"/>
    </row>
    <row r="9" spans="1:14" x14ac:dyDescent="0.35">
      <c r="A9" s="10" t="s">
        <v>4</v>
      </c>
      <c r="B9" s="24">
        <v>35</v>
      </c>
      <c r="C9" s="25">
        <v>31</v>
      </c>
      <c r="D9" s="25">
        <v>30</v>
      </c>
      <c r="E9" s="11"/>
      <c r="F9" s="3"/>
      <c r="G9" s="4"/>
      <c r="H9" s="4"/>
      <c r="I9" s="5"/>
      <c r="J9" s="3"/>
      <c r="K9" s="4"/>
      <c r="L9" s="5"/>
      <c r="M9" s="3"/>
      <c r="N9" s="11"/>
    </row>
    <row r="10" spans="1:14" x14ac:dyDescent="0.35">
      <c r="A10" s="10" t="s">
        <v>5</v>
      </c>
      <c r="B10" s="24">
        <v>40</v>
      </c>
      <c r="C10" s="25">
        <v>42</v>
      </c>
      <c r="D10" s="25">
        <v>44</v>
      </c>
      <c r="E10" s="11"/>
      <c r="F10" s="3"/>
      <c r="G10" s="4"/>
      <c r="H10" s="4"/>
      <c r="I10" s="5"/>
      <c r="J10" s="3"/>
      <c r="K10" s="4"/>
      <c r="L10" s="5"/>
      <c r="M10" s="3"/>
      <c r="N10" s="11"/>
    </row>
    <row r="11" spans="1:14" x14ac:dyDescent="0.35">
      <c r="A11" s="10" t="s">
        <v>0</v>
      </c>
      <c r="B11" s="24">
        <v>50</v>
      </c>
      <c r="C11" s="25">
        <v>48</v>
      </c>
      <c r="D11" s="25">
        <v>51</v>
      </c>
      <c r="E11" s="11"/>
      <c r="F11" s="3"/>
      <c r="G11" s="4"/>
      <c r="H11" s="4"/>
      <c r="I11" s="5"/>
      <c r="J11" s="3"/>
      <c r="K11" s="4"/>
      <c r="L11" s="5"/>
      <c r="M11" s="3"/>
      <c r="N11" s="11"/>
    </row>
    <row r="12" spans="1:14" x14ac:dyDescent="0.35">
      <c r="A12" s="10" t="s">
        <v>6</v>
      </c>
      <c r="B12" s="24">
        <v>60</v>
      </c>
      <c r="C12" s="25">
        <v>63</v>
      </c>
      <c r="D12" s="25">
        <v>57</v>
      </c>
      <c r="E12" s="11"/>
      <c r="F12" s="3"/>
      <c r="G12" s="4"/>
      <c r="H12" s="4"/>
      <c r="I12" s="5"/>
      <c r="J12" s="3"/>
      <c r="K12" s="4"/>
      <c r="L12" s="5"/>
      <c r="M12" s="3"/>
      <c r="N12" s="11"/>
    </row>
    <row r="13" spans="1:14" x14ac:dyDescent="0.35">
      <c r="A13" s="10" t="s">
        <v>7</v>
      </c>
      <c r="B13" s="24">
        <v>65</v>
      </c>
      <c r="C13" s="25">
        <v>66</v>
      </c>
      <c r="D13" s="25">
        <v>63</v>
      </c>
      <c r="E13" s="11"/>
      <c r="F13" s="3"/>
      <c r="G13" s="4"/>
      <c r="H13" s="4"/>
      <c r="I13" s="5"/>
      <c r="J13" s="3"/>
      <c r="K13" s="4"/>
      <c r="L13" s="5"/>
      <c r="M13" s="3"/>
      <c r="N13" s="11"/>
    </row>
    <row r="14" spans="1:14" x14ac:dyDescent="0.35">
      <c r="A14" s="10" t="s">
        <v>8</v>
      </c>
      <c r="B14" s="24">
        <v>62</v>
      </c>
      <c r="C14" s="25">
        <v>65</v>
      </c>
      <c r="D14" s="25">
        <v>68</v>
      </c>
      <c r="E14" s="11"/>
      <c r="F14" s="3"/>
      <c r="G14" s="4"/>
      <c r="H14" s="4"/>
      <c r="I14" s="5"/>
      <c r="J14" s="3"/>
      <c r="K14" s="4"/>
      <c r="L14" s="5"/>
      <c r="M14" s="3"/>
      <c r="N14" s="11"/>
    </row>
    <row r="15" spans="1:14" x14ac:dyDescent="0.35">
      <c r="A15" s="10" t="s">
        <v>9</v>
      </c>
      <c r="B15" s="24">
        <v>58</v>
      </c>
      <c r="C15" s="25">
        <v>59</v>
      </c>
      <c r="D15" s="25">
        <v>56</v>
      </c>
      <c r="E15" s="11"/>
      <c r="F15" s="3"/>
      <c r="G15" s="4"/>
      <c r="H15" s="4"/>
      <c r="I15" s="5"/>
      <c r="J15" s="3"/>
      <c r="K15" s="4"/>
      <c r="L15" s="5"/>
      <c r="M15" s="3"/>
      <c r="N15" s="11"/>
    </row>
    <row r="16" spans="1:14" x14ac:dyDescent="0.35">
      <c r="A16" s="10" t="s">
        <v>10</v>
      </c>
      <c r="B16" s="24">
        <v>44</v>
      </c>
      <c r="C16" s="25">
        <v>49</v>
      </c>
      <c r="D16" s="25">
        <v>48</v>
      </c>
      <c r="E16" s="11"/>
      <c r="F16" s="3"/>
      <c r="G16" s="4"/>
      <c r="H16" s="4"/>
      <c r="I16" s="5"/>
      <c r="J16" s="3"/>
      <c r="K16" s="4"/>
      <c r="L16" s="5"/>
      <c r="M16" s="3"/>
      <c r="N16" s="11"/>
    </row>
    <row r="17" spans="1:14" x14ac:dyDescent="0.35">
      <c r="A17" s="10" t="s">
        <v>11</v>
      </c>
      <c r="B17" s="24">
        <v>38</v>
      </c>
      <c r="C17" s="25">
        <v>39</v>
      </c>
      <c r="D17" s="25">
        <v>35</v>
      </c>
      <c r="E17" s="11"/>
      <c r="F17" s="3"/>
      <c r="G17" s="4"/>
      <c r="H17" s="4"/>
      <c r="I17" s="5"/>
      <c r="J17" s="3"/>
      <c r="K17" s="4"/>
      <c r="L17" s="5"/>
      <c r="M17" s="3"/>
      <c r="N17" s="11"/>
    </row>
    <row r="18" spans="1:14" ht="15" thickBot="1" x14ac:dyDescent="0.4">
      <c r="A18" s="12" t="s">
        <v>12</v>
      </c>
      <c r="B18" s="26">
        <v>25</v>
      </c>
      <c r="C18" s="27">
        <v>30</v>
      </c>
      <c r="D18" s="27">
        <v>28</v>
      </c>
      <c r="E18" s="13"/>
      <c r="F18" s="6"/>
      <c r="G18" s="7"/>
      <c r="H18" s="7"/>
      <c r="I18" s="8"/>
      <c r="J18" s="6"/>
      <c r="K18" s="7"/>
      <c r="L18" s="8"/>
      <c r="M18" s="6"/>
      <c r="N18" s="13"/>
    </row>
    <row r="19" spans="1:14" x14ac:dyDescent="0.35">
      <c r="A19" s="1" t="s">
        <v>17</v>
      </c>
      <c r="E19" s="2"/>
    </row>
    <row r="20" spans="1:14" x14ac:dyDescent="0.35">
      <c r="A20" s="1" t="s">
        <v>16</v>
      </c>
      <c r="B20" s="2"/>
      <c r="C20" s="2"/>
      <c r="D20" s="2"/>
      <c r="E20" s="2"/>
    </row>
    <row r="22" spans="1:14" x14ac:dyDescent="0.35">
      <c r="A22" s="1" t="s">
        <v>18</v>
      </c>
    </row>
    <row r="24" spans="1:14" x14ac:dyDescent="0.35">
      <c r="A24" s="1" t="s">
        <v>19</v>
      </c>
    </row>
    <row r="26" spans="1:14" x14ac:dyDescent="0.35">
      <c r="A26" s="1" t="s">
        <v>33</v>
      </c>
    </row>
    <row r="28" spans="1:14" x14ac:dyDescent="0.35">
      <c r="A28" s="1" t="s">
        <v>24</v>
      </c>
    </row>
    <row r="30" spans="1:14" x14ac:dyDescent="0.35">
      <c r="A30" s="1" t="s">
        <v>30</v>
      </c>
    </row>
    <row r="32" spans="1:14" x14ac:dyDescent="0.35">
      <c r="A32" s="1" t="s">
        <v>31</v>
      </c>
    </row>
  </sheetData>
  <mergeCells count="4">
    <mergeCell ref="B5:E5"/>
    <mergeCell ref="F5:I5"/>
    <mergeCell ref="J5:L5"/>
    <mergeCell ref="M5:N5"/>
  </mergeCells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2"/>
  <sheetViews>
    <sheetView topLeftCell="A5" zoomScaleNormal="100" workbookViewId="0">
      <selection activeCell="N7" sqref="N7"/>
    </sheetView>
  </sheetViews>
  <sheetFormatPr defaultColWidth="9.1796875" defaultRowHeight="14.5" x14ac:dyDescent="0.35"/>
  <cols>
    <col min="1" max="3" width="9.1796875" style="1"/>
    <col min="4" max="4" width="10.453125" style="1" customWidth="1"/>
    <col min="5" max="16384" width="9.1796875" style="1"/>
  </cols>
  <sheetData>
    <row r="1" spans="1:14" ht="15.5" x14ac:dyDescent="0.35">
      <c r="A1" s="29" t="s">
        <v>37</v>
      </c>
    </row>
    <row r="2" spans="1:14" x14ac:dyDescent="0.35">
      <c r="A2" s="19"/>
    </row>
    <row r="3" spans="1:14" x14ac:dyDescent="0.35">
      <c r="A3" s="1" t="s">
        <v>35</v>
      </c>
    </row>
    <row r="4" spans="1:14" ht="15" thickBot="1" x14ac:dyDescent="0.4"/>
    <row r="5" spans="1:14" ht="30" customHeight="1" x14ac:dyDescent="0.35">
      <c r="A5" s="9"/>
      <c r="B5" s="32" t="s">
        <v>20</v>
      </c>
      <c r="C5" s="33"/>
      <c r="D5" s="33"/>
      <c r="E5" s="34"/>
      <c r="F5" s="32" t="s">
        <v>22</v>
      </c>
      <c r="G5" s="33"/>
      <c r="H5" s="33"/>
      <c r="I5" s="34"/>
      <c r="J5" s="32" t="s">
        <v>34</v>
      </c>
      <c r="K5" s="33"/>
      <c r="L5" s="34"/>
      <c r="M5" s="35" t="s">
        <v>25</v>
      </c>
      <c r="N5" s="36"/>
    </row>
    <row r="6" spans="1:14" ht="29.5" thickBot="1" x14ac:dyDescent="0.4">
      <c r="A6" s="14" t="s">
        <v>1</v>
      </c>
      <c r="B6" s="14" t="s">
        <v>13</v>
      </c>
      <c r="C6" s="15" t="s">
        <v>14</v>
      </c>
      <c r="D6" s="15" t="s">
        <v>15</v>
      </c>
      <c r="E6" s="20" t="s">
        <v>21</v>
      </c>
      <c r="F6" s="14" t="s">
        <v>13</v>
      </c>
      <c r="G6" s="15" t="s">
        <v>14</v>
      </c>
      <c r="H6" s="15" t="s">
        <v>15</v>
      </c>
      <c r="I6" s="16" t="s">
        <v>23</v>
      </c>
      <c r="J6" s="15" t="s">
        <v>27</v>
      </c>
      <c r="K6" s="15" t="s">
        <v>28</v>
      </c>
      <c r="L6" s="16" t="s">
        <v>29</v>
      </c>
      <c r="M6" s="14" t="s">
        <v>26</v>
      </c>
      <c r="N6" s="20" t="s">
        <v>32</v>
      </c>
    </row>
    <row r="7" spans="1:14" x14ac:dyDescent="0.35">
      <c r="A7" s="10" t="s">
        <v>2</v>
      </c>
      <c r="B7" s="24">
        <v>22</v>
      </c>
      <c r="C7" s="25">
        <v>24</v>
      </c>
      <c r="D7" s="25">
        <v>21</v>
      </c>
      <c r="E7" s="21">
        <f>AVERAGE(B7:D7)</f>
        <v>22.333333333333332</v>
      </c>
      <c r="F7" s="3">
        <f>B7/B$20</f>
        <v>0.50285714285714289</v>
      </c>
      <c r="G7" s="4">
        <f t="shared" ref="G7:H18" si="0">C7/C$20</f>
        <v>0.53631284916201116</v>
      </c>
      <c r="H7" s="4">
        <f t="shared" si="0"/>
        <v>0.48091603053435117</v>
      </c>
      <c r="I7" s="30">
        <f>AVERAGE(F7:H7)</f>
        <v>0.50669534085116841</v>
      </c>
      <c r="J7" s="4">
        <f>B7/$I7</f>
        <v>43.418595408916651</v>
      </c>
      <c r="K7" s="4">
        <f t="shared" ref="K7:L7" si="1">C7/$I7</f>
        <v>47.365740446090896</v>
      </c>
      <c r="L7" s="5">
        <f t="shared" si="1"/>
        <v>41.445022890329533</v>
      </c>
      <c r="M7" s="3">
        <f>AVERAGE(L7:L18)</f>
        <v>43.505453179924409</v>
      </c>
      <c r="N7" s="11">
        <f>M7*I7</f>
        <v>22.044010427886345</v>
      </c>
    </row>
    <row r="8" spans="1:14" x14ac:dyDescent="0.35">
      <c r="A8" s="10" t="s">
        <v>3</v>
      </c>
      <c r="B8" s="24">
        <v>26</v>
      </c>
      <c r="C8" s="25">
        <v>21</v>
      </c>
      <c r="D8" s="25">
        <v>23</v>
      </c>
      <c r="E8" s="21">
        <f t="shared" ref="E8:E18" si="2">AVERAGE(B8:D8)</f>
        <v>23.333333333333332</v>
      </c>
      <c r="F8" s="3">
        <f t="shared" ref="F8:F18" si="3">B8/B$20</f>
        <v>0.59428571428571431</v>
      </c>
      <c r="G8" s="4">
        <f t="shared" si="0"/>
        <v>0.46927374301675978</v>
      </c>
      <c r="H8" s="4">
        <f t="shared" si="0"/>
        <v>0.52671755725190839</v>
      </c>
      <c r="I8" s="30">
        <f t="shared" ref="I8:I18" si="4">AVERAGE(F8:H8)</f>
        <v>0.53009233818479418</v>
      </c>
      <c r="J8" s="4">
        <f t="shared" ref="J8:J18" si="5">B8/$I8</f>
        <v>49.048058474175122</v>
      </c>
      <c r="K8" s="4">
        <f t="shared" ref="K8:K18" si="6">C8/$I8</f>
        <v>39.615739536833757</v>
      </c>
      <c r="L8" s="5">
        <f t="shared" ref="L8:L18" si="7">D8/$I8</f>
        <v>43.388667111770303</v>
      </c>
      <c r="M8" s="3">
        <f>AVERAGE($M$7:M7,L8:$L$18)</f>
        <v>43.67715570405732</v>
      </c>
      <c r="N8" s="11">
        <f t="shared" ref="N8:N18" si="8">M8*I8</f>
        <v>23.152925592425063</v>
      </c>
    </row>
    <row r="9" spans="1:14" x14ac:dyDescent="0.35">
      <c r="A9" s="10" t="s">
        <v>4</v>
      </c>
      <c r="B9" s="24">
        <v>35</v>
      </c>
      <c r="C9" s="25">
        <v>31</v>
      </c>
      <c r="D9" s="25">
        <v>30</v>
      </c>
      <c r="E9" s="21">
        <f t="shared" si="2"/>
        <v>32</v>
      </c>
      <c r="F9" s="3">
        <f t="shared" si="3"/>
        <v>0.8</v>
      </c>
      <c r="G9" s="4">
        <f t="shared" si="0"/>
        <v>0.69273743016759781</v>
      </c>
      <c r="H9" s="4">
        <f t="shared" si="0"/>
        <v>0.68702290076335881</v>
      </c>
      <c r="I9" s="30">
        <f t="shared" si="4"/>
        <v>0.72658677697698559</v>
      </c>
      <c r="J9" s="4">
        <f t="shared" si="5"/>
        <v>48.17043346924082</v>
      </c>
      <c r="K9" s="4">
        <f t="shared" si="6"/>
        <v>42.665241072756153</v>
      </c>
      <c r="L9" s="5">
        <f t="shared" si="7"/>
        <v>41.288942973634988</v>
      </c>
      <c r="M9" s="3">
        <f>AVERAGE($M$7:M8,L9:$L$18)</f>
        <v>43.701196420081232</v>
      </c>
      <c r="N9" s="11">
        <f t="shared" si="8"/>
        <v>31.752711456905004</v>
      </c>
    </row>
    <row r="10" spans="1:14" x14ac:dyDescent="0.35">
      <c r="A10" s="10" t="s">
        <v>5</v>
      </c>
      <c r="B10" s="24">
        <v>40</v>
      </c>
      <c r="C10" s="25">
        <v>42</v>
      </c>
      <c r="D10" s="25">
        <v>44</v>
      </c>
      <c r="E10" s="21">
        <f t="shared" si="2"/>
        <v>42</v>
      </c>
      <c r="F10" s="3">
        <f t="shared" si="3"/>
        <v>0.91428571428571426</v>
      </c>
      <c r="G10" s="4">
        <f t="shared" si="0"/>
        <v>0.93854748603351956</v>
      </c>
      <c r="H10" s="4">
        <f t="shared" si="0"/>
        <v>1.0076335877862597</v>
      </c>
      <c r="I10" s="30">
        <f t="shared" si="4"/>
        <v>0.95348892936849783</v>
      </c>
      <c r="J10" s="4">
        <f t="shared" si="5"/>
        <v>41.951194993414632</v>
      </c>
      <c r="K10" s="4">
        <f t="shared" si="6"/>
        <v>44.048754743085361</v>
      </c>
      <c r="L10" s="5">
        <f t="shared" si="7"/>
        <v>46.14631449275609</v>
      </c>
      <c r="M10" s="3">
        <f>AVERAGE($M$7:M9,L10:$L$18)</f>
        <v>43.902217540618416</v>
      </c>
      <c r="N10" s="11">
        <f t="shared" si="8"/>
        <v>41.860278399707141</v>
      </c>
    </row>
    <row r="11" spans="1:14" x14ac:dyDescent="0.35">
      <c r="A11" s="10" t="s">
        <v>0</v>
      </c>
      <c r="B11" s="24">
        <v>50</v>
      </c>
      <c r="C11" s="25">
        <v>48</v>
      </c>
      <c r="D11" s="25">
        <v>51</v>
      </c>
      <c r="E11" s="21">
        <f t="shared" si="2"/>
        <v>49.666666666666664</v>
      </c>
      <c r="F11" s="3">
        <f t="shared" si="3"/>
        <v>1.1428571428571428</v>
      </c>
      <c r="G11" s="4">
        <f t="shared" si="0"/>
        <v>1.0726256983240223</v>
      </c>
      <c r="H11" s="4">
        <f t="shared" si="0"/>
        <v>1.16793893129771</v>
      </c>
      <c r="I11" s="30">
        <f t="shared" si="4"/>
        <v>1.1278072574929585</v>
      </c>
      <c r="J11" s="4">
        <f t="shared" si="5"/>
        <v>44.333816499059175</v>
      </c>
      <c r="K11" s="4">
        <f t="shared" si="6"/>
        <v>42.560463839096805</v>
      </c>
      <c r="L11" s="5">
        <f t="shared" si="7"/>
        <v>45.220492829040353</v>
      </c>
      <c r="M11" s="3">
        <f>AVERAGE($M$7:M10,L11:$L$18)</f>
        <v>43.715209461273616</v>
      </c>
      <c r="N11" s="11">
        <f t="shared" si="8"/>
        <v>49.302330493249229</v>
      </c>
    </row>
    <row r="12" spans="1:14" x14ac:dyDescent="0.35">
      <c r="A12" s="10" t="s">
        <v>6</v>
      </c>
      <c r="B12" s="24">
        <v>60</v>
      </c>
      <c r="C12" s="25">
        <v>63</v>
      </c>
      <c r="D12" s="25">
        <v>57</v>
      </c>
      <c r="E12" s="21">
        <f t="shared" si="2"/>
        <v>60</v>
      </c>
      <c r="F12" s="3">
        <f t="shared" si="3"/>
        <v>1.3714285714285714</v>
      </c>
      <c r="G12" s="4">
        <f t="shared" si="0"/>
        <v>1.4078212290502794</v>
      </c>
      <c r="H12" s="4">
        <f t="shared" si="0"/>
        <v>1.3053435114503817</v>
      </c>
      <c r="I12" s="30">
        <f t="shared" si="4"/>
        <v>1.3615311039764109</v>
      </c>
      <c r="J12" s="4">
        <f t="shared" si="5"/>
        <v>44.068034747621546</v>
      </c>
      <c r="K12" s="4">
        <f t="shared" si="6"/>
        <v>46.271436485002624</v>
      </c>
      <c r="L12" s="5">
        <f t="shared" si="7"/>
        <v>41.864633010240468</v>
      </c>
      <c r="M12" s="3">
        <f>AVERAGE($M$7:M11,L12:$L$18)</f>
        <v>43.589769180626384</v>
      </c>
      <c r="N12" s="11">
        <f t="shared" si="8"/>
        <v>59.348826554575169</v>
      </c>
    </row>
    <row r="13" spans="1:14" x14ac:dyDescent="0.35">
      <c r="A13" s="10" t="s">
        <v>7</v>
      </c>
      <c r="B13" s="24">
        <v>65</v>
      </c>
      <c r="C13" s="25">
        <v>66</v>
      </c>
      <c r="D13" s="25">
        <v>63</v>
      </c>
      <c r="E13" s="21">
        <f t="shared" si="2"/>
        <v>64.666666666666671</v>
      </c>
      <c r="F13" s="3">
        <f t="shared" si="3"/>
        <v>1.4857142857142858</v>
      </c>
      <c r="G13" s="4">
        <f t="shared" si="0"/>
        <v>1.4748603351955307</v>
      </c>
      <c r="H13" s="4">
        <f t="shared" si="0"/>
        <v>1.4427480916030535</v>
      </c>
      <c r="I13" s="30">
        <f t="shared" si="4"/>
        <v>1.4677742375042897</v>
      </c>
      <c r="J13" s="4">
        <f t="shared" si="5"/>
        <v>44.284739668494169</v>
      </c>
      <c r="K13" s="4">
        <f t="shared" si="6"/>
        <v>44.966043355701771</v>
      </c>
      <c r="L13" s="5">
        <f t="shared" si="7"/>
        <v>42.922132294078963</v>
      </c>
      <c r="M13" s="3">
        <f>AVERAGE($M$7:M12,L13:$L$18)</f>
        <v>43.733530528158546</v>
      </c>
      <c r="N13" s="11">
        <f t="shared" si="8"/>
        <v>64.190949424338484</v>
      </c>
    </row>
    <row r="14" spans="1:14" x14ac:dyDescent="0.35">
      <c r="A14" s="10" t="s">
        <v>8</v>
      </c>
      <c r="B14" s="24">
        <v>62</v>
      </c>
      <c r="C14" s="25">
        <v>65</v>
      </c>
      <c r="D14" s="25">
        <v>68</v>
      </c>
      <c r="E14" s="21">
        <f t="shared" si="2"/>
        <v>65</v>
      </c>
      <c r="F14" s="3">
        <f t="shared" si="3"/>
        <v>1.417142857142857</v>
      </c>
      <c r="G14" s="4">
        <f t="shared" si="0"/>
        <v>1.4525139664804469</v>
      </c>
      <c r="H14" s="4">
        <f t="shared" si="0"/>
        <v>1.5572519083969467</v>
      </c>
      <c r="I14" s="30">
        <f t="shared" si="4"/>
        <v>1.4756362440067503</v>
      </c>
      <c r="J14" s="4">
        <f t="shared" si="5"/>
        <v>42.015774722131574</v>
      </c>
      <c r="K14" s="4">
        <f t="shared" si="6"/>
        <v>44.048796079654068</v>
      </c>
      <c r="L14" s="5">
        <f t="shared" si="7"/>
        <v>46.081817437176568</v>
      </c>
      <c r="M14" s="3">
        <f>AVERAGE($M$7:M13,L14:$L$18)</f>
        <v>43.801147047665182</v>
      </c>
      <c r="N14" s="11">
        <f t="shared" si="8"/>
        <v>64.634560112604007</v>
      </c>
    </row>
    <row r="15" spans="1:14" x14ac:dyDescent="0.35">
      <c r="A15" s="10" t="s">
        <v>9</v>
      </c>
      <c r="B15" s="24">
        <v>58</v>
      </c>
      <c r="C15" s="25">
        <v>59</v>
      </c>
      <c r="D15" s="25">
        <v>56</v>
      </c>
      <c r="E15" s="21">
        <f t="shared" si="2"/>
        <v>57.666666666666664</v>
      </c>
      <c r="F15" s="3">
        <f t="shared" si="3"/>
        <v>1.3257142857142856</v>
      </c>
      <c r="G15" s="4">
        <f t="shared" si="0"/>
        <v>1.3184357541899441</v>
      </c>
      <c r="H15" s="4">
        <f t="shared" si="0"/>
        <v>1.2824427480916032</v>
      </c>
      <c r="I15" s="30">
        <f t="shared" si="4"/>
        <v>1.3088642626652778</v>
      </c>
      <c r="J15" s="4">
        <f t="shared" si="5"/>
        <v>44.313227623690281</v>
      </c>
      <c r="K15" s="4">
        <f t="shared" si="6"/>
        <v>45.077248789615979</v>
      </c>
      <c r="L15" s="5">
        <f t="shared" si="7"/>
        <v>42.785185291838893</v>
      </c>
      <c r="M15" s="3">
        <f>AVERAGE($M$7:M14,L15:$L$18)</f>
        <v>43.61109118187256</v>
      </c>
      <c r="N15" s="11">
        <f t="shared" si="8"/>
        <v>57.080998703789824</v>
      </c>
    </row>
    <row r="16" spans="1:14" x14ac:dyDescent="0.35">
      <c r="A16" s="10" t="s">
        <v>10</v>
      </c>
      <c r="B16" s="24">
        <v>44</v>
      </c>
      <c r="C16" s="25">
        <v>49</v>
      </c>
      <c r="D16" s="25">
        <v>48</v>
      </c>
      <c r="E16" s="21">
        <f t="shared" si="2"/>
        <v>47</v>
      </c>
      <c r="F16" s="3">
        <f t="shared" si="3"/>
        <v>1.0057142857142858</v>
      </c>
      <c r="G16" s="4">
        <f t="shared" si="0"/>
        <v>1.0949720670391061</v>
      </c>
      <c r="H16" s="4">
        <f t="shared" si="0"/>
        <v>1.0992366412213741</v>
      </c>
      <c r="I16" s="30">
        <f t="shared" si="4"/>
        <v>1.0666409979915887</v>
      </c>
      <c r="J16" s="4">
        <f t="shared" si="5"/>
        <v>41.250992679682255</v>
      </c>
      <c r="K16" s="4">
        <f t="shared" si="6"/>
        <v>45.938605484191598</v>
      </c>
      <c r="L16" s="5">
        <f t="shared" si="7"/>
        <v>45.001082923289729</v>
      </c>
      <c r="M16" s="3">
        <f>AVERAGE($M$7:M15,L16:$L$18)</f>
        <v>43.679916672708693</v>
      </c>
      <c r="N16" s="11">
        <f t="shared" si="8"/>
        <v>46.590789911967434</v>
      </c>
    </row>
    <row r="17" spans="1:14" x14ac:dyDescent="0.35">
      <c r="A17" s="10" t="s">
        <v>11</v>
      </c>
      <c r="B17" s="24">
        <v>38</v>
      </c>
      <c r="C17" s="25">
        <v>39</v>
      </c>
      <c r="D17" s="25">
        <v>35</v>
      </c>
      <c r="E17" s="21">
        <f t="shared" si="2"/>
        <v>37.333333333333336</v>
      </c>
      <c r="F17" s="3">
        <f t="shared" si="3"/>
        <v>0.86857142857142855</v>
      </c>
      <c r="G17" s="4">
        <f t="shared" si="0"/>
        <v>0.87150837988826813</v>
      </c>
      <c r="H17" s="4">
        <f t="shared" si="0"/>
        <v>0.80152671755725191</v>
      </c>
      <c r="I17" s="30">
        <f t="shared" si="4"/>
        <v>0.84720217533898279</v>
      </c>
      <c r="J17" s="4">
        <f t="shared" si="5"/>
        <v>44.853520335680713</v>
      </c>
      <c r="K17" s="4">
        <f t="shared" si="6"/>
        <v>46.033876133988102</v>
      </c>
      <c r="L17" s="5">
        <f t="shared" si="7"/>
        <v>41.312452940758547</v>
      </c>
      <c r="M17" s="3">
        <f>AVERAGE($M$7:M16,L17:$L$18)</f>
        <v>43.569819485160281</v>
      </c>
      <c r="N17" s="11">
        <f t="shared" si="8"/>
        <v>36.91244584695459</v>
      </c>
    </row>
    <row r="18" spans="1:14" ht="15" thickBot="1" x14ac:dyDescent="0.4">
      <c r="A18" s="12" t="s">
        <v>12</v>
      </c>
      <c r="B18" s="26">
        <v>25</v>
      </c>
      <c r="C18" s="27">
        <v>30</v>
      </c>
      <c r="D18" s="27">
        <v>28</v>
      </c>
      <c r="E18" s="22">
        <f t="shared" si="2"/>
        <v>27.666666666666668</v>
      </c>
      <c r="F18" s="6">
        <f t="shared" si="3"/>
        <v>0.5714285714285714</v>
      </c>
      <c r="G18" s="7">
        <f t="shared" si="0"/>
        <v>0.67039106145251393</v>
      </c>
      <c r="H18" s="7">
        <f t="shared" si="0"/>
        <v>0.6412213740458016</v>
      </c>
      <c r="I18" s="31">
        <f t="shared" si="4"/>
        <v>0.62768033564229564</v>
      </c>
      <c r="J18" s="7">
        <f t="shared" si="5"/>
        <v>39.829191039445078</v>
      </c>
      <c r="K18" s="7">
        <f t="shared" si="6"/>
        <v>47.795029247334092</v>
      </c>
      <c r="L18" s="8">
        <f t="shared" si="7"/>
        <v>44.608693964178485</v>
      </c>
      <c r="M18" s="6">
        <f>AVERAGE($M$7:M17,L18:$L$18)</f>
        <v>43.757933363860424</v>
      </c>
      <c r="N18" s="13">
        <f t="shared" si="8"/>
        <v>27.465994300841118</v>
      </c>
    </row>
    <row r="19" spans="1:14" x14ac:dyDescent="0.35">
      <c r="A19" s="1" t="s">
        <v>17</v>
      </c>
      <c r="B19" s="1">
        <f>SUM(B7:B18)</f>
        <v>525</v>
      </c>
      <c r="C19" s="1">
        <f t="shared" ref="C19:E19" si="9">SUM(C7:C18)</f>
        <v>537</v>
      </c>
      <c r="D19" s="1">
        <f t="shared" si="9"/>
        <v>524</v>
      </c>
      <c r="E19" s="2">
        <f t="shared" si="9"/>
        <v>528.66666666666663</v>
      </c>
      <c r="I19" s="23"/>
    </row>
    <row r="20" spans="1:14" x14ac:dyDescent="0.35">
      <c r="A20" s="1" t="s">
        <v>16</v>
      </c>
      <c r="B20" s="2">
        <f>AVERAGE(B7:B18)</f>
        <v>43.75</v>
      </c>
      <c r="C20" s="2">
        <f t="shared" ref="C20:E20" si="10">AVERAGE(C7:C18)</f>
        <v>44.75</v>
      </c>
      <c r="D20" s="2">
        <f t="shared" si="10"/>
        <v>43.666666666666664</v>
      </c>
      <c r="E20" s="2">
        <f t="shared" si="10"/>
        <v>44.05555555555555</v>
      </c>
    </row>
    <row r="22" spans="1:14" x14ac:dyDescent="0.35">
      <c r="A22" s="1" t="s">
        <v>18</v>
      </c>
    </row>
    <row r="24" spans="1:14" x14ac:dyDescent="0.35">
      <c r="A24" s="1" t="s">
        <v>19</v>
      </c>
    </row>
    <row r="26" spans="1:14" x14ac:dyDescent="0.35">
      <c r="A26" s="1" t="s">
        <v>33</v>
      </c>
    </row>
    <row r="28" spans="1:14" x14ac:dyDescent="0.35">
      <c r="A28" s="1" t="s">
        <v>24</v>
      </c>
    </row>
    <row r="30" spans="1:14" x14ac:dyDescent="0.35">
      <c r="A30" s="1" t="s">
        <v>30</v>
      </c>
    </row>
    <row r="32" spans="1:14" x14ac:dyDescent="0.35">
      <c r="A32" s="1" t="s">
        <v>31</v>
      </c>
    </row>
  </sheetData>
  <mergeCells count="4">
    <mergeCell ref="J5:L5"/>
    <mergeCell ref="F5:I5"/>
    <mergeCell ref="M5:N5"/>
    <mergeCell ref="B5:E5"/>
  </mergeCells>
  <pageMargins left="0.7" right="0.7" top="0.75" bottom="0.75" header="0.3" footer="0.3"/>
  <pageSetup scale="57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Seasonality Case</vt:lpstr>
      <vt:lpstr>Seasonality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cp:lastPrinted>2020-01-06T23:18:19Z</cp:lastPrinted>
  <dcterms:created xsi:type="dcterms:W3CDTF">2016-12-07T15:54:44Z</dcterms:created>
  <dcterms:modified xsi:type="dcterms:W3CDTF">2021-08-05T23:27:09Z</dcterms:modified>
</cp:coreProperties>
</file>