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13_ncr:1_{8B2BA884-4378-461C-B62C-CF1AF57F0EE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turns Case" sheetId="1" r:id="rId1"/>
    <sheet name="Returns 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E13" i="2"/>
  <c r="E14" i="2" s="1"/>
  <c r="D13" i="2"/>
  <c r="D14" i="2" s="1"/>
  <c r="F14" i="2"/>
  <c r="D15" i="2"/>
  <c r="D16" i="2"/>
  <c r="D17" i="2"/>
  <c r="D18" i="2"/>
  <c r="D19" i="2"/>
  <c r="D20" i="2"/>
  <c r="F15" i="2"/>
  <c r="F16" i="2"/>
  <c r="F17" i="2"/>
  <c r="F18" i="2"/>
  <c r="F19" i="2"/>
  <c r="F20" i="2"/>
  <c r="F21" i="2"/>
  <c r="E16" i="2"/>
  <c r="E20" i="2" l="1"/>
  <c r="E19" i="2"/>
  <c r="E15" i="2"/>
  <c r="E21" i="2"/>
  <c r="E18" i="2"/>
  <c r="E17" i="2"/>
  <c r="D21" i="2"/>
  <c r="A10" i="2" s="1"/>
  <c r="C10" i="2"/>
  <c r="B10" i="2" l="1"/>
  <c r="I13" i="2"/>
  <c r="H13" i="2"/>
  <c r="G13" i="2"/>
  <c r="I14" i="2" l="1"/>
  <c r="I15" i="2" s="1"/>
  <c r="I16" i="2" s="1"/>
  <c r="G14" i="2"/>
  <c r="G15" i="2" s="1"/>
  <c r="G16" i="2" s="1"/>
  <c r="G17" i="2" l="1"/>
  <c r="G18" i="2" s="1"/>
  <c r="G19" i="2" s="1"/>
  <c r="I17" i="2"/>
  <c r="I18" i="2" s="1"/>
  <c r="I19" i="2" s="1"/>
  <c r="I20" i="2" s="1"/>
  <c r="I21" i="2" s="1"/>
  <c r="H14" i="2"/>
  <c r="H15" i="2" s="1"/>
  <c r="H16" i="2" s="1"/>
  <c r="H17" i="2" s="1"/>
  <c r="H18" i="2" s="1"/>
  <c r="H19" i="2" s="1"/>
  <c r="H20" i="2" s="1"/>
  <c r="H21" i="2" s="1"/>
  <c r="D5" i="2" s="1"/>
  <c r="G20" i="2" l="1"/>
  <c r="G21" i="2" s="1"/>
  <c r="D4" i="2" l="1"/>
</calcChain>
</file>

<file path=xl/sharedStrings.xml><?xml version="1.0" encoding="utf-8"?>
<sst xmlns="http://schemas.openxmlformats.org/spreadsheetml/2006/main" count="21" uniqueCount="13">
  <si>
    <t>Year</t>
  </si>
  <si>
    <t>Cash Outflow</t>
  </si>
  <si>
    <t>1.  What is the payback period under the following scenarios</t>
  </si>
  <si>
    <t>a. Non-Discounted</t>
  </si>
  <si>
    <t>b. Discounted at 5%</t>
  </si>
  <si>
    <t>c. Discounted at 10%</t>
  </si>
  <si>
    <t>Cumulative Cash Flow</t>
  </si>
  <si>
    <t>Discounted Cash Flow Rate</t>
  </si>
  <si>
    <t>Cash Inflow</t>
  </si>
  <si>
    <t>2.  What is the Profitability Index for each discount rate?</t>
  </si>
  <si>
    <t>&gt; 7 years if at all</t>
  </si>
  <si>
    <t>Returns Case</t>
  </si>
  <si>
    <t>Returns Case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</si>
</sst>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2" fontId="0" fillId="2" borderId="4" xfId="0" applyNumberFormat="1" applyFill="1" applyBorder="1"/>
    <xf numFmtId="2" fontId="0" fillId="2" borderId="4" xfId="2" applyNumberFormat="1" applyFont="1" applyFill="1" applyBorder="1"/>
    <xf numFmtId="9" fontId="3" fillId="3" borderId="8" xfId="0" applyNumberFormat="1" applyFont="1" applyFill="1" applyBorder="1"/>
    <xf numFmtId="9" fontId="3" fillId="3" borderId="0" xfId="0" applyNumberFormat="1" applyFont="1" applyFill="1" applyBorder="1"/>
    <xf numFmtId="9" fontId="3" fillId="3" borderId="9" xfId="0" applyNumberFormat="1" applyFont="1" applyFill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44" fontId="0" fillId="0" borderId="0" xfId="0" applyNumberFormat="1" applyBorder="1"/>
    <xf numFmtId="44" fontId="0" fillId="0" borderId="9" xfId="0" applyNumberFormat="1" applyBorder="1"/>
    <xf numFmtId="44" fontId="0" fillId="0" borderId="11" xfId="0" applyNumberFormat="1" applyBorder="1"/>
    <xf numFmtId="44" fontId="0" fillId="0" borderId="12" xfId="0" applyNumberFormat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3" fillId="3" borderId="9" xfId="0" applyFont="1" applyFill="1" applyBorder="1"/>
    <xf numFmtId="0" fontId="0" fillId="0" borderId="8" xfId="0" applyBorder="1"/>
    <xf numFmtId="164" fontId="2" fillId="0" borderId="0" xfId="1" applyNumberFormat="1" applyFont="1" applyBorder="1"/>
    <xf numFmtId="164" fontId="2" fillId="0" borderId="9" xfId="1" applyNumberFormat="1" applyFont="1" applyBorder="1"/>
    <xf numFmtId="0" fontId="0" fillId="0" borderId="9" xfId="0" applyBorder="1"/>
    <xf numFmtId="0" fontId="0" fillId="0" borderId="10" xfId="0" applyBorder="1"/>
    <xf numFmtId="164" fontId="2" fillId="0" borderId="11" xfId="1" applyNumberFormat="1" applyFont="1" applyBorder="1"/>
    <xf numFmtId="0" fontId="0" fillId="0" borderId="12" xfId="0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2" borderId="3" xfId="0" applyFill="1" applyBorder="1" applyAlignment="1">
      <alignment wrapText="1"/>
    </xf>
    <xf numFmtId="0" fontId="5" fillId="0" borderId="0" xfId="0" applyFont="1"/>
    <xf numFmtId="0" fontId="6" fillId="0" borderId="0" xfId="0" applyFont="1"/>
    <xf numFmtId="9" fontId="7" fillId="0" borderId="0" xfId="0" applyNumberFormat="1" applyFont="1"/>
    <xf numFmtId="44" fontId="0" fillId="0" borderId="8" xfId="0" applyNumberFormat="1" applyBorder="1"/>
    <xf numFmtId="44" fontId="0" fillId="0" borderId="10" xfId="0" applyNumberForma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0"/>
  <sheetViews>
    <sheetView workbookViewId="0">
      <selection activeCell="E24" sqref="E24"/>
    </sheetView>
  </sheetViews>
  <sheetFormatPr defaultRowHeight="14.5" x14ac:dyDescent="0.35"/>
  <cols>
    <col min="2" max="2" width="10.54296875" bestFit="1" customWidth="1"/>
    <col min="3" max="3" width="12.1796875" bestFit="1" customWidth="1"/>
  </cols>
  <sheetData>
    <row r="1" spans="1:4" ht="15.5" x14ac:dyDescent="0.35">
      <c r="A1" s="37" t="s">
        <v>11</v>
      </c>
    </row>
    <row r="2" spans="1:4" x14ac:dyDescent="0.35">
      <c r="A2" s="36"/>
    </row>
    <row r="3" spans="1:4" ht="15" thickBot="1" x14ac:dyDescent="0.4">
      <c r="A3" t="s">
        <v>2</v>
      </c>
    </row>
    <row r="4" spans="1:4" x14ac:dyDescent="0.35">
      <c r="A4" t="s">
        <v>3</v>
      </c>
      <c r="D4" s="1"/>
    </row>
    <row r="5" spans="1:4" x14ac:dyDescent="0.35">
      <c r="A5" t="s">
        <v>4</v>
      </c>
      <c r="D5" s="2"/>
    </row>
    <row r="6" spans="1:4" ht="15" thickBot="1" x14ac:dyDescent="0.4">
      <c r="A6" t="s">
        <v>5</v>
      </c>
      <c r="D6" s="3"/>
    </row>
    <row r="8" spans="1:4" x14ac:dyDescent="0.35">
      <c r="A8" t="s">
        <v>9</v>
      </c>
    </row>
    <row r="9" spans="1:4" ht="15" thickBot="1" x14ac:dyDescent="0.4">
      <c r="A9" s="38">
        <v>0</v>
      </c>
      <c r="B9" s="38">
        <v>0.05</v>
      </c>
      <c r="C9" s="38">
        <v>0.1</v>
      </c>
    </row>
    <row r="10" spans="1:4" ht="15" thickBot="1" x14ac:dyDescent="0.4">
      <c r="A10" s="5"/>
      <c r="B10" s="5"/>
      <c r="C10" s="5"/>
    </row>
    <row r="11" spans="1:4" ht="15" thickBot="1" x14ac:dyDescent="0.4"/>
    <row r="12" spans="1:4" ht="15" thickBot="1" x14ac:dyDescent="0.4">
      <c r="A12" s="32" t="s">
        <v>0</v>
      </c>
      <c r="B12" s="33" t="s">
        <v>8</v>
      </c>
      <c r="C12" s="34" t="s">
        <v>1</v>
      </c>
    </row>
    <row r="13" spans="1:4" x14ac:dyDescent="0.35">
      <c r="A13" s="25">
        <v>0</v>
      </c>
      <c r="B13" s="26">
        <v>0</v>
      </c>
      <c r="C13" s="27">
        <v>-150</v>
      </c>
    </row>
    <row r="14" spans="1:4" x14ac:dyDescent="0.35">
      <c r="A14" s="25">
        <v>1</v>
      </c>
      <c r="B14" s="26">
        <v>15</v>
      </c>
      <c r="C14" s="28"/>
    </row>
    <row r="15" spans="1:4" x14ac:dyDescent="0.35">
      <c r="A15" s="25">
        <v>2</v>
      </c>
      <c r="B15" s="26">
        <v>20</v>
      </c>
      <c r="C15" s="28"/>
    </row>
    <row r="16" spans="1:4" x14ac:dyDescent="0.35">
      <c r="A16" s="25">
        <v>3</v>
      </c>
      <c r="B16" s="26">
        <v>25</v>
      </c>
      <c r="C16" s="28"/>
    </row>
    <row r="17" spans="1:3" x14ac:dyDescent="0.35">
      <c r="A17" s="25">
        <v>4</v>
      </c>
      <c r="B17" s="26">
        <v>30</v>
      </c>
      <c r="C17" s="28"/>
    </row>
    <row r="18" spans="1:3" x14ac:dyDescent="0.35">
      <c r="A18" s="25">
        <v>5</v>
      </c>
      <c r="B18" s="26">
        <v>35</v>
      </c>
      <c r="C18" s="28"/>
    </row>
    <row r="19" spans="1:3" x14ac:dyDescent="0.35">
      <c r="A19" s="25">
        <v>6</v>
      </c>
      <c r="B19" s="26">
        <v>40</v>
      </c>
      <c r="C19" s="28"/>
    </row>
    <row r="20" spans="1:3" ht="15" thickBot="1" x14ac:dyDescent="0.4">
      <c r="A20" s="29">
        <v>7</v>
      </c>
      <c r="B20" s="30">
        <v>50</v>
      </c>
      <c r="C20" s="31"/>
    </row>
  </sheetData>
  <pageMargins left="0.7" right="0.7" top="0.75" bottom="0.7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21"/>
  <sheetViews>
    <sheetView tabSelected="1" zoomScale="120" zoomScaleNormal="120" workbookViewId="0">
      <selection activeCell="D4" sqref="D4"/>
    </sheetView>
  </sheetViews>
  <sheetFormatPr defaultRowHeight="14.5" x14ac:dyDescent="0.35"/>
  <cols>
    <col min="2" max="2" width="10.54296875" bestFit="1" customWidth="1"/>
    <col min="3" max="3" width="12.1796875" bestFit="1" customWidth="1"/>
  </cols>
  <sheetData>
    <row r="1" spans="1:9" ht="15.5" x14ac:dyDescent="0.35">
      <c r="A1" s="37" t="s">
        <v>12</v>
      </c>
    </row>
    <row r="3" spans="1:9" ht="15" thickBot="1" x14ac:dyDescent="0.4">
      <c r="A3" t="s">
        <v>2</v>
      </c>
    </row>
    <row r="4" spans="1:9" ht="15" thickBot="1" x14ac:dyDescent="0.4">
      <c r="A4" t="s">
        <v>3</v>
      </c>
      <c r="D4" s="4">
        <f>5+(ABS(G19)/(ABS(G19)+ABS(G20)))</f>
        <v>5.625</v>
      </c>
    </row>
    <row r="5" spans="1:9" ht="15" thickBot="1" x14ac:dyDescent="0.4">
      <c r="A5" t="s">
        <v>4</v>
      </c>
      <c r="D5" s="4">
        <f>6+ABS(H20)/ABS(H21-H20)</f>
        <v>6.3946818257812508</v>
      </c>
    </row>
    <row r="6" spans="1:9" ht="29.5" thickBot="1" x14ac:dyDescent="0.4">
      <c r="A6" t="s">
        <v>5</v>
      </c>
      <c r="D6" s="35" t="s">
        <v>10</v>
      </c>
    </row>
    <row r="8" spans="1:9" x14ac:dyDescent="0.35">
      <c r="A8" t="s">
        <v>9</v>
      </c>
    </row>
    <row r="9" spans="1:9" ht="15" thickBot="1" x14ac:dyDescent="0.4">
      <c r="A9" s="38">
        <v>0</v>
      </c>
      <c r="B9" s="38">
        <v>0.05</v>
      </c>
      <c r="C9" s="38">
        <v>0.1</v>
      </c>
    </row>
    <row r="10" spans="1:9" ht="15" thickBot="1" x14ac:dyDescent="0.4">
      <c r="A10" s="5">
        <f>SUM(D14:D21)/ABS($C$14)</f>
        <v>1.4333333333333333</v>
      </c>
      <c r="B10" s="5">
        <f>SUM(E14:E21)/ABS($C$14)</f>
        <v>1.143396108401906</v>
      </c>
      <c r="C10" s="5">
        <f>SUM(F14:F21)/ABS($C$14)</f>
        <v>0.92938448240297822</v>
      </c>
    </row>
    <row r="11" spans="1:9" ht="15" thickBot="1" x14ac:dyDescent="0.4"/>
    <row r="12" spans="1:9" x14ac:dyDescent="0.35">
      <c r="A12" s="19"/>
      <c r="B12" s="20"/>
      <c r="C12" s="21"/>
      <c r="D12" s="41" t="s">
        <v>7</v>
      </c>
      <c r="E12" s="42"/>
      <c r="F12" s="43"/>
      <c r="G12" s="41" t="s">
        <v>6</v>
      </c>
      <c r="H12" s="42"/>
      <c r="I12" s="43"/>
    </row>
    <row r="13" spans="1:9" x14ac:dyDescent="0.35">
      <c r="A13" s="22" t="s">
        <v>0</v>
      </c>
      <c r="B13" s="23" t="s">
        <v>8</v>
      </c>
      <c r="C13" s="24" t="s">
        <v>1</v>
      </c>
      <c r="D13" s="6">
        <f>A9</f>
        <v>0</v>
      </c>
      <c r="E13" s="7">
        <f>B9</f>
        <v>0.05</v>
      </c>
      <c r="F13" s="8">
        <f>C9</f>
        <v>0.1</v>
      </c>
      <c r="G13" s="6">
        <f>D13</f>
        <v>0</v>
      </c>
      <c r="H13" s="7">
        <f t="shared" ref="H13:I13" si="0">E13</f>
        <v>0.05</v>
      </c>
      <c r="I13" s="8">
        <f t="shared" si="0"/>
        <v>0.1</v>
      </c>
    </row>
    <row r="14" spans="1:9" x14ac:dyDescent="0.35">
      <c r="A14" s="25">
        <v>0</v>
      </c>
      <c r="B14" s="26">
        <v>0</v>
      </c>
      <c r="C14" s="27">
        <v>-150</v>
      </c>
      <c r="D14" s="39">
        <f t="shared" ref="D14:F15" si="1">$B14/(1+D$13)^$A14</f>
        <v>0</v>
      </c>
      <c r="E14" s="15">
        <f t="shared" si="1"/>
        <v>0</v>
      </c>
      <c r="F14" s="16">
        <f t="shared" si="1"/>
        <v>0</v>
      </c>
      <c r="G14" s="9">
        <f>$C$14+D14</f>
        <v>-150</v>
      </c>
      <c r="H14" s="10">
        <f t="shared" ref="H14:I14" si="2">$C$14+E14</f>
        <v>-150</v>
      </c>
      <c r="I14" s="11">
        <f t="shared" si="2"/>
        <v>-150</v>
      </c>
    </row>
    <row r="15" spans="1:9" x14ac:dyDescent="0.35">
      <c r="A15" s="25">
        <v>1</v>
      </c>
      <c r="B15" s="26">
        <v>15</v>
      </c>
      <c r="C15" s="28"/>
      <c r="D15" s="39">
        <f t="shared" si="1"/>
        <v>15</v>
      </c>
      <c r="E15" s="15">
        <f t="shared" si="1"/>
        <v>14.285714285714285</v>
      </c>
      <c r="F15" s="16">
        <f t="shared" si="1"/>
        <v>13.636363636363635</v>
      </c>
      <c r="G15" s="9">
        <f>G14+D15</f>
        <v>-135</v>
      </c>
      <c r="H15" s="10">
        <f>H14+E15</f>
        <v>-135.71428571428572</v>
      </c>
      <c r="I15" s="11">
        <f>I14+F15</f>
        <v>-136.36363636363637</v>
      </c>
    </row>
    <row r="16" spans="1:9" x14ac:dyDescent="0.35">
      <c r="A16" s="25">
        <v>2</v>
      </c>
      <c r="B16" s="26">
        <v>20</v>
      </c>
      <c r="C16" s="28"/>
      <c r="D16" s="39">
        <f t="shared" ref="D16:F21" si="3">$B16/(1+D$13)^$A16</f>
        <v>20</v>
      </c>
      <c r="E16" s="15">
        <f t="shared" si="3"/>
        <v>18.140589569160998</v>
      </c>
      <c r="F16" s="16">
        <f t="shared" si="3"/>
        <v>16.528925619834709</v>
      </c>
      <c r="G16" s="9">
        <f t="shared" ref="G16:I21" si="4">G15+D16</f>
        <v>-115</v>
      </c>
      <c r="H16" s="10">
        <f t="shared" si="4"/>
        <v>-117.57369614512473</v>
      </c>
      <c r="I16" s="11">
        <f t="shared" si="4"/>
        <v>-119.83471074380166</v>
      </c>
    </row>
    <row r="17" spans="1:9" x14ac:dyDescent="0.35">
      <c r="A17" s="25">
        <v>3</v>
      </c>
      <c r="B17" s="26">
        <v>25</v>
      </c>
      <c r="C17" s="28"/>
      <c r="D17" s="39">
        <f t="shared" si="3"/>
        <v>25</v>
      </c>
      <c r="E17" s="15">
        <f t="shared" si="3"/>
        <v>21.595939963286899</v>
      </c>
      <c r="F17" s="16">
        <f t="shared" si="3"/>
        <v>18.782870022539438</v>
      </c>
      <c r="G17" s="9">
        <f t="shared" si="4"/>
        <v>-90</v>
      </c>
      <c r="H17" s="10">
        <f t="shared" si="4"/>
        <v>-95.977756181837833</v>
      </c>
      <c r="I17" s="11">
        <f t="shared" si="4"/>
        <v>-101.05184072126222</v>
      </c>
    </row>
    <row r="18" spans="1:9" x14ac:dyDescent="0.35">
      <c r="A18" s="25">
        <v>4</v>
      </c>
      <c r="B18" s="26">
        <v>30</v>
      </c>
      <c r="C18" s="28"/>
      <c r="D18" s="39">
        <f t="shared" si="3"/>
        <v>30</v>
      </c>
      <c r="E18" s="15">
        <f t="shared" si="3"/>
        <v>24.681074243756459</v>
      </c>
      <c r="F18" s="16">
        <f t="shared" si="3"/>
        <v>20.490403660952115</v>
      </c>
      <c r="G18" s="9">
        <f t="shared" si="4"/>
        <v>-60</v>
      </c>
      <c r="H18" s="10">
        <f t="shared" si="4"/>
        <v>-71.296681938081377</v>
      </c>
      <c r="I18" s="11">
        <f t="shared" si="4"/>
        <v>-80.561437060310112</v>
      </c>
    </row>
    <row r="19" spans="1:9" x14ac:dyDescent="0.35">
      <c r="A19" s="25">
        <v>5</v>
      </c>
      <c r="B19" s="26">
        <v>35</v>
      </c>
      <c r="C19" s="28"/>
      <c r="D19" s="39">
        <f t="shared" si="3"/>
        <v>35</v>
      </c>
      <c r="E19" s="15">
        <f t="shared" si="3"/>
        <v>27.423415826396063</v>
      </c>
      <c r="F19" s="16">
        <f t="shared" si="3"/>
        <v>21.732246307070422</v>
      </c>
      <c r="G19" s="9">
        <f t="shared" si="4"/>
        <v>-25</v>
      </c>
      <c r="H19" s="10">
        <f t="shared" si="4"/>
        <v>-43.873266111685311</v>
      </c>
      <c r="I19" s="11">
        <f t="shared" si="4"/>
        <v>-58.829190753239686</v>
      </c>
    </row>
    <row r="20" spans="1:9" x14ac:dyDescent="0.35">
      <c r="A20" s="25">
        <v>6</v>
      </c>
      <c r="B20" s="26">
        <v>40</v>
      </c>
      <c r="C20" s="28"/>
      <c r="D20" s="39">
        <f t="shared" si="3"/>
        <v>40</v>
      </c>
      <c r="E20" s="15">
        <f t="shared" si="3"/>
        <v>29.848615865465106</v>
      </c>
      <c r="F20" s="16">
        <f t="shared" si="3"/>
        <v>22.578957202151088</v>
      </c>
      <c r="G20" s="9">
        <f t="shared" si="4"/>
        <v>15</v>
      </c>
      <c r="H20" s="10">
        <f t="shared" si="4"/>
        <v>-14.024650246220205</v>
      </c>
      <c r="I20" s="11">
        <f t="shared" si="4"/>
        <v>-36.250233551088598</v>
      </c>
    </row>
    <row r="21" spans="1:9" ht="15" thickBot="1" x14ac:dyDescent="0.4">
      <c r="A21" s="29">
        <v>7</v>
      </c>
      <c r="B21" s="30">
        <v>50</v>
      </c>
      <c r="C21" s="31"/>
      <c r="D21" s="40">
        <f t="shared" si="3"/>
        <v>50</v>
      </c>
      <c r="E21" s="17">
        <f t="shared" si="3"/>
        <v>35.534066506506072</v>
      </c>
      <c r="F21" s="18">
        <f t="shared" si="3"/>
        <v>25.657905911535323</v>
      </c>
      <c r="G21" s="12">
        <f t="shared" si="4"/>
        <v>65</v>
      </c>
      <c r="H21" s="13">
        <f t="shared" si="4"/>
        <v>21.509416260285867</v>
      </c>
      <c r="I21" s="14">
        <f t="shared" si="4"/>
        <v>-10.592327639553275</v>
      </c>
    </row>
  </sheetData>
  <mergeCells count="2">
    <mergeCell ref="D12:F12"/>
    <mergeCell ref="G12:I12"/>
  </mergeCells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 Case</vt:lpstr>
      <vt:lpstr>Returns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dcterms:created xsi:type="dcterms:W3CDTF">2016-06-16T22:42:52Z</dcterms:created>
  <dcterms:modified xsi:type="dcterms:W3CDTF">2021-09-05T23:07:22Z</dcterms:modified>
</cp:coreProperties>
</file>