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71C888AA-7A01-45D4-819F-98E648132D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9" i="1" l="1"/>
  <c r="E12" i="1" s="1"/>
  <c r="C9" i="1"/>
  <c r="C12" i="1" s="1"/>
  <c r="C13" i="1" l="1"/>
  <c r="C15" i="1" s="1"/>
  <c r="E13" i="1"/>
  <c r="E15" i="1" s="1"/>
</calcChain>
</file>

<file path=xl/sharedStrings.xml><?xml version="1.0" encoding="utf-8"?>
<sst xmlns="http://schemas.openxmlformats.org/spreadsheetml/2006/main" count="16" uniqueCount="16">
  <si>
    <t>Copper Mine Co. Panama Mine Division Department Headcount Projection</t>
  </si>
  <si>
    <t>Job Role</t>
  </si>
  <si>
    <t>Miner (Skilled)</t>
  </si>
  <si>
    <t>Miller (Skilled)</t>
  </si>
  <si>
    <t>Planning Period</t>
  </si>
  <si>
    <t xml:space="preserve">Employees at Retirement Age Over Planning Period </t>
  </si>
  <si>
    <t xml:space="preserve">Retirement Age Retirement Rate </t>
  </si>
  <si>
    <t>Non-Retirement Age Turnover Rate (Actual)</t>
  </si>
  <si>
    <t>Non-Retirement Age Turnover Rate (Projected)</t>
  </si>
  <si>
    <t>Headcount Projection and Gap Analysis</t>
  </si>
  <si>
    <t>Projected Employee Demand (Required)</t>
  </si>
  <si>
    <t xml:space="preserve">Projected Employee Supply </t>
  </si>
  <si>
    <t>Estimate of Number of Retirees</t>
  </si>
  <si>
    <t>Surplus (Gap)</t>
  </si>
  <si>
    <t>Estimate of Non-Retirement Age Turnover (Projected)</t>
  </si>
  <si>
    <t>Current Employees (FTE)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</si>
</sst>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9" fontId="1" fillId="2" borderId="1" xfId="1" applyNumberFormat="1"/>
    <xf numFmtId="0" fontId="2" fillId="3" borderId="1" xfId="2"/>
    <xf numFmtId="164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2" sqref="E2"/>
    </sheetView>
  </sheetViews>
  <sheetFormatPr defaultRowHeight="14.5" x14ac:dyDescent="0.35"/>
  <cols>
    <col min="1" max="1" width="42.81640625" customWidth="1"/>
    <col min="2" max="2" width="5.54296875" customWidth="1"/>
    <col min="3" max="3" width="12.453125" bestFit="1" customWidth="1"/>
    <col min="4" max="4" width="2.54296875" customWidth="1"/>
    <col min="5" max="5" width="12.26953125" bestFit="1" customWidth="1"/>
    <col min="6" max="6" width="2.1796875" customWidth="1"/>
  </cols>
  <sheetData>
    <row r="1" spans="1:7" x14ac:dyDescent="0.35">
      <c r="A1" s="1" t="s">
        <v>0</v>
      </c>
    </row>
    <row r="2" spans="1:7" x14ac:dyDescent="0.35">
      <c r="A2" s="1" t="s">
        <v>9</v>
      </c>
    </row>
    <row r="3" spans="1:7" x14ac:dyDescent="0.35">
      <c r="A3" s="1" t="s">
        <v>4</v>
      </c>
      <c r="C3" s="2">
        <v>2014</v>
      </c>
    </row>
    <row r="5" spans="1:7" x14ac:dyDescent="0.35">
      <c r="A5" s="1" t="s">
        <v>1</v>
      </c>
      <c r="C5" s="1" t="s">
        <v>2</v>
      </c>
      <c r="E5" s="1" t="s">
        <v>3</v>
      </c>
      <c r="G5" s="1"/>
    </row>
    <row r="6" spans="1:7" x14ac:dyDescent="0.35">
      <c r="A6" t="s">
        <v>15</v>
      </c>
      <c r="C6" s="2">
        <v>122.5</v>
      </c>
      <c r="E6" s="2">
        <v>110</v>
      </c>
    </row>
    <row r="7" spans="1:7" x14ac:dyDescent="0.35">
      <c r="A7" t="s">
        <v>5</v>
      </c>
      <c r="C7" s="2">
        <v>10</v>
      </c>
      <c r="E7" s="2">
        <v>8</v>
      </c>
    </row>
    <row r="8" spans="1:7" x14ac:dyDescent="0.35">
      <c r="A8" t="s">
        <v>6</v>
      </c>
      <c r="C8" s="3">
        <v>0.6</v>
      </c>
      <c r="E8" s="3">
        <v>0.5</v>
      </c>
    </row>
    <row r="9" spans="1:7" x14ac:dyDescent="0.35">
      <c r="A9" t="s">
        <v>12</v>
      </c>
      <c r="C9" s="4">
        <f>C7*C8</f>
        <v>6</v>
      </c>
      <c r="E9" s="4">
        <f>E7*E8</f>
        <v>4</v>
      </c>
    </row>
    <row r="10" spans="1:7" x14ac:dyDescent="0.35">
      <c r="A10" t="s">
        <v>7</v>
      </c>
      <c r="C10" s="3">
        <v>0.11</v>
      </c>
      <c r="E10" s="3">
        <v>0.09</v>
      </c>
    </row>
    <row r="11" spans="1:7" x14ac:dyDescent="0.35">
      <c r="A11" t="s">
        <v>8</v>
      </c>
      <c r="C11" s="3">
        <v>0.1</v>
      </c>
      <c r="E11" s="3">
        <v>0.08</v>
      </c>
    </row>
    <row r="12" spans="1:7" x14ac:dyDescent="0.35">
      <c r="A12" t="s">
        <v>14</v>
      </c>
      <c r="C12" s="4">
        <f>(C$6-C$9)*C$11</f>
        <v>11.65</v>
      </c>
      <c r="E12" s="4">
        <f t="shared" ref="E12" si="0">(E$6-E$9)*E$11</f>
        <v>8.48</v>
      </c>
    </row>
    <row r="13" spans="1:7" x14ac:dyDescent="0.35">
      <c r="A13" t="s">
        <v>11</v>
      </c>
      <c r="C13" s="4">
        <f>C6-C9-C12</f>
        <v>104.85</v>
      </c>
      <c r="E13" s="4">
        <f>E6-E9-E12</f>
        <v>97.52</v>
      </c>
    </row>
    <row r="14" spans="1:7" x14ac:dyDescent="0.35">
      <c r="A14" t="s">
        <v>10</v>
      </c>
      <c r="C14" s="2">
        <v>102.5</v>
      </c>
      <c r="E14" s="2">
        <v>106</v>
      </c>
    </row>
    <row r="15" spans="1:7" x14ac:dyDescent="0.35">
      <c r="A15" t="s">
        <v>13</v>
      </c>
      <c r="C15" s="4">
        <f>C13-C14</f>
        <v>2.3499999999999943</v>
      </c>
      <c r="D15" s="1"/>
      <c r="E15" s="5">
        <f>E13-E14</f>
        <v>-8.480000000000004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7E0416-D86D-4614-B6F4-50A4F81B0C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638447-64E0-40C9-9612-710883375C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18D8FE-0DFD-4186-B259-EB0A20B3D9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Holmes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</dc:creator>
  <cp:lastModifiedBy>User</cp:lastModifiedBy>
  <dcterms:created xsi:type="dcterms:W3CDTF">2013-05-02T21:15:15Z</dcterms:created>
  <dcterms:modified xsi:type="dcterms:W3CDTF">2021-08-28T15:09:36Z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