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81286566-7E47-43FA-9EBA-C285FA7DD1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utputs" sheetId="2" r:id="rId1"/>
    <sheet name="Inputs" sheetId="6" r:id="rId2"/>
    <sheet name="Calculations" sheetId="3" r:id="rId3"/>
  </sheets>
  <calcPr calcId="191029"/>
</workbook>
</file>

<file path=xl/calcChain.xml><?xml version="1.0" encoding="utf-8"?>
<calcChain xmlns="http://schemas.openxmlformats.org/spreadsheetml/2006/main">
  <c r="B4" i="3" l="1"/>
  <c r="D23" i="6"/>
  <c r="D24" i="6"/>
  <c r="D25" i="6"/>
  <c r="D26" i="6"/>
  <c r="B5" i="3"/>
  <c r="C5" i="3"/>
  <c r="E5" i="3" l="1"/>
  <c r="C4" i="3"/>
  <c r="D5" i="3"/>
  <c r="B6" i="3"/>
  <c r="D10" i="6"/>
  <c r="D11" i="6"/>
  <c r="D12" i="6"/>
  <c r="D13" i="6"/>
  <c r="D14" i="6"/>
  <c r="C6" i="3" l="1"/>
  <c r="D6" i="3" s="1"/>
  <c r="D4" i="3"/>
  <c r="E4" i="3"/>
  <c r="D22" i="6"/>
  <c r="D21" i="6"/>
  <c r="D20" i="6"/>
  <c r="D19" i="6"/>
  <c r="D18" i="6"/>
  <c r="D17" i="6"/>
  <c r="D16" i="6"/>
  <c r="D15" i="6"/>
  <c r="A1" i="6"/>
  <c r="B8" i="3" l="1"/>
  <c r="A1" i="3"/>
  <c r="B7" i="3" l="1"/>
  <c r="B9" i="3" s="1"/>
  <c r="C8" i="3" l="1"/>
  <c r="D8" i="3" s="1"/>
  <c r="C7" i="3" l="1"/>
  <c r="F4" i="3"/>
  <c r="B6" i="2" l="1"/>
  <c r="D7" i="3"/>
  <c r="B5" i="2"/>
  <c r="C9" i="3"/>
  <c r="D9" i="3" s="1"/>
  <c r="B7" i="2" l="1"/>
  <c r="B8" i="2"/>
  <c r="F5" i="3"/>
  <c r="B4" i="2" s="1"/>
</calcChain>
</file>

<file path=xl/sharedStrings.xml><?xml version="1.0" encoding="utf-8"?>
<sst xmlns="http://schemas.openxmlformats.org/spreadsheetml/2006/main" count="30" uniqueCount="27">
  <si>
    <t>Supplied</t>
  </si>
  <si>
    <t>Price/Unit</t>
  </si>
  <si>
    <t>Demanded</t>
  </si>
  <si>
    <t>Product Demand Curve and Price Elasticity of Demand</t>
  </si>
  <si>
    <t>Outputs Tab</t>
  </si>
  <si>
    <t>Inputs Tab</t>
  </si>
  <si>
    <t xml:space="preserve">Change in Revenue </t>
  </si>
  <si>
    <t>Price</t>
  </si>
  <si>
    <t>Old</t>
  </si>
  <si>
    <t>New</t>
  </si>
  <si>
    <t>Calculations Tab</t>
  </si>
  <si>
    <t>Quantity Demanded</t>
  </si>
  <si>
    <t>Average</t>
  </si>
  <si>
    <t>Change/Average</t>
  </si>
  <si>
    <t>% Change in Price</t>
  </si>
  <si>
    <t>Quantity Sold</t>
  </si>
  <si>
    <t>Market Share</t>
  </si>
  <si>
    <t>Revenue</t>
  </si>
  <si>
    <t>Percent Change in Revenue</t>
  </si>
  <si>
    <t>Price Elasticity Coefficient</t>
  </si>
  <si>
    <t>Variable Cost/Unit</t>
  </si>
  <si>
    <t>Variable Costs</t>
  </si>
  <si>
    <t>Contribution Margin</t>
  </si>
  <si>
    <t>Change in Contribution Margin</t>
  </si>
  <si>
    <t>Percent Change in Contribution Margin</t>
  </si>
  <si>
    <t>Surplus/
Shortage</t>
  </si>
  <si>
    <t xml:space="preserve">Absolute
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</si>
</sst>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4" fillId="0" borderId="0" xfId="0" applyFont="1"/>
    <xf numFmtId="164" fontId="1" fillId="2" borderId="1" xfId="1" applyNumberFormat="1"/>
    <xf numFmtId="3" fontId="3" fillId="3" borderId="1" xfId="3" applyNumberFormat="1"/>
    <xf numFmtId="164" fontId="3" fillId="3" borderId="1" xfId="3" applyNumberFormat="1"/>
    <xf numFmtId="4" fontId="3" fillId="3" borderId="1" xfId="3" applyNumberFormat="1"/>
    <xf numFmtId="9" fontId="1" fillId="2" borderId="1" xfId="1" applyNumberFormat="1"/>
    <xf numFmtId="3" fontId="1" fillId="2" borderId="1" xfId="1" applyNumberFormat="1"/>
    <xf numFmtId="0" fontId="0" fillId="0" borderId="0" xfId="0" applyAlignment="1">
      <alignment horizontal="right"/>
    </xf>
    <xf numFmtId="2" fontId="2" fillId="3" borderId="2" xfId="2" applyNumberFormat="1"/>
    <xf numFmtId="165" fontId="3" fillId="3" borderId="1" xfId="3" applyNumberFormat="1"/>
    <xf numFmtId="165" fontId="2" fillId="3" borderId="2" xfId="2" applyNumberFormat="1"/>
    <xf numFmtId="10" fontId="2" fillId="3" borderId="2" xfId="2" applyNumberFormat="1"/>
    <xf numFmtId="8" fontId="1" fillId="2" borderId="1" xfId="1" applyNumberFormat="1"/>
    <xf numFmtId="0" fontId="4" fillId="0" borderId="0" xfId="0" applyFont="1" applyFill="1" applyBorder="1"/>
    <xf numFmtId="0" fontId="5" fillId="0" borderId="0" xfId="0" applyFont="1" applyFill="1" applyBorder="1"/>
    <xf numFmtId="3" fontId="5" fillId="0" borderId="0" xfId="1" applyNumberFormat="1" applyFont="1" applyFill="1" applyBorder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 applyAlignment="1">
      <alignment wrapText="1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Equilibrium Price</a:t>
            </a:r>
            <a:endParaRPr lang="en-US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Inputs!$B$9</c:f>
              <c:strCache>
                <c:ptCount val="1"/>
                <c:pt idx="0">
                  <c:v>Demanded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cat>
            <c:numRef>
              <c:f>Inputs!$A$10:$A$22</c:f>
              <c:numCache>
                <c:formatCode>"$"#,##0.00</c:formatCode>
                <c:ptCount val="13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</c:numCache>
            </c:numRef>
          </c:cat>
          <c:val>
            <c:numRef>
              <c:f>Inputs!$B$10:$B$22</c:f>
              <c:numCache>
                <c:formatCode>#,##0</c:formatCode>
                <c:ptCount val="13"/>
                <c:pt idx="0">
                  <c:v>64000</c:v>
                </c:pt>
                <c:pt idx="1">
                  <c:v>60000</c:v>
                </c:pt>
                <c:pt idx="2">
                  <c:v>56000</c:v>
                </c:pt>
                <c:pt idx="3">
                  <c:v>52000</c:v>
                </c:pt>
                <c:pt idx="4">
                  <c:v>48000</c:v>
                </c:pt>
                <c:pt idx="5">
                  <c:v>44000</c:v>
                </c:pt>
                <c:pt idx="6">
                  <c:v>40000</c:v>
                </c:pt>
                <c:pt idx="7">
                  <c:v>36000</c:v>
                </c:pt>
                <c:pt idx="8">
                  <c:v>32000</c:v>
                </c:pt>
                <c:pt idx="9">
                  <c:v>28000</c:v>
                </c:pt>
                <c:pt idx="10">
                  <c:v>24000</c:v>
                </c:pt>
                <c:pt idx="11">
                  <c:v>20000</c:v>
                </c:pt>
                <c:pt idx="1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C-4AFE-AF0D-92293B293179}"/>
            </c:ext>
          </c:extLst>
        </c:ser>
        <c:ser>
          <c:idx val="1"/>
          <c:order val="1"/>
          <c:tx>
            <c:strRef>
              <c:f>Inputs!$C$9</c:f>
              <c:strCache>
                <c:ptCount val="1"/>
                <c:pt idx="0">
                  <c:v>Supplied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Inputs!$A$10:$A$22</c:f>
              <c:numCache>
                <c:formatCode>"$"#,##0.00</c:formatCode>
                <c:ptCount val="13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</c:numCache>
            </c:numRef>
          </c:cat>
          <c:val>
            <c:numRef>
              <c:f>Inputs!$C$10:$C$22</c:f>
              <c:numCache>
                <c:formatCode>#,##0</c:formatCode>
                <c:ptCount val="13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C-4AFE-AF0D-92293B29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82422720"/>
        <c:axId val="-882433056"/>
      </c:barChart>
      <c:catAx>
        <c:axId val="-88242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Price/Unit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82433056"/>
        <c:crosses val="autoZero"/>
        <c:auto val="1"/>
        <c:lblAlgn val="ctr"/>
        <c:lblOffset val="100"/>
        <c:noMultiLvlLbl val="0"/>
      </c:catAx>
      <c:valAx>
        <c:axId val="-8824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824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Equilibrium Price</a:t>
            </a:r>
            <a:endParaRPr lang="en-US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1052776566195"/>
          <c:y val="0.14598249801113763"/>
          <c:w val="0.52781827016520899"/>
          <c:h val="0.67079598343763114"/>
        </c:manualLayout>
      </c:layout>
      <c:lineChart>
        <c:grouping val="standard"/>
        <c:varyColors val="0"/>
        <c:ser>
          <c:idx val="1"/>
          <c:order val="1"/>
          <c:tx>
            <c:strRef>
              <c:f>Inputs!$B$9</c:f>
              <c:strCache>
                <c:ptCount val="1"/>
                <c:pt idx="0">
                  <c:v>Demanded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Inputs!$F$10:$F$22</c:f>
              <c:numCache>
                <c:formatCode>#,##0</c:formatCode>
                <c:ptCount val="13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</c:numCache>
            </c:numRef>
          </c:cat>
          <c:val>
            <c:numRef>
              <c:f>Inputs!$B$10:$B$22</c:f>
              <c:numCache>
                <c:formatCode>#,##0</c:formatCode>
                <c:ptCount val="13"/>
                <c:pt idx="0">
                  <c:v>64000</c:v>
                </c:pt>
                <c:pt idx="1">
                  <c:v>60000</c:v>
                </c:pt>
                <c:pt idx="2">
                  <c:v>56000</c:v>
                </c:pt>
                <c:pt idx="3">
                  <c:v>52000</c:v>
                </c:pt>
                <c:pt idx="4">
                  <c:v>48000</c:v>
                </c:pt>
                <c:pt idx="5">
                  <c:v>44000</c:v>
                </c:pt>
                <c:pt idx="6">
                  <c:v>40000</c:v>
                </c:pt>
                <c:pt idx="7">
                  <c:v>36000</c:v>
                </c:pt>
                <c:pt idx="8">
                  <c:v>32000</c:v>
                </c:pt>
                <c:pt idx="9">
                  <c:v>28000</c:v>
                </c:pt>
                <c:pt idx="10">
                  <c:v>24000</c:v>
                </c:pt>
                <c:pt idx="11">
                  <c:v>20000</c:v>
                </c:pt>
                <c:pt idx="12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25D-81DB-FF6D623DACD1}"/>
            </c:ext>
          </c:extLst>
        </c:ser>
        <c:ser>
          <c:idx val="2"/>
          <c:order val="2"/>
          <c:tx>
            <c:strRef>
              <c:f>Inputs!$C$9</c:f>
              <c:strCache>
                <c:ptCount val="1"/>
                <c:pt idx="0">
                  <c:v>Supplied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Inputs!$F$10:$F$22</c:f>
              <c:numCache>
                <c:formatCode>#,##0</c:formatCode>
                <c:ptCount val="13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</c:numCache>
            </c:numRef>
          </c:cat>
          <c:val>
            <c:numRef>
              <c:f>Inputs!$C$10:$C$22</c:f>
              <c:numCache>
                <c:formatCode>#,##0</c:formatCode>
                <c:ptCount val="13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25D-81DB-FF6D623D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1627600"/>
        <c:axId val="-921636304"/>
      </c:line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Inputs!$F$10:$F$22</c:f>
              <c:numCache>
                <c:formatCode>#,##0</c:formatCode>
                <c:ptCount val="13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</c:numCache>
            </c:numRef>
          </c:cat>
          <c:val>
            <c:numRef>
              <c:f>Inputs!$A$10:$A$22</c:f>
              <c:numCache>
                <c:formatCode>"$"#,##0.00</c:formatCode>
                <c:ptCount val="13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25D-81DB-FF6D623D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1641744"/>
        <c:axId val="-921638480"/>
      </c:lineChart>
      <c:catAx>
        <c:axId val="-9216276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21636304"/>
        <c:crosses val="autoZero"/>
        <c:auto val="1"/>
        <c:lblAlgn val="ctr"/>
        <c:lblOffset val="100"/>
        <c:noMultiLvlLbl val="0"/>
      </c:catAx>
      <c:valAx>
        <c:axId val="-9216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Price/Unit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627600"/>
        <c:crossesAt val="1"/>
        <c:crossBetween val="between"/>
      </c:valAx>
      <c:valAx>
        <c:axId val="-921638480"/>
        <c:scaling>
          <c:orientation val="minMax"/>
          <c:max val="16.5"/>
          <c:min val="8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21641744"/>
        <c:crosses val="max"/>
        <c:crossBetween val="between"/>
        <c:majorUnit val="0.5"/>
      </c:valAx>
      <c:catAx>
        <c:axId val="-92164174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9216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9319727891156466"/>
          <c:y val="0.84309911738359677"/>
          <c:w val="0.19708454810495626"/>
          <c:h val="0.14793033030775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92391</xdr:colOff>
      <xdr:row>16</xdr:row>
      <xdr:rowOff>151447</xdr:rowOff>
    </xdr:from>
    <xdr:to>
      <xdr:col>12</xdr:col>
      <xdr:colOff>441960</xdr:colOff>
      <xdr:row>32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0</xdr:row>
      <xdr:rowOff>30480</xdr:rowOff>
    </xdr:from>
    <xdr:to>
      <xdr:col>12</xdr:col>
      <xdr:colOff>434340</xdr:colOff>
      <xdr:row>16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4" sqref="B4"/>
    </sheetView>
  </sheetViews>
  <sheetFormatPr defaultRowHeight="14.5" x14ac:dyDescent="0.35"/>
  <cols>
    <col min="1" max="1" width="33.90625" customWidth="1"/>
  </cols>
  <sheetData>
    <row r="1" spans="1:2" x14ac:dyDescent="0.35">
      <c r="A1" s="1" t="s">
        <v>3</v>
      </c>
    </row>
    <row r="2" spans="1:2" x14ac:dyDescent="0.35">
      <c r="A2" t="s">
        <v>4</v>
      </c>
    </row>
    <row r="4" spans="1:2" x14ac:dyDescent="0.35">
      <c r="A4" s="1" t="s">
        <v>19</v>
      </c>
      <c r="B4" s="9">
        <f>Calculations!F4/Calculations!F5</f>
        <v>1.2222222222222221</v>
      </c>
    </row>
    <row r="5" spans="1:2" x14ac:dyDescent="0.35">
      <c r="A5" s="1" t="s">
        <v>6</v>
      </c>
      <c r="B5" s="11">
        <f>Calculations!C7-Calculations!B7</f>
        <v>-1672</v>
      </c>
    </row>
    <row r="6" spans="1:2" x14ac:dyDescent="0.35">
      <c r="A6" s="1" t="s">
        <v>18</v>
      </c>
      <c r="B6" s="12">
        <f>(Calculations!C7-Calculations!B7)/Calculations!B7</f>
        <v>-1.9E-2</v>
      </c>
    </row>
    <row r="7" spans="1:2" x14ac:dyDescent="0.35">
      <c r="A7" s="14" t="s">
        <v>23</v>
      </c>
      <c r="B7" s="11">
        <f>Calculations!C9-Calculations!B9</f>
        <v>3128</v>
      </c>
    </row>
    <row r="8" spans="1:2" x14ac:dyDescent="0.35">
      <c r="A8" s="1" t="s">
        <v>24</v>
      </c>
      <c r="B8" s="12">
        <f>(Calculations!C9-Calculations!B9)/Calculations!B9</f>
        <v>7.8200000000000006E-2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O11" sqref="O11"/>
    </sheetView>
  </sheetViews>
  <sheetFormatPr defaultRowHeight="14.5" x14ac:dyDescent="0.35"/>
  <cols>
    <col min="1" max="1" width="16.54296875" customWidth="1"/>
    <col min="2" max="2" width="10.08984375" customWidth="1"/>
    <col min="3" max="3" width="9.6328125" bestFit="1" customWidth="1"/>
  </cols>
  <sheetData>
    <row r="1" spans="1:6" x14ac:dyDescent="0.35">
      <c r="A1" s="1" t="str">
        <f>Outputs!A1</f>
        <v>Product Demand Curve and Price Elasticity of Demand</v>
      </c>
    </row>
    <row r="2" spans="1:6" x14ac:dyDescent="0.35">
      <c r="A2" t="s">
        <v>5</v>
      </c>
    </row>
    <row r="3" spans="1:6" x14ac:dyDescent="0.35">
      <c r="B3" s="1" t="s">
        <v>9</v>
      </c>
      <c r="C3" s="1" t="s">
        <v>8</v>
      </c>
    </row>
    <row r="4" spans="1:6" x14ac:dyDescent="0.35">
      <c r="A4" t="s">
        <v>7</v>
      </c>
      <c r="C4" s="2">
        <v>11</v>
      </c>
    </row>
    <row r="5" spans="1:6" x14ac:dyDescent="0.35">
      <c r="A5" t="s">
        <v>14</v>
      </c>
      <c r="B5" s="6">
        <v>0.09</v>
      </c>
    </row>
    <row r="6" spans="1:6" x14ac:dyDescent="0.35">
      <c r="A6" t="s">
        <v>16</v>
      </c>
      <c r="B6" s="6">
        <v>0.2</v>
      </c>
    </row>
    <row r="7" spans="1:6" x14ac:dyDescent="0.35">
      <c r="A7" t="s">
        <v>20</v>
      </c>
      <c r="B7" s="13">
        <v>6</v>
      </c>
    </row>
    <row r="9" spans="1:6" ht="29" x14ac:dyDescent="0.35">
      <c r="A9" s="8" t="s">
        <v>1</v>
      </c>
      <c r="B9" t="s">
        <v>2</v>
      </c>
      <c r="C9" t="s">
        <v>0</v>
      </c>
      <c r="D9" s="17" t="s">
        <v>25</v>
      </c>
      <c r="F9" s="15"/>
    </row>
    <row r="10" spans="1:6" x14ac:dyDescent="0.35">
      <c r="A10" s="2">
        <v>8</v>
      </c>
      <c r="B10" s="7">
        <v>64000</v>
      </c>
      <c r="C10" s="7">
        <v>0</v>
      </c>
      <c r="D10" s="3">
        <f t="shared" ref="D10:D14" si="0">$C10-$B10</f>
        <v>-64000</v>
      </c>
      <c r="F10" s="16">
        <v>0</v>
      </c>
    </row>
    <row r="11" spans="1:6" x14ac:dyDescent="0.35">
      <c r="A11" s="2">
        <v>8.5</v>
      </c>
      <c r="B11" s="7">
        <v>60000</v>
      </c>
      <c r="C11" s="7">
        <v>4000</v>
      </c>
      <c r="D11" s="3">
        <f t="shared" si="0"/>
        <v>-56000</v>
      </c>
      <c r="F11" s="16">
        <v>4000</v>
      </c>
    </row>
    <row r="12" spans="1:6" x14ac:dyDescent="0.35">
      <c r="A12" s="2">
        <v>9</v>
      </c>
      <c r="B12" s="7">
        <v>56000</v>
      </c>
      <c r="C12" s="7">
        <v>8000</v>
      </c>
      <c r="D12" s="3">
        <f t="shared" si="0"/>
        <v>-48000</v>
      </c>
      <c r="F12" s="16">
        <v>8000</v>
      </c>
    </row>
    <row r="13" spans="1:6" x14ac:dyDescent="0.35">
      <c r="A13" s="2">
        <v>9.5</v>
      </c>
      <c r="B13" s="7">
        <v>52000</v>
      </c>
      <c r="C13" s="7">
        <v>12000</v>
      </c>
      <c r="D13" s="3">
        <f t="shared" si="0"/>
        <v>-40000</v>
      </c>
      <c r="F13" s="16">
        <v>12000</v>
      </c>
    </row>
    <row r="14" spans="1:6" x14ac:dyDescent="0.35">
      <c r="A14" s="2">
        <v>10</v>
      </c>
      <c r="B14" s="7">
        <v>48000</v>
      </c>
      <c r="C14" s="7">
        <v>16000</v>
      </c>
      <c r="D14" s="3">
        <f t="shared" si="0"/>
        <v>-32000</v>
      </c>
      <c r="F14" s="16">
        <v>16000</v>
      </c>
    </row>
    <row r="15" spans="1:6" x14ac:dyDescent="0.35">
      <c r="A15" s="2">
        <v>10.5</v>
      </c>
      <c r="B15" s="7">
        <v>44000</v>
      </c>
      <c r="C15" s="7">
        <v>20000</v>
      </c>
      <c r="D15" s="3">
        <f t="shared" ref="D15:D26" si="1">$C15-$B15</f>
        <v>-24000</v>
      </c>
      <c r="F15" s="16">
        <v>20000</v>
      </c>
    </row>
    <row r="16" spans="1:6" x14ac:dyDescent="0.35">
      <c r="A16" s="2">
        <v>11</v>
      </c>
      <c r="B16" s="7">
        <v>40000</v>
      </c>
      <c r="C16" s="7">
        <v>24000</v>
      </c>
      <c r="D16" s="3">
        <f t="shared" si="1"/>
        <v>-16000</v>
      </c>
      <c r="F16" s="16">
        <v>24000</v>
      </c>
    </row>
    <row r="17" spans="1:6" x14ac:dyDescent="0.35">
      <c r="A17" s="2">
        <v>11.5</v>
      </c>
      <c r="B17" s="7">
        <v>36000</v>
      </c>
      <c r="C17" s="7">
        <v>28000</v>
      </c>
      <c r="D17" s="3">
        <f t="shared" si="1"/>
        <v>-8000</v>
      </c>
      <c r="F17" s="16">
        <v>28000</v>
      </c>
    </row>
    <row r="18" spans="1:6" x14ac:dyDescent="0.35">
      <c r="A18" s="2">
        <v>12</v>
      </c>
      <c r="B18" s="7">
        <v>32000</v>
      </c>
      <c r="C18" s="7">
        <v>32000</v>
      </c>
      <c r="D18" s="3">
        <f t="shared" si="1"/>
        <v>0</v>
      </c>
      <c r="F18" s="16">
        <v>32000</v>
      </c>
    </row>
    <row r="19" spans="1:6" x14ac:dyDescent="0.35">
      <c r="A19" s="2">
        <v>12.5</v>
      </c>
      <c r="B19" s="7">
        <v>28000</v>
      </c>
      <c r="C19" s="7">
        <v>36000</v>
      </c>
      <c r="D19" s="3">
        <f t="shared" si="1"/>
        <v>8000</v>
      </c>
      <c r="F19" s="16">
        <v>36000</v>
      </c>
    </row>
    <row r="20" spans="1:6" x14ac:dyDescent="0.35">
      <c r="A20" s="2">
        <v>13</v>
      </c>
      <c r="B20" s="7">
        <v>24000</v>
      </c>
      <c r="C20" s="7">
        <v>40000</v>
      </c>
      <c r="D20" s="3">
        <f t="shared" si="1"/>
        <v>16000</v>
      </c>
      <c r="F20" s="16">
        <v>40000</v>
      </c>
    </row>
    <row r="21" spans="1:6" x14ac:dyDescent="0.35">
      <c r="A21" s="2">
        <v>13.5</v>
      </c>
      <c r="B21" s="7">
        <v>20000</v>
      </c>
      <c r="C21" s="7">
        <v>44000</v>
      </c>
      <c r="D21" s="3">
        <f t="shared" si="1"/>
        <v>24000</v>
      </c>
      <c r="F21" s="16">
        <v>44000</v>
      </c>
    </row>
    <row r="22" spans="1:6" x14ac:dyDescent="0.35">
      <c r="A22" s="2">
        <v>14</v>
      </c>
      <c r="B22" s="7">
        <v>16000</v>
      </c>
      <c r="C22" s="7">
        <v>48000</v>
      </c>
      <c r="D22" s="3">
        <f t="shared" si="1"/>
        <v>32000</v>
      </c>
      <c r="F22" s="16">
        <v>48000</v>
      </c>
    </row>
    <row r="23" spans="1:6" x14ac:dyDescent="0.35">
      <c r="A23" s="2">
        <v>14.5</v>
      </c>
      <c r="B23" s="7">
        <v>12000</v>
      </c>
      <c r="C23" s="7">
        <v>52000</v>
      </c>
      <c r="D23" s="3">
        <f t="shared" si="1"/>
        <v>40000</v>
      </c>
      <c r="F23" s="16"/>
    </row>
    <row r="24" spans="1:6" x14ac:dyDescent="0.35">
      <c r="A24" s="2">
        <v>15</v>
      </c>
      <c r="B24" s="7">
        <v>8000</v>
      </c>
      <c r="C24" s="7">
        <v>56000</v>
      </c>
      <c r="D24" s="3">
        <f t="shared" si="1"/>
        <v>48000</v>
      </c>
      <c r="F24" s="16"/>
    </row>
    <row r="25" spans="1:6" x14ac:dyDescent="0.35">
      <c r="A25" s="2">
        <v>15.5</v>
      </c>
      <c r="B25" s="7">
        <v>4000</v>
      </c>
      <c r="C25" s="7">
        <v>60000</v>
      </c>
      <c r="D25" s="3">
        <f t="shared" si="1"/>
        <v>56000</v>
      </c>
      <c r="F25" s="16"/>
    </row>
    <row r="26" spans="1:6" x14ac:dyDescent="0.35">
      <c r="A26" s="2">
        <v>16</v>
      </c>
      <c r="B26" s="7">
        <v>0</v>
      </c>
      <c r="C26" s="7">
        <v>64000</v>
      </c>
      <c r="D26" s="3">
        <f t="shared" si="1"/>
        <v>64000</v>
      </c>
      <c r="F26" s="1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E5" sqref="E5"/>
    </sheetView>
  </sheetViews>
  <sheetFormatPr defaultRowHeight="14.5" x14ac:dyDescent="0.35"/>
  <cols>
    <col min="1" max="1" width="18" customWidth="1"/>
    <col min="2" max="2" width="9" customWidth="1"/>
    <col min="3" max="3" width="9.6328125" customWidth="1"/>
    <col min="6" max="6" width="15" customWidth="1"/>
  </cols>
  <sheetData>
    <row r="1" spans="1:6" x14ac:dyDescent="0.35">
      <c r="A1" s="1" t="str">
        <f>Outputs!A1</f>
        <v>Product Demand Curve and Price Elasticity of Demand</v>
      </c>
      <c r="B1" s="1"/>
    </row>
    <row r="2" spans="1:6" x14ac:dyDescent="0.35">
      <c r="A2" t="s">
        <v>10</v>
      </c>
    </row>
    <row r="3" spans="1:6" ht="29" x14ac:dyDescent="0.35">
      <c r="B3" s="1" t="s">
        <v>8</v>
      </c>
      <c r="C3" s="1" t="s">
        <v>9</v>
      </c>
      <c r="D3" s="19" t="s">
        <v>26</v>
      </c>
      <c r="E3" s="1" t="s">
        <v>12</v>
      </c>
      <c r="F3" s="1" t="s">
        <v>13</v>
      </c>
    </row>
    <row r="4" spans="1:6" x14ac:dyDescent="0.35">
      <c r="A4" t="s">
        <v>11</v>
      </c>
      <c r="B4" s="3">
        <f>VLOOKUP(Inputs!C$4,Inputs!$A$10:$C$26,2)</f>
        <v>40000</v>
      </c>
      <c r="C4" s="3">
        <f>VLOOKUP(C5,Inputs!$A$10:$C$26,2)</f>
        <v>36000</v>
      </c>
      <c r="D4" s="3">
        <f>ABS($C4-$B4)</f>
        <v>4000</v>
      </c>
      <c r="E4" s="3">
        <f>AVERAGE(B4:C4)</f>
        <v>38000</v>
      </c>
      <c r="F4" s="5">
        <f>D4/E4</f>
        <v>0.10526315789473684</v>
      </c>
    </row>
    <row r="5" spans="1:6" x14ac:dyDescent="0.35">
      <c r="A5" t="s">
        <v>7</v>
      </c>
      <c r="B5" s="4">
        <f>Inputs!C4</f>
        <v>11</v>
      </c>
      <c r="C5" s="4">
        <f>Inputs!C4*(1+Inputs!B5)</f>
        <v>11.99</v>
      </c>
      <c r="D5" s="4">
        <f t="shared" ref="D5:D9" si="0">ABS($C5-$B5)</f>
        <v>0.99000000000000021</v>
      </c>
      <c r="E5" s="4">
        <f>AVERAGE(B5:C5)</f>
        <v>11.495000000000001</v>
      </c>
      <c r="F5" s="5">
        <f>D5/E5</f>
        <v>8.6124401913875603E-2</v>
      </c>
    </row>
    <row r="6" spans="1:6" x14ac:dyDescent="0.35">
      <c r="A6" t="s">
        <v>15</v>
      </c>
      <c r="B6" s="3">
        <f>B$4*Inputs!$B$6</f>
        <v>8000</v>
      </c>
      <c r="C6" s="3">
        <f>C$4*Inputs!$B$6</f>
        <v>7200</v>
      </c>
      <c r="D6" s="3">
        <f t="shared" si="0"/>
        <v>800</v>
      </c>
    </row>
    <row r="7" spans="1:6" x14ac:dyDescent="0.35">
      <c r="A7" t="s">
        <v>17</v>
      </c>
      <c r="B7" s="10">
        <f>B$6*B$5</f>
        <v>88000</v>
      </c>
      <c r="C7" s="10">
        <f>C$6*C$5</f>
        <v>86328</v>
      </c>
      <c r="D7" s="10">
        <f t="shared" si="0"/>
        <v>1672</v>
      </c>
    </row>
    <row r="8" spans="1:6" x14ac:dyDescent="0.35">
      <c r="A8" t="s">
        <v>21</v>
      </c>
      <c r="B8" s="10">
        <f>B6*Inputs!B7</f>
        <v>48000</v>
      </c>
      <c r="C8" s="10">
        <f>C6*Inputs!B7</f>
        <v>43200</v>
      </c>
      <c r="D8" s="10">
        <f t="shared" si="0"/>
        <v>4800</v>
      </c>
    </row>
    <row r="9" spans="1:6" x14ac:dyDescent="0.35">
      <c r="A9" t="s">
        <v>22</v>
      </c>
      <c r="B9" s="10">
        <f>B$7-B$8</f>
        <v>40000</v>
      </c>
      <c r="C9" s="10">
        <f>C$7-C$8</f>
        <v>43128</v>
      </c>
      <c r="D9" s="10">
        <f t="shared" si="0"/>
        <v>3128</v>
      </c>
    </row>
    <row r="10" spans="1:6" x14ac:dyDescent="0.35">
      <c r="D10" s="1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DD3CE2-12E7-49DA-9E24-4695C7F1AF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6A3470-528C-4B9F-9FC0-98846B0B8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764CBE-B00B-4ED9-A9D8-34EEC5FD48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Outputs</vt:lpstr>
      <vt:lpstr>Inputs</vt:lpstr>
      <vt:lpstr>Calculations</vt:lpstr>
    </vt:vector>
  </TitlesOfParts>
  <Company>Holmes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2013-04-25T19:57:02Z</dcterms:created>
  <dcterms:modified xsi:type="dcterms:W3CDTF">2021-08-24T02:51:29Z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