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nuut\Downloads\"/>
    </mc:Choice>
  </mc:AlternateContent>
  <xr:revisionPtr revIDLastSave="0" documentId="8_{B212C2C9-CCBE-41B6-B05B-2402F0556697}" xr6:coauthVersionLast="47" xr6:coauthVersionMax="47" xr10:uidLastSave="{00000000-0000-0000-0000-000000000000}"/>
  <bookViews>
    <workbookView xWindow="1485" yWindow="1350" windowWidth="16920" windowHeight="19515" activeTab="1" xr2:uid="{00000000-000D-0000-FFFF-FFFF00000000}"/>
  </bookViews>
  <sheets>
    <sheet name="Cover" sheetId="7" r:id="rId1"/>
    <sheet name="DCF" sheetId="8" r:id="rId2"/>
    <sheet name="Cash Flow" sheetId="5" state="hidden" r:id="rId3"/>
    <sheet name="Valuation" sheetId="6" state="hidden" r:id="rId4"/>
    <sheet name="Financial Summary" sheetId="2" state="hidden" r:id="rId5"/>
    <sheet name="Income Statement" sheetId="3" state="hidden" r:id="rId6"/>
    <sheet name="Balance Sheet" sheetId="4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8" l="1"/>
  <c r="B19" i="8"/>
  <c r="L15" i="8"/>
  <c r="K5" i="8"/>
  <c r="I6" i="8"/>
  <c r="K6" i="8" s="1"/>
  <c r="B20" i="8"/>
  <c r="B15" i="8"/>
  <c r="B34" i="8"/>
  <c r="C30" i="8"/>
  <c r="C31" i="8"/>
  <c r="C32" i="8"/>
  <c r="C29" i="8"/>
  <c r="L6" i="8" l="1"/>
  <c r="I7" i="8"/>
  <c r="I8" i="8" l="1"/>
  <c r="K7" i="8"/>
  <c r="L7" i="8" s="1"/>
  <c r="I9" i="8" l="1"/>
  <c r="K8" i="8"/>
  <c r="L8" i="8" s="1"/>
  <c r="I10" i="8" l="1"/>
  <c r="K9" i="8"/>
  <c r="L9" i="8" s="1"/>
  <c r="I11" i="8" l="1"/>
  <c r="K10" i="8"/>
  <c r="L10" i="8" s="1"/>
  <c r="J11" i="8" l="1"/>
  <c r="K11" i="8" s="1"/>
  <c r="L11" i="8" s="1"/>
  <c r="L13" i="8" s="1"/>
  <c r="L16" i="8" s="1"/>
  <c r="L19" i="8" s="1"/>
</calcChain>
</file>

<file path=xl/sharedStrings.xml><?xml version="1.0" encoding="utf-8"?>
<sst xmlns="http://schemas.openxmlformats.org/spreadsheetml/2006/main" count="793" uniqueCount="572">
  <si>
    <t>Company Fundamentals - Financial Summary</t>
  </si>
  <si>
    <t>Company Name</t>
  </si>
  <si>
    <t>Siili Solutions Oyj (SIILI.HE)</t>
  </si>
  <si>
    <t>Country of Exchange</t>
  </si>
  <si>
    <t>Finland</t>
  </si>
  <si>
    <t>Country of Headquarters</t>
  </si>
  <si>
    <t>TRBC Industry Group</t>
  </si>
  <si>
    <t>Software &amp; IT Services</t>
  </si>
  <si>
    <t>CF Template</t>
  </si>
  <si>
    <t>IND</t>
  </si>
  <si>
    <t>Consolidation Basis</t>
  </si>
  <si>
    <t>Consolidated</t>
  </si>
  <si>
    <t>Scaling</t>
  </si>
  <si>
    <t>Millions</t>
  </si>
  <si>
    <t>Period</t>
  </si>
  <si>
    <t>Annual</t>
  </si>
  <si>
    <t>Export Date</t>
  </si>
  <si>
    <t>Statement Data</t>
  </si>
  <si>
    <t>2024</t>
  </si>
  <si>
    <t>2023</t>
  </si>
  <si>
    <t>2022</t>
  </si>
  <si>
    <t>2021</t>
  </si>
  <si>
    <t>2020</t>
  </si>
  <si>
    <t>Period End Date</t>
  </si>
  <si>
    <t>Statement Date</t>
  </si>
  <si>
    <t>Standardized Currency</t>
  </si>
  <si>
    <t>EUR</t>
  </si>
  <si>
    <t>Template Type</t>
  </si>
  <si>
    <t>Industrial - Operating</t>
  </si>
  <si>
    <t>Financial Summary - Standardized (Currency: Standardized)</t>
  </si>
  <si>
    <t>Field Name</t>
  </si>
  <si>
    <t>31-12-2024</t>
  </si>
  <si>
    <t>31-12-2023</t>
  </si>
  <si>
    <t>31-12-2022</t>
  </si>
  <si>
    <t>31-12-2021</t>
  </si>
  <si>
    <t>31-12-2020</t>
  </si>
  <si>
    <t>Selected Income Statement Items</t>
  </si>
  <si>
    <t>Revenue from Business Activities - Total</t>
  </si>
  <si>
    <t>Gross Profit - Industrials/Property - Total</t>
  </si>
  <si>
    <t>Operating Profit before Non-Recurring Income/Expense</t>
  </si>
  <si>
    <t>Earnings before Interest, Taxes, Depreciation &amp; Amortization (EBITDA)</t>
  </si>
  <si>
    <t>Income before Discontinued Operations &amp; Extraordinary Items</t>
  </si>
  <si>
    <t>Selected Balance Sheet Items</t>
  </si>
  <si>
    <t>Cash &amp; Cash Equivalents</t>
  </si>
  <si>
    <t>Cash &amp; Short-Term Investments</t>
  </si>
  <si>
    <t>Total Assets</t>
  </si>
  <si>
    <t>Debt - Total</t>
  </si>
  <si>
    <t>Common Equity - Total</t>
  </si>
  <si>
    <t>Selected Cash Flow Items</t>
  </si>
  <si>
    <t>Net Cash Flow from Operating Activities</t>
  </si>
  <si>
    <t>Depreciation, Depletion &amp; Amortization including Impairment - Cash Flow - to Reconcile</t>
  </si>
  <si>
    <t>Capital Expenditures - Net - Cash Flow</t>
  </si>
  <si>
    <t>Net Change in Cash - Total</t>
  </si>
  <si>
    <t>Free Cash Flow Net of Dividends</t>
  </si>
  <si>
    <t>Selected Per Share Data</t>
  </si>
  <si>
    <t>Dividend Yield - Common Stock - Gross - Issue Specific - %</t>
  </si>
  <si>
    <t>Dividend Yield - Common Stock - Net - Issue Specific - %</t>
  </si>
  <si>
    <t>EPS - Diluted - excluding Extraordinary Items Applicable to Common - Total</t>
  </si>
  <si>
    <t>Shares used to calculate Diluted EPS - Total</t>
  </si>
  <si>
    <t>Company Reported Non-GAAP Measures</t>
  </si>
  <si>
    <t>Non-GAAP Adjusted EBITDA - Company Reported</t>
  </si>
  <si>
    <t>Profitability / Return</t>
  </si>
  <si>
    <t>Gross Profit Margin - %</t>
  </si>
  <si>
    <t>EBITDA Margin - %</t>
  </si>
  <si>
    <t>Operating Margin - %</t>
  </si>
  <si>
    <t>Income before Tax Margin - %</t>
  </si>
  <si>
    <t>Income Tax Rate - %</t>
  </si>
  <si>
    <t>Net Margin - %</t>
  </si>
  <si>
    <t>Free Cash Flow</t>
  </si>
  <si>
    <t>Return on Average Common Equity - % (Income available to Common excluding Extraordinary Items)</t>
  </si>
  <si>
    <t>Return on Average Total Assets - % (Income before Discontinued Operations &amp; Extraordinary Items)</t>
  </si>
  <si>
    <t>Return on Invested Capital - %</t>
  </si>
  <si>
    <t>Growth</t>
  </si>
  <si>
    <t>Common Shares - Outstanding - Total</t>
  </si>
  <si>
    <t>Financial Strength / Leverage</t>
  </si>
  <si>
    <t>Total Debt Percentage of Total Assets</t>
  </si>
  <si>
    <t>Total Debt Percentage of Total Capital</t>
  </si>
  <si>
    <t>Total Debt Percentage of Total Equity</t>
  </si>
  <si>
    <t>Debt Service</t>
  </si>
  <si>
    <t>Debt Service Percentage of Normalized after Tax Profit</t>
  </si>
  <si>
    <t>Interest Coverage Ratio</t>
  </si>
  <si>
    <t>Dividend Coverage - %</t>
  </si>
  <si>
    <t>Earnings Retention Rate</t>
  </si>
  <si>
    <t>Dividend Payout Ratio - %</t>
  </si>
  <si>
    <t>Enterprise Value Breakdown</t>
  </si>
  <si>
    <t>Market Capitalization</t>
  </si>
  <si>
    <t>Cash &amp; Short Term Investments - Total</t>
  </si>
  <si>
    <t>Enterprise Value</t>
  </si>
  <si>
    <t>Dupont / Earning Power</t>
  </si>
  <si>
    <t>Asset Turnover</t>
  </si>
  <si>
    <t>Pretax ROA - %</t>
  </si>
  <si>
    <t>Total Assets to Total Shareholders Equity - including Minority Interest &amp; Hybrid Debt</t>
  </si>
  <si>
    <t>Pretax ROE - %</t>
  </si>
  <si>
    <t>Tax Complement</t>
  </si>
  <si>
    <t>Reinvestment Rate - %</t>
  </si>
  <si>
    <t>Productivity</t>
  </si>
  <si>
    <t>Net Income after Tax per Employee</t>
  </si>
  <si>
    <t>Sales per Employee</t>
  </si>
  <si>
    <t>Total Assets per Employee</t>
  </si>
  <si>
    <t>Liquidity</t>
  </si>
  <si>
    <t>Current Ratio</t>
  </si>
  <si>
    <t>Working Capital to Total Assets</t>
  </si>
  <si>
    <t>Operating</t>
  </si>
  <si>
    <t>Accounts Receivable Turnover</t>
  </si>
  <si>
    <t>Average Receivables Collection Days</t>
  </si>
  <si>
    <t>Payables Turnover</t>
  </si>
  <si>
    <t>Average Payables Payment Days</t>
  </si>
  <si>
    <t>Average Net Trade Cycle Days</t>
  </si>
  <si>
    <t>Company Fundamentals - Income Statement</t>
  </si>
  <si>
    <t>Income Statement - Standardized (Currency: Standardized)</t>
  </si>
  <si>
    <t>Revenues</t>
  </si>
  <si>
    <t>Revenue from Goods &amp; Services</t>
  </si>
  <si>
    <t>Sales of Goods &amp; Services - Net - Unclassified</t>
  </si>
  <si>
    <t>Operating Expenses</t>
  </si>
  <si>
    <t>Cost of Operating Revenue</t>
  </si>
  <si>
    <t>Cost of Revenues - Total</t>
  </si>
  <si>
    <t>Amortization in Cost of Revenues</t>
  </si>
  <si>
    <t>Depreciation in Cost of Revenues</t>
  </si>
  <si>
    <t>Material Expenses</t>
  </si>
  <si>
    <t>Material Expenses - Materials, Inventory, Own Work &amp; Utility - Unclassified</t>
  </si>
  <si>
    <t>Selling, General &amp; Administrative Expenses - Total</t>
  </si>
  <si>
    <t>Labor &amp; Related Expenses including Stock-Based Compensation in Selling, General &amp; Administrative Expenses</t>
  </si>
  <si>
    <t>Selling, General &amp; Administrative Expenses - Other - Total</t>
  </si>
  <si>
    <t>Advertising Expense</t>
  </si>
  <si>
    <t>Rental Expense</t>
  </si>
  <si>
    <t>Other Operating Expense/(Income) - Net</t>
  </si>
  <si>
    <t>Other Operating Income - Total</t>
  </si>
  <si>
    <t>Other Operating Expense</t>
  </si>
  <si>
    <t>Operating Expenses - Total</t>
  </si>
  <si>
    <t>Operating Profit</t>
  </si>
  <si>
    <t>Non-Operating Expenses</t>
  </si>
  <si>
    <t>Financing Income/(Expense) - Net - Total</t>
  </si>
  <si>
    <t>Interest Expense - Net of (Interest Income)</t>
  </si>
  <si>
    <t>Interest Income - Non-Bank</t>
  </si>
  <si>
    <t>Interest Expense - Net of Capitalized Interest</t>
  </si>
  <si>
    <t>Non-Interest Financial Income/(Expense) - Total</t>
  </si>
  <si>
    <t>Foreign Exchange Gain/(Loss) - Non-Business</t>
  </si>
  <si>
    <t>Sale of Investments Held for Sale, Maturity &amp; Trading - Gain/(Loss)</t>
  </si>
  <si>
    <t>Non-Interest Financial Income/(Expense) - Other - Net</t>
  </si>
  <si>
    <t>Equity Earnings/(Loss) - before Taxes including Non-Recurring</t>
  </si>
  <si>
    <t>Other Non-Operating Income/(Expense) - Total</t>
  </si>
  <si>
    <t>Normalized Pre-tax Profit</t>
  </si>
  <si>
    <t>Non-Recurring Income/Expense</t>
  </si>
  <si>
    <t>Non-Recurring Income/(Expense) - Total</t>
  </si>
  <si>
    <t>Fair Value Adjustments - Financial Investments</t>
  </si>
  <si>
    <t>Fair Value Adjustments - Other Assets</t>
  </si>
  <si>
    <t>Pre-Tax Income</t>
  </si>
  <si>
    <t>Income before Taxes</t>
  </si>
  <si>
    <t>Taxes</t>
  </si>
  <si>
    <t>Income Taxes</t>
  </si>
  <si>
    <t>Provision for Income Tax Expense- Unclassified</t>
  </si>
  <si>
    <t>Income Taxes for the Year - Current</t>
  </si>
  <si>
    <t>Income Taxes - Deferred</t>
  </si>
  <si>
    <t>Income Taxes - Other (by Type)</t>
  </si>
  <si>
    <t>Net Income After Tax</t>
  </si>
  <si>
    <t>Net Income after Tax</t>
  </si>
  <si>
    <t>After Tax Income/Expense</t>
  </si>
  <si>
    <t>Net Income before Minority Interest</t>
  </si>
  <si>
    <t>Minority Interest</t>
  </si>
  <si>
    <t>Net Income after Minority Interest</t>
  </si>
  <si>
    <t>Net Income</t>
  </si>
  <si>
    <t>Earnings Adjustments to Net Income - Other Expense/(Income)</t>
  </si>
  <si>
    <t>Income Available to Common Shares</t>
  </si>
  <si>
    <t>Other Comprehensive Income</t>
  </si>
  <si>
    <t>Other Comprehensive Income - Starting Line</t>
  </si>
  <si>
    <t>Other Comprehensive Income - Foreign Currency</t>
  </si>
  <si>
    <t>Other Comprehensive Income - Net of Tax - Total</t>
  </si>
  <si>
    <t>Comprehensive Income before Minority Interest - Total</t>
  </si>
  <si>
    <t>Comprehensive Income - Attributable to Minority Interest - Total</t>
  </si>
  <si>
    <t>Comprehensive Income - Attributable to Parent Company Equity Holders - Total</t>
  </si>
  <si>
    <t>Share/Per Share - Basic</t>
  </si>
  <si>
    <t>Net Income - Basic - including Extraordinary Items Applicable to Common - Total</t>
  </si>
  <si>
    <t>Income available to Common excluding Extraordinary Items</t>
  </si>
  <si>
    <t>Shares used to calculate Basic EPS - Total</t>
  </si>
  <si>
    <t>EPS - Basic - including Extraordinary Items Applicable to Common - Total</t>
  </si>
  <si>
    <t>EPS - Basic - excluding Extraordinary Items Applicable to Common - Total</t>
  </si>
  <si>
    <t>EPS - Basic - excluding Extraordinary Items - Normalized - Total</t>
  </si>
  <si>
    <t>Allocated Net Income including Extraordinary Items Applicable to Common - Issue Specific</t>
  </si>
  <si>
    <t>Earnings Allocation Factor - Basic - Issue Specific</t>
  </si>
  <si>
    <t>Shares used to calculate Basic EPS - Issue Specific</t>
  </si>
  <si>
    <t>EPS - Basic - including Extraordinary Items Applicable to Common - Issue Specific</t>
  </si>
  <si>
    <t>EPS - Basic - excluding Extraordinary Items Applicable to Common - Issue Specific</t>
  </si>
  <si>
    <t>EPS - Basic - excluding Extraordinary Items - Normalized - Issue Specific</t>
  </si>
  <si>
    <t>EPS - Basic from Discontinued Operations &amp; Extraordinary Items</t>
  </si>
  <si>
    <t>Comprehensive Earnings Per Share - Basic - Issue Specific</t>
  </si>
  <si>
    <t>Share/Per Share - Diluted</t>
  </si>
  <si>
    <t>Net Income - Diluted - including Extraordinary Items Applicable to Common - Total</t>
  </si>
  <si>
    <t>Diluted Income available to Common excluding Extraordinary Items</t>
  </si>
  <si>
    <t>EPS - Diluted - including Extraordinary Items Applicable to Common - Total</t>
  </si>
  <si>
    <t>EPS - Diluted - excluding Extraordinary Items - Normalized - Total</t>
  </si>
  <si>
    <t>Allocated Diluted Net Income including Extraordinary Items Applicable to Common - Issue Specific</t>
  </si>
  <si>
    <t>Earnings Allocation Factor - Diluted - Issue Specific</t>
  </si>
  <si>
    <t>Shares used to calculate Diluted EPS - Issue Specific</t>
  </si>
  <si>
    <t>EPS - Diluted - including Extraordinary Items Applicable to Common - Issue Specific</t>
  </si>
  <si>
    <t>EPS - Diluted - excluding Extraordinary Items Applicable to Common - Issue Specific</t>
  </si>
  <si>
    <t>EPS - Diluted - excluding Extraordinary Items - Normalized - Issue Specific</t>
  </si>
  <si>
    <t>EPS - Diluted from Discontinued Operations &amp; Extraordinary Items</t>
  </si>
  <si>
    <t>Comprehensive Earnings Per Share - Diluted - Issue Specific</t>
  </si>
  <si>
    <t>Share/Per Share - Dividends</t>
  </si>
  <si>
    <t>DPS - Common - Gross - Issue - By Announcement Date</t>
  </si>
  <si>
    <t>DPS - Common - Net - Issue - By Announcement Date</t>
  </si>
  <si>
    <t>EBIT/EBITDA &amp; related</t>
  </si>
  <si>
    <t>Earnings before Interest &amp; Taxes (EBIT)</t>
  </si>
  <si>
    <t>Earnings before Interest, Taxes, Depreciation &amp; Amortization (EBITDA) and Operating Lease Payments</t>
  </si>
  <si>
    <t>Depreciation/Amortization - Income Statement</t>
  </si>
  <si>
    <t>Depreciation &amp; Amortization - Supplemental</t>
  </si>
  <si>
    <t>Depreciation Expense - Total - Supplemental</t>
  </si>
  <si>
    <t>Depreciation - Fin Lease Right-of-Use Assets - Total - Suppl</t>
  </si>
  <si>
    <t>Amortization - Total - Supplemental</t>
  </si>
  <si>
    <t>Intangible Amortization - Other - Supplemental</t>
  </si>
  <si>
    <t>Amortization of Brands, Patents, Trademarks, Marketing &amp; Artistic Intangibles - Supplemental</t>
  </si>
  <si>
    <t>Amortization of Capitalized Research &amp; Development Expenses - Supplemental</t>
  </si>
  <si>
    <t>Depreciation/Amortization - Total</t>
  </si>
  <si>
    <t>Depreciation, Depletion &amp; Amortization - Total</t>
  </si>
  <si>
    <t>Depreciation - Total</t>
  </si>
  <si>
    <t>Amortization of Intangible Assets excluding Goodwill - Total</t>
  </si>
  <si>
    <t>Research &amp; Development</t>
  </si>
  <si>
    <t>Research &amp; Development Expense - Expensed &amp; Capitalized - Total - Supplemental</t>
  </si>
  <si>
    <t>Research &amp; Development Expense - Supplemental</t>
  </si>
  <si>
    <t>Research &amp; Development Expense - Capitalized - Supplemental</t>
  </si>
  <si>
    <t>Labor &amp; Related Expenses</t>
  </si>
  <si>
    <t>Labor &amp; Related Expenses - Total</t>
  </si>
  <si>
    <t>Labor &amp; Related Expenses - Supplemental</t>
  </si>
  <si>
    <t>Stock-Based Compensation Expense - Net of Tax - Supplemental</t>
  </si>
  <si>
    <t>Stock-Based Compensation Expense - Pre-tax - Supplemental</t>
  </si>
  <si>
    <t>Stock-Based Compensation - Tax Benefit - Supplemental</t>
  </si>
  <si>
    <t>Auditor Fees</t>
  </si>
  <si>
    <t>Audit-Related Fees</t>
  </si>
  <si>
    <t>Fees - Other</t>
  </si>
  <si>
    <t>Non-GAAP</t>
  </si>
  <si>
    <t>Normalized</t>
  </si>
  <si>
    <t>Normalized after Tax Profit</t>
  </si>
  <si>
    <t>Normalized Net Income from Continuing Operations</t>
  </si>
  <si>
    <t>Normalized Net Income - Bottom Line</t>
  </si>
  <si>
    <t>Earnings before Interest &amp; Taxes (EBIT) - Normalized</t>
  </si>
  <si>
    <t>Earnings before Interest, Taxes, Depreciation &amp; Amortization (EBITDA) - Normalized</t>
  </si>
  <si>
    <t>Lease Expenses</t>
  </si>
  <si>
    <t>Lease Expense -Total - Supplemental</t>
  </si>
  <si>
    <t>Depreciation of Financial Lease ROU Assets - Supplemental</t>
  </si>
  <si>
    <t>Interest Expense on Financial Lease Liabilities - Supple</t>
  </si>
  <si>
    <t>Other</t>
  </si>
  <si>
    <t>Rental/Operating Lease Expense</t>
  </si>
  <si>
    <t>Advertising Expenses - Supplemental</t>
  </si>
  <si>
    <t>Cost of Revenue including Operation &amp; Maintenance (Utility) - Total</t>
  </si>
  <si>
    <t>Cost of Revenues excluding Depreciation</t>
  </si>
  <si>
    <t>Interest Expense</t>
  </si>
  <si>
    <t>Selling, General &amp; Administrative Expenses excluding Research &amp; Development Expenses</t>
  </si>
  <si>
    <t>Employees</t>
  </si>
  <si>
    <t>Employees - Average</t>
  </si>
  <si>
    <t>Company Fundamentals - Balance Sheet</t>
  </si>
  <si>
    <t>Industrial - Differentiated</t>
  </si>
  <si>
    <t>Balance Sheet - Standardized (Currency: Standardized)</t>
  </si>
  <si>
    <t>Current Assets</t>
  </si>
  <si>
    <t>Loans &amp; Receivables - Net - Short-Term</t>
  </si>
  <si>
    <t>Trade Accounts &amp; Trade Notes Receivable - Net</t>
  </si>
  <si>
    <t>Trade Accounts &amp; Trade Notes Receivable - Gross</t>
  </si>
  <si>
    <t>Provision - Trade Accounts &amp; Trade Notes Receivable</t>
  </si>
  <si>
    <t>Income Tax - Receivables - Short-Term</t>
  </si>
  <si>
    <t>Receivables - Other - Total</t>
  </si>
  <si>
    <t>Prepaid Expenses - Short-Term</t>
  </si>
  <si>
    <t>Other Current Assets - Total</t>
  </si>
  <si>
    <t>Total Current Assets</t>
  </si>
  <si>
    <t>Non-Current Assets</t>
  </si>
  <si>
    <t>Investments - Long-Term</t>
  </si>
  <si>
    <t>Financial Assets - Long-Term</t>
  </si>
  <si>
    <t>Investments in Associates, Joint Ventures and Unconsolidated Subsidiaries</t>
  </si>
  <si>
    <t>Receivables &amp; Loans - Long-Term</t>
  </si>
  <si>
    <t>Accounts &amp; Notes Receivable - Trade - Net - Long-Term</t>
  </si>
  <si>
    <t>Property, Plant &amp; Equipment - Net - Total</t>
  </si>
  <si>
    <t>Property, Plant &amp; Equipment - excluding Assets Leased Out - Net - Total</t>
  </si>
  <si>
    <t>Plant, Machinery &amp; Equipment - Net</t>
  </si>
  <si>
    <t>Computer Software &amp; Equipment - Net</t>
  </si>
  <si>
    <t>Right of Use Tangible Assets - Total - Net</t>
  </si>
  <si>
    <t>Right of Use Tangible Assets - Capital/Finance Lease - Net</t>
  </si>
  <si>
    <t>Property, Plant &amp; Equipment - Other - Net</t>
  </si>
  <si>
    <t>Property, Plant &amp; Equipment - Gross - Total</t>
  </si>
  <si>
    <t>Property, Plant &amp; Equipment - excluding Assets Leased Out - Gross</t>
  </si>
  <si>
    <t>Plant, Machinery &amp; Equipment - Gross</t>
  </si>
  <si>
    <t>Computer Software &amp; Equipment - Gross</t>
  </si>
  <si>
    <t>Right of Use Tangible Assets - Total - Gross</t>
  </si>
  <si>
    <t>Right of Use Tangible Assets - Capital/Finance Lease - Gross</t>
  </si>
  <si>
    <t>Property, Plant &amp; Equipment - Other - Gross</t>
  </si>
  <si>
    <t>Property, Plant &amp; Equipment - Accumulated Depreciation &amp; Impairment - Total</t>
  </si>
  <si>
    <t>Property, Plant &amp; Equipment - excluding Assets Leased Out - Accumulated Depreciation &amp; Impairment - Total</t>
  </si>
  <si>
    <t>Plant, Machinery &amp; Equipment - Accumulated Depreciation &amp; Impairment</t>
  </si>
  <si>
    <t>Computer Software &amp; Equipment - Accumulated Depreciation &amp; Impairment</t>
  </si>
  <si>
    <t>Right of Use Tangible Assets - Total/Unspecified - Accumulated Depreciation</t>
  </si>
  <si>
    <t>Right of Use Tangible Assets - Capital/Finance Lease - Accumulated Depreciation</t>
  </si>
  <si>
    <t>Property, Plant &amp; Equipment - Other - Accumulated Depreciation &amp; Impairment</t>
  </si>
  <si>
    <t>Other Non-Current Assets - Total</t>
  </si>
  <si>
    <t>Deferred Tax - Asset - Long-Term</t>
  </si>
  <si>
    <t>Other Non-Current Assets</t>
  </si>
  <si>
    <t>Intangible Assets - Total - Net</t>
  </si>
  <si>
    <t>Goodwill/Cost in Excess of Assets Purchased - Net</t>
  </si>
  <si>
    <t>Intangible Assets - excluding Goodwill - Net - Total</t>
  </si>
  <si>
    <t>Research &amp; Development Costs - Net</t>
  </si>
  <si>
    <t>Brands, Patents, Trademarks, Marketing &amp; Artistic Intangibles - Net</t>
  </si>
  <si>
    <t>Intangible Assets - Other - Net</t>
  </si>
  <si>
    <t>Intangible Assets - Gross - Total</t>
  </si>
  <si>
    <t>Goodwill/Cost in Excess of Assets Purchased - Gross</t>
  </si>
  <si>
    <t>Intangible Assets - excluding Goodwill - Gross</t>
  </si>
  <si>
    <t>Research &amp; Development Costs - Gross</t>
  </si>
  <si>
    <t>Brands, Patents, Trademarks, Marketing &amp; Artistic Intangibles - Gross</t>
  </si>
  <si>
    <t>Intangible Assets - Other - Gross - Total</t>
  </si>
  <si>
    <t>Intangible Assets - Accumulated Amortization &amp; Impairment - Total</t>
  </si>
  <si>
    <t>Goodwill - Accumulated Amortization &amp; Impairment</t>
  </si>
  <si>
    <t>Intangible Assets - excluding Goodwill - Accumulated Amortization &amp; Impairment - Total</t>
  </si>
  <si>
    <t>Research &amp; Development Costs - Accumulated Amortization &amp; Impairment</t>
  </si>
  <si>
    <t>Brands, Patents, Trademarks, Marketing &amp; Artistic Intangibles - Accumulated Amortization &amp; Impairment</t>
  </si>
  <si>
    <t>Intangible Assets - Other - Accumulated Amortization &amp; Impairment</t>
  </si>
  <si>
    <t>Total Non-Current Assets</t>
  </si>
  <si>
    <t>Current Liabilities</t>
  </si>
  <si>
    <t>Trade Accounts Payable &amp; Accruals - Short-Term</t>
  </si>
  <si>
    <t>Trade Accounts &amp; Trade Notes Payable - Short-Term</t>
  </si>
  <si>
    <t>Accrued Expenses - Short-Term</t>
  </si>
  <si>
    <t>Short-Term Debt &amp; Current Portion of Long-Term Debt</t>
  </si>
  <si>
    <t>Current Portion of Long-Term Debt including Capitalized Leases</t>
  </si>
  <si>
    <t>Current Portion of Long-Term Debt excluding Capitalized Leases</t>
  </si>
  <si>
    <t>Capitalized Leases - Current Portion</t>
  </si>
  <si>
    <t>Income Taxes - Payable - Short-Term</t>
  </si>
  <si>
    <t>Other Current Liabilities - Total</t>
  </si>
  <si>
    <t>Deferred Income - Short-Term</t>
  </si>
  <si>
    <t>Provisions - Short-Term</t>
  </si>
  <si>
    <t>Total Current Liabilities</t>
  </si>
  <si>
    <t>Non-Current Liabilities</t>
  </si>
  <si>
    <t>Debt - Long-Term - Total</t>
  </si>
  <si>
    <t>Long-Term Debt excluding Capitalized Leases</t>
  </si>
  <si>
    <t>Debt - Non-Convertible - Long-Term</t>
  </si>
  <si>
    <t>Capitalized Lease Obligations - Long-Term</t>
  </si>
  <si>
    <t>Deferred Tax &amp; Investment Tax Credits - Long-Term</t>
  </si>
  <si>
    <t>Deferred Tax - Liability - Long-Term</t>
  </si>
  <si>
    <t>Other Non-Current Liabilities - Total</t>
  </si>
  <si>
    <t>Other Non-Current Liabilities</t>
  </si>
  <si>
    <t>Total Non-Current Liabilities</t>
  </si>
  <si>
    <t>Total Liabilities</t>
  </si>
  <si>
    <t>Shareholders' Equity</t>
  </si>
  <si>
    <t>Shareholders' Equity - Attributable to Parent Shareholders - Total</t>
  </si>
  <si>
    <t>Common Equity Attributable to Parent Shareholders</t>
  </si>
  <si>
    <t>Common Stock - Treasury/Repurchased</t>
  </si>
  <si>
    <t>Common Equity - Contributed</t>
  </si>
  <si>
    <t>Common Stock - Issued &amp; Paid</t>
  </si>
  <si>
    <t>Common Stock - Additional Paid in Capital including Option Reserve</t>
  </si>
  <si>
    <t>Equity - Non-Contributed - Reserves &amp; Retained Earnings</t>
  </si>
  <si>
    <t>Retained Earnings - Total</t>
  </si>
  <si>
    <t>Comprehensive Income - Accumulated - Total</t>
  </si>
  <si>
    <t>Foreign Currency Translation Adjustment - Accumulated</t>
  </si>
  <si>
    <t>Other Reserves/Equity - Total</t>
  </si>
  <si>
    <t>Total Shareholders' Equity</t>
  </si>
  <si>
    <t>Total Shareholders' Equity - including Minority Interest &amp; Hybrid Debt</t>
  </si>
  <si>
    <t>Total Liabilities &amp; Shareholders' Equity</t>
  </si>
  <si>
    <t>Total Liabilities &amp; Equity</t>
  </si>
  <si>
    <t>Share/Per Share - Common</t>
  </si>
  <si>
    <t>Common Shares - Issued - Total</t>
  </si>
  <si>
    <t>Common Shares - Treasury - Total</t>
  </si>
  <si>
    <t>Common Shares - Issued - Issue Specific</t>
  </si>
  <si>
    <t>Common Shares - Outstanding - Issue Specific</t>
  </si>
  <si>
    <t>Common Shares - Treasury - Issue Specific</t>
  </si>
  <si>
    <t>Share/Per Share - Other</t>
  </si>
  <si>
    <t>Asset Allocation Factor - Issue Specific</t>
  </si>
  <si>
    <t>Right of Use Tangible Assets</t>
  </si>
  <si>
    <t>Right of Use Tangible Assets - Total - Net - Supplemental</t>
  </si>
  <si>
    <t>Right of Use Tangible Assets - Capital/Finance Lease - Net - Supplemental</t>
  </si>
  <si>
    <t>Right of Use Tangible Assets - Total - Gross - Supplemental</t>
  </si>
  <si>
    <t>Right of Use Tangible Assets - Capital/Finance Lease - Gross - Supplemental</t>
  </si>
  <si>
    <t>Right of Use Tangible Assets - Total - Accumulated Depreciation - Supplemental</t>
  </si>
  <si>
    <t>Right of Use Tangible Assets - Capital/Finance Lease - Accumulated Depreciation - Supplemental</t>
  </si>
  <si>
    <t>Property, Plant &amp; Equipment - excluding Right of Use Tangible Assets &amp; Capital Leases - Net</t>
  </si>
  <si>
    <t>Property, Plant &amp; Equipment - excluding Right of Use Tangible Assets &amp; Capital Leases - Gross</t>
  </si>
  <si>
    <t>Property, Plant &amp; Equipment - excluding Right of Use Tangible Assets &amp; Capital Leases - Accumulated Depreciation</t>
  </si>
  <si>
    <t>Right of Use Liabilities</t>
  </si>
  <si>
    <t>Finance and Operating Lease Liabilities - Total</t>
  </si>
  <si>
    <t>Debt including Finance and Operating Lease Liabilities</t>
  </si>
  <si>
    <t>Long-Term &amp; Short-Term</t>
  </si>
  <si>
    <t>Investments - Total</t>
  </si>
  <si>
    <t>Loans &amp; Receivables - Total</t>
  </si>
  <si>
    <t>Accounts &amp; Notes Receivable - Trade - Gross - Total</t>
  </si>
  <si>
    <t>Other Assets - Total</t>
  </si>
  <si>
    <t>Income Taxes - Payable - Long-Term &amp; Short-Term</t>
  </si>
  <si>
    <t>Payables &amp; Accrued Expenses</t>
  </si>
  <si>
    <t>Trade Account Payables - Total</t>
  </si>
  <si>
    <t>Accrued Expenses</t>
  </si>
  <si>
    <t>Contract Assets - Short-Term - Unbilled Revenue in Excess of Advance Consideration &amp; Progress Billings</t>
  </si>
  <si>
    <t>Debt Related</t>
  </si>
  <si>
    <t>Net Debt</t>
  </si>
  <si>
    <t>Revolving Line of Credit - Unutilized/Unused Amount</t>
  </si>
  <si>
    <t>Contract Liabilities - Short-Term - Advance Consideration &amp; Progress Billings in Excess of Unbilled Revenue</t>
  </si>
  <si>
    <t>Accruals - Short-Term</t>
  </si>
  <si>
    <t>Asset Accruals</t>
  </si>
  <si>
    <t>Cash &amp; Cash Equivalents - Total</t>
  </si>
  <si>
    <t>Debt - including Preferred Equity &amp; Minority Interest - Total</t>
  </si>
  <si>
    <t>Investments - Permanent</t>
  </si>
  <si>
    <t>Net Book Capital</t>
  </si>
  <si>
    <t>Net Operating Assets</t>
  </si>
  <si>
    <t>Provisions - Total</t>
  </si>
  <si>
    <t>Shareholders Equity - Common</t>
  </si>
  <si>
    <t>Tangible Total Equity</t>
  </si>
  <si>
    <t>Tangible Book Value</t>
  </si>
  <si>
    <t>Total Book Capital</t>
  </si>
  <si>
    <t>Total Capital</t>
  </si>
  <si>
    <t>Total Long Term Capital</t>
  </si>
  <si>
    <t>Total Fixed Assets - Net</t>
  </si>
  <si>
    <t>Unearned Revenue - Total</t>
  </si>
  <si>
    <t>Working Capital</t>
  </si>
  <si>
    <t>Working Capital - Non-Cash</t>
  </si>
  <si>
    <t>Working Capital excluding Other Current Assets &amp; Liabilities</t>
  </si>
  <si>
    <t>Book Value excluding Other Equity</t>
  </si>
  <si>
    <t>Shareholders</t>
  </si>
  <si>
    <t>Common Shareholders - Number</t>
  </si>
  <si>
    <t>Employees - Full-Time/Full-Time Equivalents - Period End</t>
  </si>
  <si>
    <t>Employees - Full-Time/Full-Time Equivalents - Current Date</t>
  </si>
  <si>
    <t>Company Fundamentals - Cash Flow</t>
  </si>
  <si>
    <t>Industrial - Indirect</t>
  </si>
  <si>
    <t>Cash Flow - Standardized (Currency: Standardized)</t>
  </si>
  <si>
    <t>Operating Cash Flow - Indirect</t>
  </si>
  <si>
    <t>Profit/(Loss) - Starting Line - Cash Flow</t>
  </si>
  <si>
    <t>Non-cash Items &amp; Reconciliation Adjustments - Cash Flow</t>
  </si>
  <si>
    <t>Income Tax Expense - Cash Flow - to Reconcile</t>
  </si>
  <si>
    <t>Financial Income/(Expense) - Cash Flow - to Reconcile</t>
  </si>
  <si>
    <t>Other Non-Cash Items &amp; Reconciliation Adjustments - Cash Flow - to Reconcile</t>
  </si>
  <si>
    <t>Depreciation &amp; Depletion - Property, Plant &amp; Equipment - Cash Flow - to Reconcile</t>
  </si>
  <si>
    <t>Share Based Payments - Cash Flow - to Reconcile</t>
  </si>
  <si>
    <t>Income Taxes - Paid/(Reimbursed) - Cash Flow</t>
  </si>
  <si>
    <t>Interest Paid - Cash</t>
  </si>
  <si>
    <t>Interest &amp; Dividends - Received - Total - Cash Flow</t>
  </si>
  <si>
    <t>Cash Flow from Operating Activities before Changes in Working Capital</t>
  </si>
  <si>
    <t>Working Capital - Increase/(Decrease) - Cash Flow</t>
  </si>
  <si>
    <t>Accounts Receivables - Decrease/(Increase) - Cash Flow</t>
  </si>
  <si>
    <t>Accounts Payable and Accrued Expenses - Increase/(Decrease) - Cash Flow</t>
  </si>
  <si>
    <t>Investing Cash Flow</t>
  </si>
  <si>
    <t>Property, Plant &amp; Equipment - Purchased/(Sold) - Net - Cash Flow</t>
  </si>
  <si>
    <t>Intangible Assets - Purchased/(Sold) - Net - Total - Cash Flow</t>
  </si>
  <si>
    <t>Intangible Assets - Purchased/Acquired - Cash Flow</t>
  </si>
  <si>
    <t>Capital Expenditures - Total</t>
  </si>
  <si>
    <t>Acquisition &amp; Disposals of Business - Assets - Sold/(Acquired) - Net - Cash Flow</t>
  </si>
  <si>
    <t>Acquisition of Business - Cash Flow</t>
  </si>
  <si>
    <t>Investments excluding Loans - Decrease/(Increase) - Cash Flow</t>
  </si>
  <si>
    <t>Investment Securities - Unclassified - Sold/(Purchased) - Net - Total - Cash Flow</t>
  </si>
  <si>
    <t>Investment Securities - Sold/Matured - Unclassified - Cash Flow</t>
  </si>
  <si>
    <t>Investment Securities - Purchased - Unclassified - Cash Flow</t>
  </si>
  <si>
    <t>Other Investing Cash Flow - Decrease/(Increase)</t>
  </si>
  <si>
    <t>Net Cash Flow from Investing Activities</t>
  </si>
  <si>
    <t>Financing Cash Flow</t>
  </si>
  <si>
    <t>Dividends Paid - Cash - Total - Cash Flow</t>
  </si>
  <si>
    <t>Dividends - Common - Cash Paid</t>
  </si>
  <si>
    <t>Stock - Total - Issuance/(Retirement) - Net - Cash Flow</t>
  </si>
  <si>
    <t>Stock - Issuance/(Retirement) - Net - Excluding Options/Warrants - Cash Flow</t>
  </si>
  <si>
    <t>Stock - Common - Issuance/(Retirement) - Net - Cash Flow</t>
  </si>
  <si>
    <t>Stock - Common - Repurchased/Retired - Cash Flow</t>
  </si>
  <si>
    <t>Options Exercised - Cash Flow</t>
  </si>
  <si>
    <t>Minority Interests &amp; Joint Ventures - Net - Cash Flow</t>
  </si>
  <si>
    <t>Debt - Long-Term &amp; Short-Term - Issuance/(Retirement) - Total - Cash Flow</t>
  </si>
  <si>
    <t>Debt - Issued/(Reduced) - Short-Term - Total - Cash Flow</t>
  </si>
  <si>
    <t>Debt - Issued - Short-Term - Cash Flow</t>
  </si>
  <si>
    <t>Debt - Issued/(Reduced) - Long-Term - Cash Flow</t>
  </si>
  <si>
    <t>Lease liabilities - Issued/(Reduced) - Cash Flow</t>
  </si>
  <si>
    <t>Debt - Issued - Long-Term - Cash Flow</t>
  </si>
  <si>
    <t>Debt - Reduced - Long-Term - Cash Flow</t>
  </si>
  <si>
    <t>Lease liabilities - Reduced - Cash flow</t>
  </si>
  <si>
    <t>Other Financing Cash Flow - Increase/(Decrease)</t>
  </si>
  <si>
    <t>Net Cash Flow from Financing Activities</t>
  </si>
  <si>
    <t>Foreign Exchange Effects</t>
  </si>
  <si>
    <t>Foreign Exchange Effects - Cash Flow</t>
  </si>
  <si>
    <t>Change in Cash</t>
  </si>
  <si>
    <t>Net Cash from Continuing Operations</t>
  </si>
  <si>
    <t>Net Cash - Beginning Balance</t>
  </si>
  <si>
    <t>Net Cash - Ending Balance</t>
  </si>
  <si>
    <t>Supplemental</t>
  </si>
  <si>
    <t>Income Taxes - Paid/(Reimbursed) - Cash Flow - Supplemental</t>
  </si>
  <si>
    <t>Interest Paid - Cash Flow - Supplemental</t>
  </si>
  <si>
    <t>Interest &amp; Dividends - Received - Cash Flow - Supplemental</t>
  </si>
  <si>
    <t>CF from Optg Activities before Change in WC &amp; Int Payments</t>
  </si>
  <si>
    <t>Cash Dividends Paid &amp; Common Stock Buyback - Net</t>
  </si>
  <si>
    <t>Common Stock Buyback - Net</t>
  </si>
  <si>
    <t>Depreciation, Depletion &amp; Amortization - Cash Flow</t>
  </si>
  <si>
    <t>Free Cash Flow to Equity</t>
  </si>
  <si>
    <t>Dividends Provided/Paid - Common</t>
  </si>
  <si>
    <t>Company Fundamentals - Valuation</t>
  </si>
  <si>
    <t>Valuation - Standardized (Currency: Standardized)</t>
  </si>
  <si>
    <t>Enterprise Value, 5 Year Average</t>
  </si>
  <si>
    <t>Market Capitalization, 5 Year Average</t>
  </si>
  <si>
    <t>Price Close</t>
  </si>
  <si>
    <t>Price Close (End of Period)</t>
  </si>
  <si>
    <t>Price Close (End of Period), 5 Year Average</t>
  </si>
  <si>
    <t>FOCF Yield</t>
  </si>
  <si>
    <t>Free Cash Flow Yield - %</t>
  </si>
  <si>
    <t>Free Cash Flow Yield - %, 5 Year Average</t>
  </si>
  <si>
    <t>Dividend Yield</t>
  </si>
  <si>
    <t>Dividend Yield - Common Stock - Net - Issue Specific - %, 5 Year Average</t>
  </si>
  <si>
    <t>Dividend Yield - Common Stock - Gross - Issue Specific - %, 5 Year Average</t>
  </si>
  <si>
    <t>Price to Book</t>
  </si>
  <si>
    <t>Price to Book Value per Share - Issue Specific</t>
  </si>
  <si>
    <t>Price to Book Value per Share - Issue Specific, 5 Year Average</t>
  </si>
  <si>
    <t>Price to Tangible Book</t>
  </si>
  <si>
    <t>Price to Tangible Book Value per Share</t>
  </si>
  <si>
    <t>Price to Tangible Book Value per Share, 5 Year Average</t>
  </si>
  <si>
    <t>Price to Sales</t>
  </si>
  <si>
    <t>Price to Revenue from Business Activities - Total per Share</t>
  </si>
  <si>
    <t>Price to Revenue from Business Activities - Total per Share, 5 Year Average</t>
  </si>
  <si>
    <t>Price to FOCF</t>
  </si>
  <si>
    <t>Price to Free Cash Flow per Share</t>
  </si>
  <si>
    <t>Price to Free Cash Flow per Share, 5 Year Average</t>
  </si>
  <si>
    <t>Price to CF Per Share</t>
  </si>
  <si>
    <t>Price to Cash Flow per Share</t>
  </si>
  <si>
    <t>Price to Cash Flow per Share, 5 Year Average</t>
  </si>
  <si>
    <t>Price to Diluted EPS</t>
  </si>
  <si>
    <t>Price to EPS - Diluted - excluding Extraordinary Items Applicable to Common - Total</t>
  </si>
  <si>
    <t>Price to EPS - Diluted - excluding Extraordinary Items Applicable to Common - Total, 5 Year Average</t>
  </si>
  <si>
    <t>Price to Normalized Diluted EPS</t>
  </si>
  <si>
    <t>Price to EPS - Diluted - excluding Extraordinary Items - Normalized - Total</t>
  </si>
  <si>
    <t>Price to EPS - Diluted - excluding Extraordinary Items - Normalized - Total, 5 Year Average</t>
  </si>
  <si>
    <t>PEG Ratio</t>
  </si>
  <si>
    <t>PE Growth Ratio</t>
  </si>
  <si>
    <t>PE Growth Ratio, 5 Year Average</t>
  </si>
  <si>
    <t>EV to Sales</t>
  </si>
  <si>
    <t>Enterprise Value to Revenue from Business Activities - Total</t>
  </si>
  <si>
    <t>Enterprise Value to Revenue from Business Activities - Total, 5 Year Average</t>
  </si>
  <si>
    <t>EV to EBITDA</t>
  </si>
  <si>
    <t>Enterprise Value to Earnings before Interest, Taxes, Depreciation &amp; Amortization (EBITDA)</t>
  </si>
  <si>
    <t>Enterprise Value to Earnings before Interest, Taxes, Depreciation &amp; Amortization (EBITDA), 5 Year Average</t>
  </si>
  <si>
    <t>EV to CFO</t>
  </si>
  <si>
    <t>Enterprise Value to Net Cash Flow from Operating Activities</t>
  </si>
  <si>
    <t>Enterprise Value to Net Cash Flow from Operating Activities, 5 Year Average</t>
  </si>
  <si>
    <t>EV to FOCF</t>
  </si>
  <si>
    <t>Enterprise Value to Free Cash Flow</t>
  </si>
  <si>
    <t>Enterprise Value to Free Cash Flow, 5 Year Average</t>
  </si>
  <si>
    <t>Project</t>
  </si>
  <si>
    <t>Siili Solutions Sell‑Side Case Study</t>
  </si>
  <si>
    <t>Prepared By</t>
  </si>
  <si>
    <t>Date</t>
  </si>
  <si>
    <t>2025-07-22</t>
  </si>
  <si>
    <t>Version</t>
  </si>
  <si>
    <t>v1.0</t>
  </si>
  <si>
    <t>Risk‑free rate (%)</t>
  </si>
  <si>
    <t>Market risk premium (%)</t>
  </si>
  <si>
    <t>Beta</t>
  </si>
  <si>
    <t>Year</t>
  </si>
  <si>
    <t>Market Assumptions</t>
  </si>
  <si>
    <t>Equity Assumptions</t>
  </si>
  <si>
    <t>Cost of Equity</t>
  </si>
  <si>
    <t>Debt Assumptions</t>
  </si>
  <si>
    <t>Firm Assumptions</t>
  </si>
  <si>
    <t>Debt-to-MV Ratio</t>
  </si>
  <si>
    <t>WACC</t>
  </si>
  <si>
    <t>Initial Cash Flow</t>
  </si>
  <si>
    <t>Long-Term (Terminal) Growth Rate</t>
  </si>
  <si>
    <t>Analysis of Historical FCF Data</t>
  </si>
  <si>
    <t>%CHG</t>
  </si>
  <si>
    <t>Avg. CF</t>
  </si>
  <si>
    <t>After Tax Cost of Debt</t>
  </si>
  <si>
    <t>Marginal Tax Rate</t>
  </si>
  <si>
    <t>Cost of Debt (long-term)</t>
  </si>
  <si>
    <t>DCF Valuation</t>
  </si>
  <si>
    <t>Siili Solutions</t>
  </si>
  <si>
    <t>Cal. Year</t>
  </si>
  <si>
    <t>Gr. Rate</t>
  </si>
  <si>
    <t>Term. Value</t>
  </si>
  <si>
    <t xml:space="preserve">Total </t>
  </si>
  <si>
    <t>PV</t>
  </si>
  <si>
    <t>Debt Value</t>
  </si>
  <si>
    <t xml:space="preserve"> </t>
  </si>
  <si>
    <t>Firm Value</t>
  </si>
  <si>
    <t>Equity Value</t>
  </si>
  <si>
    <t>Intrinsic Value/Share</t>
  </si>
  <si>
    <t>Market Price/Share</t>
  </si>
  <si>
    <t>Valuation Model</t>
  </si>
  <si>
    <t>Shares Outstanding (€M)</t>
  </si>
  <si>
    <t>Juuso Knuutinen</t>
  </si>
  <si>
    <t xml:space="preserve">FCF </t>
  </si>
  <si>
    <t>€</t>
  </si>
  <si>
    <t xml:space="preserve">Firm Value est. </t>
  </si>
  <si>
    <t xml:space="preserve">MV of Debt est. </t>
  </si>
  <si>
    <t xml:space="preserve">MV of Equity est.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</si>
</sst>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#,##0.00\ &quot;€&quot;;[Red]\-#,##0.00\ &quot;€&quot;"/>
    <numFmt numFmtId="43" formatCode="_-* #,##0.00_-;\-* #,##0.00_-;_-* &quot;-&quot;??_-;_-@_-"/>
    <numFmt numFmtId="164" formatCode="dd\-mm\-yyyy"/>
    <numFmt numFmtId="165" formatCode="#,##0.0"/>
    <numFmt numFmtId="166" formatCode="[&gt;=100]##,##0.0\%;[&lt;=-100]\-##,##0.0\%;##,##0.0\%"/>
    <numFmt numFmtId="167" formatCode="0.0%"/>
    <numFmt numFmtId="168" formatCode="_-* #,##0_-;\-* #,##0_-;_-* &quot;-&quot;??_-;_-@_-"/>
    <numFmt numFmtId="169" formatCode="#,##0.0000\ &quot;€&quot;;[Red]\-#,##0.0000\ &quot;€&quot;"/>
    <numFmt numFmtId="170" formatCode="0.0000\ %"/>
    <numFmt numFmtId="171" formatCode="_-* #,##0.00\ _€_-;\-* #,##0.00\ _€_-;_-* &quot;-&quot;??\ _€_-;_-@_-"/>
  </numFmts>
  <fonts count="14" x14ac:knownFonts="1">
    <font>
      <sz val="11"/>
      <color rgb="FF000000"/>
      <name val="Calibri"/>
      <family val="2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sz val="10"/>
      <color rgb="FF000000"/>
      <name val="Calibri"/>
      <family val="2"/>
    </font>
    <font>
      <b/>
      <sz val="10"/>
      <color rgb="FF334B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F5475B"/>
      <name val="Calibri"/>
      <family val="2"/>
    </font>
    <font>
      <b/>
      <sz val="10"/>
      <color rgb="FF000000"/>
      <name val="Calibri"/>
      <family val="2"/>
    </font>
    <font>
      <b/>
      <sz val="10"/>
      <color rgb="FFF5475B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4" tint="-0.249977111117893"/>
      <name val="Calibri"/>
      <family val="2"/>
    </font>
    <font>
      <sz val="11"/>
      <color theme="4" tint="-0.24997711111789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334BFF"/>
        <bgColor rgb="FF334BFF"/>
      </patternFill>
    </fill>
    <fill>
      <patternFill patternType="solid">
        <fgColor rgb="FFD5D8DB"/>
        <bgColor rgb="FFD5D8DB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rgb="FF334BFF"/>
      </bottom>
      <diagonal/>
    </border>
    <border>
      <left style="thin">
        <color rgb="FF334BFF"/>
      </left>
      <right style="thin">
        <color rgb="FF334BFF"/>
      </right>
      <top style="thin">
        <color rgb="FF334BFF"/>
      </top>
      <bottom style="thin">
        <color rgb="FF334BFF"/>
      </bottom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D5D8DB"/>
      </right>
      <top/>
      <bottom style="thin">
        <color rgb="FFD5D8DB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 applyNumberFormat="0" applyBorder="0" applyAlignment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71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left"/>
    </xf>
    <xf numFmtId="0" fontId="2" fillId="2" borderId="2" xfId="0" applyFont="1" applyFill="1" applyBorder="1"/>
    <xf numFmtId="0" fontId="3" fillId="0" borderId="3" xfId="0" applyFont="1" applyBorder="1" applyAlignment="1">
      <alignment horizontal="left" vertical="center"/>
    </xf>
    <xf numFmtId="0" fontId="2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wrapText="1"/>
    </xf>
    <xf numFmtId="0" fontId="3" fillId="0" borderId="3" xfId="0" applyFont="1" applyBorder="1" applyAlignment="1">
      <alignment vertical="center" wrapText="1"/>
    </xf>
    <xf numFmtId="165" fontId="6" fillId="0" borderId="3" xfId="0" applyNumberFormat="1" applyFont="1" applyBorder="1" applyAlignment="1">
      <alignment horizontal="right" vertical="center" wrapText="1"/>
    </xf>
    <xf numFmtId="4" fontId="6" fillId="0" borderId="3" xfId="0" applyNumberFormat="1" applyFont="1" applyBorder="1" applyAlignment="1">
      <alignment horizontal="right" vertical="center" wrapText="1"/>
    </xf>
    <xf numFmtId="3" fontId="6" fillId="0" borderId="3" xfId="0" applyNumberFormat="1" applyFont="1" applyBorder="1" applyAlignment="1">
      <alignment horizontal="right" vertical="center" wrapText="1"/>
    </xf>
    <xf numFmtId="4" fontId="7" fillId="0" borderId="3" xfId="0" applyNumberFormat="1" applyFont="1" applyBorder="1" applyAlignment="1">
      <alignment horizontal="right" vertical="center" wrapText="1"/>
    </xf>
    <xf numFmtId="166" fontId="6" fillId="0" borderId="3" xfId="0" applyNumberFormat="1" applyFont="1" applyBorder="1" applyAlignment="1">
      <alignment horizontal="right" vertical="center" wrapText="1"/>
    </xf>
    <xf numFmtId="165" fontId="7" fillId="0" borderId="3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 wrapText="1" indent="2"/>
    </xf>
    <xf numFmtId="0" fontId="5" fillId="0" borderId="3" xfId="0" applyFont="1" applyBorder="1" applyAlignment="1">
      <alignment vertical="center" wrapText="1"/>
    </xf>
    <xf numFmtId="165" fontId="8" fillId="0" borderId="3" xfId="0" applyNumberFormat="1" applyFont="1" applyBorder="1" applyAlignment="1">
      <alignment horizontal="right" vertical="center" wrapText="1"/>
    </xf>
    <xf numFmtId="4" fontId="8" fillId="0" borderId="3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 wrapText="1" indent="4"/>
    </xf>
    <xf numFmtId="0" fontId="3" fillId="0" borderId="3" xfId="0" applyFont="1" applyBorder="1" applyAlignment="1">
      <alignment horizontal="left" vertical="center" wrapText="1" indent="6"/>
    </xf>
    <xf numFmtId="3" fontId="7" fillId="0" borderId="3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 wrapText="1" indent="8"/>
    </xf>
    <xf numFmtId="4" fontId="9" fillId="0" borderId="3" xfId="0" applyNumberFormat="1" applyFont="1" applyBorder="1" applyAlignment="1">
      <alignment horizontal="right" vertical="center" wrapText="1"/>
    </xf>
    <xf numFmtId="0" fontId="11" fillId="4" borderId="0" xfId="0" applyFont="1" applyFill="1"/>
    <xf numFmtId="9" fontId="13" fillId="5" borderId="5" xfId="0" applyNumberFormat="1" applyFont="1" applyFill="1" applyBorder="1"/>
    <xf numFmtId="0" fontId="0" fillId="4" borderId="0" xfId="0" applyFill="1"/>
    <xf numFmtId="0" fontId="0" fillId="4" borderId="4" xfId="0" applyFill="1" applyBorder="1"/>
    <xf numFmtId="4" fontId="0" fillId="4" borderId="0" xfId="0" applyNumberFormat="1" applyFill="1"/>
    <xf numFmtId="0" fontId="0" fillId="5" borderId="8" xfId="0" applyFill="1" applyBorder="1"/>
    <xf numFmtId="0" fontId="12" fillId="4" borderId="4" xfId="0" applyFont="1" applyFill="1" applyBorder="1"/>
    <xf numFmtId="0" fontId="13" fillId="4" borderId="0" xfId="0" applyFont="1" applyFill="1"/>
    <xf numFmtId="10" fontId="0" fillId="4" borderId="0" xfId="0" applyNumberFormat="1" applyFill="1"/>
    <xf numFmtId="9" fontId="0" fillId="4" borderId="0" xfId="2" applyFont="1" applyFill="1"/>
    <xf numFmtId="170" fontId="0" fillId="4" borderId="0" xfId="0" applyNumberFormat="1" applyFill="1"/>
    <xf numFmtId="4" fontId="0" fillId="4" borderId="3" xfId="0" applyNumberFormat="1" applyFill="1" applyBorder="1" applyAlignment="1">
      <alignment horizontal="right" vertical="center" wrapText="1"/>
    </xf>
    <xf numFmtId="2" fontId="0" fillId="4" borderId="0" xfId="2" applyNumberFormat="1" applyFont="1" applyFill="1"/>
    <xf numFmtId="9" fontId="0" fillId="4" borderId="0" xfId="0" applyNumberFormat="1" applyFill="1"/>
    <xf numFmtId="0" fontId="11" fillId="6" borderId="0" xfId="0" applyFont="1" applyFill="1"/>
    <xf numFmtId="0" fontId="0" fillId="6" borderId="0" xfId="0" applyFill="1"/>
    <xf numFmtId="0" fontId="0" fillId="6" borderId="0" xfId="0" applyFill="1" applyBorder="1"/>
    <xf numFmtId="0" fontId="0" fillId="6" borderId="4" xfId="0" applyFill="1" applyBorder="1"/>
    <xf numFmtId="4" fontId="0" fillId="6" borderId="6" xfId="0" applyNumberFormat="1" applyFill="1" applyBorder="1" applyAlignment="1">
      <alignment horizontal="right" vertical="center" wrapText="1"/>
    </xf>
    <xf numFmtId="4" fontId="0" fillId="6" borderId="0" xfId="0" applyNumberFormat="1" applyFill="1"/>
    <xf numFmtId="43" fontId="0" fillId="6" borderId="0" xfId="1" applyFont="1" applyFill="1"/>
    <xf numFmtId="43" fontId="0" fillId="6" borderId="0" xfId="0" applyNumberFormat="1" applyFill="1"/>
    <xf numFmtId="168" fontId="0" fillId="6" borderId="0" xfId="1" applyNumberFormat="1" applyFont="1" applyFill="1"/>
    <xf numFmtId="8" fontId="0" fillId="6" borderId="0" xfId="0" applyNumberFormat="1" applyFill="1"/>
    <xf numFmtId="169" fontId="0" fillId="6" borderId="0" xfId="0" applyNumberFormat="1" applyFill="1"/>
    <xf numFmtId="168" fontId="0" fillId="6" borderId="0" xfId="0" applyNumberFormat="1" applyFill="1"/>
    <xf numFmtId="171" fontId="0" fillId="6" borderId="0" xfId="0" applyNumberFormat="1" applyFill="1"/>
    <xf numFmtId="8" fontId="13" fillId="6" borderId="0" xfId="0" applyNumberFormat="1" applyFont="1" applyFill="1"/>
    <xf numFmtId="8" fontId="11" fillId="6" borderId="7" xfId="0" applyNumberFormat="1" applyFont="1" applyFill="1" applyBorder="1"/>
    <xf numFmtId="171" fontId="11" fillId="6" borderId="8" xfId="0" applyNumberFormat="1" applyFont="1" applyFill="1" applyBorder="1"/>
    <xf numFmtId="8" fontId="13" fillId="6" borderId="7" xfId="0" applyNumberFormat="1" applyFont="1" applyFill="1" applyBorder="1"/>
    <xf numFmtId="167" fontId="13" fillId="6" borderId="5" xfId="0" applyNumberFormat="1" applyFont="1" applyFill="1" applyBorder="1"/>
    <xf numFmtId="4" fontId="13" fillId="6" borderId="5" xfId="0" applyNumberFormat="1" applyFont="1" applyFill="1" applyBorder="1" applyAlignment="1">
      <alignment horizontal="right" vertical="center" wrapText="1"/>
    </xf>
    <xf numFmtId="165" fontId="13" fillId="6" borderId="5" xfId="0" applyNumberFormat="1" applyFont="1" applyFill="1" applyBorder="1"/>
    <xf numFmtId="9" fontId="13" fillId="6" borderId="5" xfId="2" applyFont="1" applyFill="1" applyBorder="1"/>
    <xf numFmtId="10" fontId="13" fillId="6" borderId="5" xfId="0" applyNumberFormat="1" applyFont="1" applyFill="1" applyBorder="1"/>
    <xf numFmtId="4" fontId="13" fillId="5" borderId="5" xfId="0" applyNumberFormat="1" applyFont="1" applyFill="1" applyBorder="1" applyAlignment="1">
      <alignment horizontal="right" vertical="center" wrapText="1"/>
    </xf>
    <xf numFmtId="4" fontId="13" fillId="5" borderId="9" xfId="0" applyNumberFormat="1" applyFont="1" applyFill="1" applyBorder="1" applyAlignment="1">
      <alignment horizontal="right" vertical="center" wrapText="1"/>
    </xf>
    <xf numFmtId="168" fontId="0" fillId="5" borderId="5" xfId="1" applyNumberFormat="1" applyFont="1" applyFill="1" applyBorder="1"/>
    <xf numFmtId="0" fontId="11" fillId="6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97CC-D76F-4371-88B1-FC296F7B8205}">
  <dimension ref="A1:B4"/>
  <sheetViews>
    <sheetView workbookViewId="0">
      <selection activeCell="B3" sqref="B3"/>
    </sheetView>
  </sheetViews>
  <sheetFormatPr defaultRowHeight="15" x14ac:dyDescent="0.25"/>
  <cols>
    <col min="2" max="2" width="32" bestFit="1" customWidth="1"/>
  </cols>
  <sheetData>
    <row r="1" spans="1:2" x14ac:dyDescent="0.25">
      <c r="A1" t="s">
        <v>525</v>
      </c>
      <c r="B1" t="s">
        <v>526</v>
      </c>
    </row>
    <row r="2" spans="1:2" x14ac:dyDescent="0.25">
      <c r="A2" t="s">
        <v>527</v>
      </c>
      <c r="B2" t="s">
        <v>566</v>
      </c>
    </row>
    <row r="3" spans="1:2" x14ac:dyDescent="0.25">
      <c r="A3" t="s">
        <v>528</v>
      </c>
      <c r="B3" t="s">
        <v>529</v>
      </c>
    </row>
    <row r="4" spans="1:2" x14ac:dyDescent="0.25">
      <c r="A4" t="s">
        <v>530</v>
      </c>
      <c r="B4" t="s">
        <v>531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32D89-2884-4714-A9DA-DA6C8873195E}">
  <dimension ref="A1:M37"/>
  <sheetViews>
    <sheetView showGridLines="0" tabSelected="1" workbookViewId="0">
      <selection activeCell="H31" sqref="H31"/>
    </sheetView>
  </sheetViews>
  <sheetFormatPr defaultRowHeight="15" x14ac:dyDescent="0.25"/>
  <cols>
    <col min="1" max="1" width="32.28515625" style="30" bestFit="1" customWidth="1"/>
    <col min="2" max="2" width="12.42578125" style="30" bestFit="1" customWidth="1"/>
    <col min="3" max="5" width="9.140625" style="30"/>
    <col min="6" max="9" width="12.85546875" style="30" customWidth="1"/>
    <col min="10" max="10" width="15" style="30" bestFit="1" customWidth="1"/>
    <col min="11" max="11" width="23.140625" style="30" bestFit="1" customWidth="1"/>
    <col min="12" max="12" width="16.42578125" style="30" bestFit="1" customWidth="1"/>
    <col min="13" max="16384" width="9.140625" style="30"/>
  </cols>
  <sheetData>
    <row r="1" spans="1:13" x14ac:dyDescent="0.25">
      <c r="A1" s="28" t="s">
        <v>551</v>
      </c>
      <c r="F1" s="42" t="s">
        <v>552</v>
      </c>
      <c r="G1" s="43"/>
      <c r="H1" s="43"/>
      <c r="I1" s="43"/>
      <c r="J1" s="43"/>
      <c r="K1" s="43"/>
      <c r="L1" s="43"/>
      <c r="M1" s="43"/>
    </row>
    <row r="2" spans="1:13" x14ac:dyDescent="0.25">
      <c r="F2" s="67" t="s">
        <v>564</v>
      </c>
      <c r="G2" s="67"/>
      <c r="H2" s="67"/>
      <c r="I2" s="67"/>
      <c r="J2" s="67"/>
      <c r="K2" s="67"/>
      <c r="L2" s="67"/>
      <c r="M2" s="67"/>
    </row>
    <row r="3" spans="1:13" x14ac:dyDescent="0.25">
      <c r="A3" s="34" t="s">
        <v>536</v>
      </c>
      <c r="B3" s="31"/>
      <c r="F3" s="43"/>
      <c r="G3" s="43"/>
      <c r="H3" s="43"/>
      <c r="I3" s="43"/>
      <c r="J3" s="43"/>
      <c r="K3" s="43"/>
      <c r="L3" s="43"/>
      <c r="M3" s="44"/>
    </row>
    <row r="4" spans="1:13" x14ac:dyDescent="0.25">
      <c r="A4" s="35" t="s">
        <v>532</v>
      </c>
      <c r="B4" s="59">
        <v>1.9E-2</v>
      </c>
      <c r="F4" s="45" t="s">
        <v>553</v>
      </c>
      <c r="G4" s="45" t="s">
        <v>535</v>
      </c>
      <c r="H4" s="45" t="s">
        <v>554</v>
      </c>
      <c r="I4" s="45" t="s">
        <v>567</v>
      </c>
      <c r="J4" s="45" t="s">
        <v>555</v>
      </c>
      <c r="K4" s="45" t="s">
        <v>556</v>
      </c>
      <c r="L4" s="45" t="s">
        <v>557</v>
      </c>
      <c r="M4" s="45"/>
    </row>
    <row r="5" spans="1:13" x14ac:dyDescent="0.25">
      <c r="A5" s="35" t="s">
        <v>533</v>
      </c>
      <c r="B5" s="59">
        <v>0.06</v>
      </c>
      <c r="F5" s="43">
        <v>2024</v>
      </c>
      <c r="G5" s="43">
        <v>0</v>
      </c>
      <c r="H5" s="29">
        <v>0.02</v>
      </c>
      <c r="I5" s="46">
        <v>9429000</v>
      </c>
      <c r="J5" s="43"/>
      <c r="K5" s="47">
        <f>I5+J5</f>
        <v>9429000</v>
      </c>
      <c r="L5" s="43"/>
      <c r="M5" s="43"/>
    </row>
    <row r="6" spans="1:13" x14ac:dyDescent="0.25">
      <c r="F6" s="43">
        <v>2025</v>
      </c>
      <c r="G6" s="43">
        <v>1</v>
      </c>
      <c r="H6" s="29">
        <v>-0.05</v>
      </c>
      <c r="I6" s="47">
        <f>I5*(H5+1)</f>
        <v>9617580</v>
      </c>
      <c r="J6" s="43"/>
      <c r="K6" s="47">
        <f t="shared" ref="K6:K11" si="0">I6+J6</f>
        <v>9617580</v>
      </c>
      <c r="L6" s="48">
        <f>K6/(1+$B$21)^G6</f>
        <v>9089378.727180291</v>
      </c>
      <c r="M6" s="43"/>
    </row>
    <row r="7" spans="1:13" x14ac:dyDescent="0.25">
      <c r="A7" s="34" t="s">
        <v>537</v>
      </c>
      <c r="B7" s="31"/>
      <c r="F7" s="43">
        <v>2026</v>
      </c>
      <c r="G7" s="43">
        <v>2</v>
      </c>
      <c r="H7" s="29">
        <v>-0.02</v>
      </c>
      <c r="I7" s="47">
        <f t="shared" ref="I7:I11" si="1">I6*(H6+1)</f>
        <v>9136701</v>
      </c>
      <c r="J7" s="43"/>
      <c r="K7" s="47">
        <f t="shared" si="0"/>
        <v>9136701</v>
      </c>
      <c r="L7" s="48">
        <f t="shared" ref="L7:L11" si="2">K7/(1+$B$21)^G7</f>
        <v>8160677.1520290701</v>
      </c>
      <c r="M7" s="43"/>
    </row>
    <row r="8" spans="1:13" x14ac:dyDescent="0.25">
      <c r="A8" s="35" t="s">
        <v>534</v>
      </c>
      <c r="B8" s="61">
        <v>0.77</v>
      </c>
      <c r="F8" s="43">
        <v>2027</v>
      </c>
      <c r="G8" s="43">
        <v>3</v>
      </c>
      <c r="H8" s="29">
        <v>0.02</v>
      </c>
      <c r="I8" s="47">
        <f t="shared" si="1"/>
        <v>8953966.9800000004</v>
      </c>
      <c r="J8" s="43"/>
      <c r="K8" s="47">
        <f t="shared" si="0"/>
        <v>8953966.9800000004</v>
      </c>
      <c r="L8" s="48">
        <f t="shared" si="2"/>
        <v>7558239.764986461</v>
      </c>
      <c r="M8" s="43"/>
    </row>
    <row r="9" spans="1:13" x14ac:dyDescent="0.25">
      <c r="A9" s="30" t="s">
        <v>538</v>
      </c>
      <c r="B9" s="36">
        <v>6.5060999999999994E-2</v>
      </c>
      <c r="F9" s="43">
        <v>2028</v>
      </c>
      <c r="G9" s="43">
        <v>4</v>
      </c>
      <c r="H9" s="29">
        <v>-0.02</v>
      </c>
      <c r="I9" s="47">
        <f t="shared" si="1"/>
        <v>9133046.319600001</v>
      </c>
      <c r="J9" s="43"/>
      <c r="K9" s="47">
        <f t="shared" si="0"/>
        <v>9133046.319600001</v>
      </c>
      <c r="L9" s="48">
        <f t="shared" si="2"/>
        <v>7286001.0324314479</v>
      </c>
      <c r="M9" s="43"/>
    </row>
    <row r="10" spans="1:13" x14ac:dyDescent="0.25">
      <c r="A10" s="35" t="s">
        <v>571</v>
      </c>
      <c r="B10" s="60">
        <v>46073888</v>
      </c>
      <c r="F10" s="43">
        <v>2029</v>
      </c>
      <c r="G10" s="43">
        <v>5</v>
      </c>
      <c r="H10" s="29">
        <v>-0.1</v>
      </c>
      <c r="I10" s="47">
        <f t="shared" si="1"/>
        <v>8950385.3932080008</v>
      </c>
      <c r="J10" s="43"/>
      <c r="K10" s="47">
        <f t="shared" si="0"/>
        <v>8950385.3932080008</v>
      </c>
      <c r="L10" s="48">
        <f t="shared" si="2"/>
        <v>6748133.9728484834</v>
      </c>
      <c r="M10" s="43"/>
    </row>
    <row r="11" spans="1:13" x14ac:dyDescent="0.25">
      <c r="F11" s="43">
        <v>2030</v>
      </c>
      <c r="G11" s="43">
        <v>6</v>
      </c>
      <c r="H11" s="29">
        <v>0.02</v>
      </c>
      <c r="I11" s="47">
        <f t="shared" si="1"/>
        <v>8055346.8538872013</v>
      </c>
      <c r="J11" s="48">
        <f>I11*(1+H11)/(B21-H11)</f>
        <v>215587491.69593242</v>
      </c>
      <c r="K11" s="47">
        <f t="shared" si="0"/>
        <v>223642838.54981962</v>
      </c>
      <c r="L11" s="48">
        <f t="shared" si="2"/>
        <v>159354872.85169679</v>
      </c>
      <c r="M11" s="43"/>
    </row>
    <row r="12" spans="1:13" x14ac:dyDescent="0.25">
      <c r="A12" s="34" t="s">
        <v>539</v>
      </c>
      <c r="B12" s="31"/>
      <c r="F12" s="43"/>
      <c r="G12" s="43"/>
      <c r="H12" s="43"/>
      <c r="I12" s="43"/>
      <c r="J12" s="43"/>
      <c r="K12" s="43"/>
      <c r="L12" s="43"/>
      <c r="M12" s="43"/>
    </row>
    <row r="13" spans="1:13" x14ac:dyDescent="0.25">
      <c r="A13" s="35" t="s">
        <v>550</v>
      </c>
      <c r="B13" s="63">
        <v>4.3099999999999999E-2</v>
      </c>
      <c r="F13" s="43"/>
      <c r="G13" s="43"/>
      <c r="H13" s="43"/>
      <c r="I13" s="43"/>
      <c r="J13" s="43"/>
      <c r="K13" s="43" t="s">
        <v>560</v>
      </c>
      <c r="L13" s="49">
        <f>SUM(L6:L11)</f>
        <v>198197303.50117254</v>
      </c>
      <c r="M13" s="43"/>
    </row>
    <row r="14" spans="1:13" x14ac:dyDescent="0.25">
      <c r="A14" s="35" t="s">
        <v>549</v>
      </c>
      <c r="B14" s="62">
        <v>0.1946</v>
      </c>
      <c r="F14" s="50"/>
      <c r="G14" s="43"/>
      <c r="H14" s="43"/>
      <c r="I14" s="43"/>
      <c r="J14" s="43"/>
      <c r="K14" s="51"/>
      <c r="L14" s="43"/>
      <c r="M14" s="43"/>
    </row>
    <row r="15" spans="1:13" x14ac:dyDescent="0.25">
      <c r="A15" s="30" t="s">
        <v>548</v>
      </c>
      <c r="B15" s="36">
        <f>B13*(1-B14)</f>
        <v>3.4712739999999999E-2</v>
      </c>
      <c r="F15" s="50"/>
      <c r="G15" s="43"/>
      <c r="H15" s="52"/>
      <c r="I15" s="43"/>
      <c r="J15" s="43"/>
      <c r="K15" s="51" t="s">
        <v>558</v>
      </c>
      <c r="L15" s="47">
        <f>B16</f>
        <v>13683000</v>
      </c>
      <c r="M15" s="43"/>
    </row>
    <row r="16" spans="1:13" x14ac:dyDescent="0.25">
      <c r="A16" s="35" t="s">
        <v>570</v>
      </c>
      <c r="B16" s="60">
        <v>13683000</v>
      </c>
      <c r="F16" s="53"/>
      <c r="G16" s="43"/>
      <c r="H16" s="43"/>
      <c r="I16" s="43"/>
      <c r="J16" s="43"/>
      <c r="K16" s="51" t="s">
        <v>561</v>
      </c>
      <c r="L16" s="54">
        <f>L13-L15</f>
        <v>184514303.50117254</v>
      </c>
      <c r="M16" s="43"/>
    </row>
    <row r="17" spans="1:13" x14ac:dyDescent="0.25">
      <c r="F17" s="43"/>
      <c r="G17" s="43"/>
      <c r="H17" s="43"/>
      <c r="I17" s="43"/>
      <c r="J17" s="43"/>
      <c r="K17" s="55" t="s">
        <v>565</v>
      </c>
      <c r="L17" s="66">
        <v>8112309</v>
      </c>
      <c r="M17" s="43"/>
    </row>
    <row r="18" spans="1:13" ht="15.75" thickBot="1" x14ac:dyDescent="0.3">
      <c r="A18" s="34" t="s">
        <v>540</v>
      </c>
      <c r="B18" s="31"/>
      <c r="F18" s="43"/>
      <c r="G18" s="43"/>
      <c r="H18" s="43"/>
      <c r="I18" s="43"/>
      <c r="J18" s="43"/>
      <c r="K18" s="51"/>
      <c r="L18" s="43" t="s">
        <v>559</v>
      </c>
      <c r="M18" s="43"/>
    </row>
    <row r="19" spans="1:13" ht="15.75" thickBot="1" x14ac:dyDescent="0.3">
      <c r="A19" s="30" t="s">
        <v>569</v>
      </c>
      <c r="B19" s="32">
        <f>B10+B16</f>
        <v>59756888</v>
      </c>
      <c r="F19" s="43"/>
      <c r="G19" s="43"/>
      <c r="H19" s="43"/>
      <c r="I19" s="43"/>
      <c r="J19" s="43"/>
      <c r="K19" s="56" t="s">
        <v>562</v>
      </c>
      <c r="L19" s="57">
        <f>L16/L17</f>
        <v>22.744979697047111</v>
      </c>
      <c r="M19" s="43"/>
    </row>
    <row r="20" spans="1:13" ht="15.75" thickBot="1" x14ac:dyDescent="0.3">
      <c r="A20" s="30" t="s">
        <v>541</v>
      </c>
      <c r="B20" s="37">
        <f>B16/B19</f>
        <v>0.22897778746443423</v>
      </c>
      <c r="F20" s="43"/>
      <c r="G20" s="43"/>
      <c r="H20" s="43"/>
      <c r="I20" s="43"/>
      <c r="J20" s="43"/>
      <c r="K20" s="43"/>
      <c r="L20" s="43"/>
      <c r="M20" s="43"/>
    </row>
    <row r="21" spans="1:13" ht="15.75" thickBot="1" x14ac:dyDescent="0.3">
      <c r="A21" s="30" t="s">
        <v>542</v>
      </c>
      <c r="B21" s="38">
        <f>(1-B20)*B9+B20*B15</f>
        <v>5.8111922571804607E-2</v>
      </c>
      <c r="F21" s="43"/>
      <c r="G21" s="43"/>
      <c r="H21" s="43"/>
      <c r="I21" s="50"/>
      <c r="J21" s="43"/>
      <c r="K21" s="58" t="s">
        <v>563</v>
      </c>
      <c r="L21" s="33"/>
      <c r="M21" s="43"/>
    </row>
    <row r="22" spans="1:13" x14ac:dyDescent="0.25">
      <c r="A22" s="35" t="s">
        <v>543</v>
      </c>
      <c r="B22" s="60">
        <v>9.43</v>
      </c>
      <c r="F22" s="43"/>
      <c r="G22" s="43"/>
      <c r="H22" s="43"/>
      <c r="I22" s="43"/>
      <c r="J22" s="43"/>
      <c r="K22" s="43"/>
      <c r="L22" s="43"/>
      <c r="M22" s="43"/>
    </row>
    <row r="23" spans="1:13" x14ac:dyDescent="0.25">
      <c r="A23" s="35" t="s">
        <v>544</v>
      </c>
      <c r="B23" s="59">
        <v>0.02</v>
      </c>
    </row>
    <row r="27" spans="1:13" x14ac:dyDescent="0.25">
      <c r="A27" s="34" t="s">
        <v>545</v>
      </c>
      <c r="B27" s="31" t="s">
        <v>568</v>
      </c>
      <c r="C27" s="31" t="s">
        <v>546</v>
      </c>
    </row>
    <row r="28" spans="1:13" x14ac:dyDescent="0.25">
      <c r="A28" s="35">
        <v>2020</v>
      </c>
      <c r="B28" s="65">
        <v>10010000</v>
      </c>
    </row>
    <row r="29" spans="1:13" x14ac:dyDescent="0.25">
      <c r="A29" s="35">
        <v>2021</v>
      </c>
      <c r="B29" s="64">
        <v>7589000</v>
      </c>
      <c r="C29" s="37">
        <f>(B29-B28)/B28</f>
        <v>-0.24185814185814186</v>
      </c>
    </row>
    <row r="30" spans="1:13" x14ac:dyDescent="0.25">
      <c r="A30" s="35">
        <v>2022</v>
      </c>
      <c r="B30" s="64">
        <v>12699000</v>
      </c>
      <c r="C30" s="37">
        <f t="shared" ref="C30:C32" si="3">(B30-B29)/B29</f>
        <v>0.67334299644221896</v>
      </c>
    </row>
    <row r="31" spans="1:13" x14ac:dyDescent="0.25">
      <c r="A31" s="35">
        <v>2023</v>
      </c>
      <c r="B31" s="64">
        <v>6210000</v>
      </c>
      <c r="C31" s="37">
        <f t="shared" si="3"/>
        <v>-0.51098511693834159</v>
      </c>
    </row>
    <row r="32" spans="1:13" x14ac:dyDescent="0.25">
      <c r="A32" s="35">
        <v>2024</v>
      </c>
      <c r="B32" s="64">
        <v>9429000</v>
      </c>
      <c r="C32" s="37">
        <f t="shared" si="3"/>
        <v>0.51835748792270531</v>
      </c>
    </row>
    <row r="34" spans="1:8" x14ac:dyDescent="0.25">
      <c r="A34" s="30" t="s">
        <v>547</v>
      </c>
      <c r="B34" s="32">
        <f>AVERAGE(B28:B32)</f>
        <v>9187400</v>
      </c>
      <c r="G34" s="39"/>
      <c r="H34" s="39"/>
    </row>
    <row r="35" spans="1:8" x14ac:dyDescent="0.25">
      <c r="C35" s="36"/>
      <c r="D35" s="40"/>
    </row>
    <row r="37" spans="1:8" x14ac:dyDescent="0.25">
      <c r="C37" s="41"/>
    </row>
  </sheetData>
  <mergeCells count="1">
    <mergeCell ref="F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87"/>
  <sheetViews>
    <sheetView topLeftCell="A46" workbookViewId="0">
      <selection activeCell="B86" sqref="B86:F86"/>
    </sheetView>
  </sheetViews>
  <sheetFormatPr defaultRowHeight="15" outlineLevelRow="1" x14ac:dyDescent="0.25"/>
  <cols>
    <col min="1" max="1" width="85.7109375" customWidth="1"/>
    <col min="2" max="6" width="15.7109375" customWidth="1"/>
  </cols>
  <sheetData>
    <row r="1" spans="1:6" ht="15" customHeight="1" x14ac:dyDescent="0.25">
      <c r="A1" s="1" t="s">
        <v>410</v>
      </c>
      <c r="B1" s="2"/>
      <c r="C1" s="2"/>
      <c r="D1" s="2"/>
      <c r="E1" s="2"/>
      <c r="F1" s="2"/>
    </row>
    <row r="2" spans="1:6" ht="15" customHeight="1" x14ac:dyDescent="0.25">
      <c r="A2" s="3" t="s">
        <v>1</v>
      </c>
      <c r="B2" s="4" t="s">
        <v>2</v>
      </c>
    </row>
    <row r="3" spans="1:6" x14ac:dyDescent="0.25">
      <c r="A3" s="3" t="s">
        <v>3</v>
      </c>
      <c r="B3" s="3" t="s">
        <v>4</v>
      </c>
    </row>
    <row r="4" spans="1:6" x14ac:dyDescent="0.25">
      <c r="A4" s="3" t="s">
        <v>5</v>
      </c>
      <c r="B4" s="3" t="s">
        <v>4</v>
      </c>
    </row>
    <row r="5" spans="1:6" x14ac:dyDescent="0.25">
      <c r="A5" s="3" t="s">
        <v>6</v>
      </c>
      <c r="B5" s="3" t="s">
        <v>7</v>
      </c>
    </row>
    <row r="6" spans="1:6" x14ac:dyDescent="0.25">
      <c r="A6" s="3" t="s">
        <v>8</v>
      </c>
      <c r="B6" s="3" t="s">
        <v>9</v>
      </c>
    </row>
    <row r="7" spans="1:6" x14ac:dyDescent="0.25">
      <c r="A7" s="3" t="s">
        <v>10</v>
      </c>
      <c r="B7" s="3" t="s">
        <v>11</v>
      </c>
    </row>
    <row r="8" spans="1:6" x14ac:dyDescent="0.25">
      <c r="A8" s="3" t="s">
        <v>12</v>
      </c>
      <c r="B8" s="3" t="s">
        <v>13</v>
      </c>
    </row>
    <row r="9" spans="1:6" x14ac:dyDescent="0.25">
      <c r="A9" s="3" t="s">
        <v>14</v>
      </c>
      <c r="B9" s="3" t="s">
        <v>15</v>
      </c>
    </row>
    <row r="10" spans="1:6" x14ac:dyDescent="0.25">
      <c r="A10" s="3" t="s">
        <v>16</v>
      </c>
      <c r="B10" s="5">
        <v>45860.304461585598</v>
      </c>
    </row>
    <row r="11" spans="1:6" x14ac:dyDescent="0.25">
      <c r="A11" s="6" t="s">
        <v>17</v>
      </c>
      <c r="B11" s="68" t="s">
        <v>18</v>
      </c>
      <c r="C11" s="68" t="s">
        <v>19</v>
      </c>
      <c r="D11" s="68" t="s">
        <v>20</v>
      </c>
      <c r="E11" s="68" t="s">
        <v>21</v>
      </c>
      <c r="F11" s="68" t="s">
        <v>22</v>
      </c>
    </row>
    <row r="12" spans="1:6" ht="15" customHeight="1" outlineLevel="1" x14ac:dyDescent="0.25">
      <c r="A12" s="7" t="s">
        <v>23</v>
      </c>
      <c r="B12" s="69">
        <v>45657</v>
      </c>
      <c r="C12" s="69">
        <v>45291</v>
      </c>
      <c r="D12" s="69">
        <v>44926</v>
      </c>
      <c r="E12" s="69">
        <v>44561</v>
      </c>
      <c r="F12" s="69">
        <v>44196</v>
      </c>
    </row>
    <row r="13" spans="1:6" ht="15" customHeight="1" outlineLevel="1" x14ac:dyDescent="0.25">
      <c r="A13" s="7" t="s">
        <v>24</v>
      </c>
      <c r="B13" s="69">
        <v>45657</v>
      </c>
      <c r="C13" s="69">
        <v>45291</v>
      </c>
      <c r="D13" s="69">
        <v>44926</v>
      </c>
      <c r="E13" s="69">
        <v>44561</v>
      </c>
      <c r="F13" s="69">
        <v>44196</v>
      </c>
    </row>
    <row r="14" spans="1:6" ht="15" customHeight="1" outlineLevel="1" x14ac:dyDescent="0.25">
      <c r="A14" s="7" t="s">
        <v>25</v>
      </c>
      <c r="B14" s="70" t="s">
        <v>26</v>
      </c>
      <c r="C14" s="70" t="s">
        <v>26</v>
      </c>
      <c r="D14" s="70" t="s">
        <v>26</v>
      </c>
      <c r="E14" s="70" t="s">
        <v>26</v>
      </c>
      <c r="F14" s="70" t="s">
        <v>26</v>
      </c>
    </row>
    <row r="15" spans="1:6" ht="15" customHeight="1" outlineLevel="1" x14ac:dyDescent="0.25">
      <c r="A15" s="7" t="s">
        <v>27</v>
      </c>
      <c r="B15" s="70" t="s">
        <v>411</v>
      </c>
      <c r="C15" s="70" t="s">
        <v>411</v>
      </c>
      <c r="D15" s="70" t="s">
        <v>411</v>
      </c>
      <c r="E15" s="70" t="s">
        <v>411</v>
      </c>
      <c r="F15" s="70" t="s">
        <v>411</v>
      </c>
    </row>
    <row r="17" spans="1:6" x14ac:dyDescent="0.25">
      <c r="A17" s="8" t="s">
        <v>412</v>
      </c>
      <c r="B17" s="6"/>
      <c r="C17" s="6"/>
      <c r="D17" s="6"/>
      <c r="E17" s="6"/>
      <c r="F17" s="6"/>
    </row>
    <row r="18" spans="1:6" x14ac:dyDescent="0.25">
      <c r="A18" s="8" t="s">
        <v>30</v>
      </c>
      <c r="B18" s="9" t="s">
        <v>31</v>
      </c>
      <c r="C18" s="9" t="s">
        <v>32</v>
      </c>
      <c r="D18" s="9" t="s">
        <v>33</v>
      </c>
      <c r="E18" s="9" t="s">
        <v>34</v>
      </c>
      <c r="F18" s="9" t="s">
        <v>35</v>
      </c>
    </row>
    <row r="19" spans="1:6" ht="15" customHeight="1" x14ac:dyDescent="0.25">
      <c r="A19" s="10" t="s">
        <v>413</v>
      </c>
      <c r="B19" s="11"/>
      <c r="C19" s="11"/>
      <c r="D19" s="11"/>
      <c r="E19" s="11"/>
      <c r="F19" s="11"/>
    </row>
    <row r="20" spans="1:6" ht="15" customHeight="1" x14ac:dyDescent="0.25">
      <c r="A20" s="12" t="s">
        <v>414</v>
      </c>
      <c r="B20" s="14">
        <v>3.45</v>
      </c>
      <c r="C20" s="14">
        <v>4.99</v>
      </c>
      <c r="D20" s="14">
        <v>3.75</v>
      </c>
      <c r="E20" s="14">
        <v>5.14</v>
      </c>
      <c r="F20" s="14">
        <v>4.4000000000000004</v>
      </c>
    </row>
    <row r="21" spans="1:6" ht="15" customHeight="1" x14ac:dyDescent="0.25">
      <c r="A21" s="12" t="s">
        <v>415</v>
      </c>
      <c r="B21" s="14">
        <v>4.95</v>
      </c>
      <c r="C21" s="14">
        <v>7.44</v>
      </c>
      <c r="D21" s="14">
        <v>11.51</v>
      </c>
      <c r="E21" s="14">
        <v>6.94</v>
      </c>
      <c r="F21" s="14">
        <v>4.83</v>
      </c>
    </row>
    <row r="22" spans="1:6" ht="15" customHeight="1" x14ac:dyDescent="0.25">
      <c r="A22" s="19" t="s">
        <v>416</v>
      </c>
      <c r="B22" s="14">
        <v>7.0000000000000007E-2</v>
      </c>
      <c r="C22" s="14">
        <v>0.55000000000000004</v>
      </c>
      <c r="D22" s="14">
        <v>1.68</v>
      </c>
      <c r="E22" s="14">
        <v>1.24</v>
      </c>
      <c r="F22" s="14">
        <v>1.89</v>
      </c>
    </row>
    <row r="23" spans="1:6" ht="15" customHeight="1" x14ac:dyDescent="0.25">
      <c r="A23" s="19" t="s">
        <v>417</v>
      </c>
      <c r="B23" s="14">
        <v>0.08</v>
      </c>
      <c r="C23" s="14">
        <v>1.37</v>
      </c>
      <c r="D23" s="14">
        <v>4.6399999999999997</v>
      </c>
      <c r="E23" s="14">
        <v>1.1000000000000001</v>
      </c>
      <c r="F23" s="16">
        <v>-1.02</v>
      </c>
    </row>
    <row r="24" spans="1:6" ht="15" customHeight="1" x14ac:dyDescent="0.25">
      <c r="A24" s="19" t="s">
        <v>418</v>
      </c>
      <c r="B24" s="25">
        <v>0</v>
      </c>
      <c r="C24" s="14">
        <v>0.05</v>
      </c>
      <c r="D24" s="14">
        <v>0.18</v>
      </c>
      <c r="E24" s="14">
        <v>4.5999999999999996</v>
      </c>
      <c r="F24" s="14">
        <v>3.97</v>
      </c>
    </row>
    <row r="25" spans="1:6" ht="15" customHeight="1" x14ac:dyDescent="0.25">
      <c r="A25" s="19" t="s">
        <v>50</v>
      </c>
      <c r="B25" s="14">
        <v>4.62</v>
      </c>
      <c r="C25" s="14">
        <v>5.2</v>
      </c>
      <c r="D25" s="14">
        <v>4.78</v>
      </c>
      <c r="E25" s="15"/>
      <c r="F25" s="15"/>
    </row>
    <row r="26" spans="1:6" ht="15" customHeight="1" x14ac:dyDescent="0.25">
      <c r="A26" s="23" t="s">
        <v>419</v>
      </c>
      <c r="B26" s="14">
        <v>4.62</v>
      </c>
      <c r="C26" s="14">
        <v>5.2</v>
      </c>
      <c r="D26" s="14">
        <v>4.78</v>
      </c>
      <c r="E26" s="15"/>
      <c r="F26" s="15"/>
    </row>
    <row r="27" spans="1:6" ht="15" customHeight="1" x14ac:dyDescent="0.25">
      <c r="A27" s="19" t="s">
        <v>420</v>
      </c>
      <c r="B27" s="14">
        <v>0.19</v>
      </c>
      <c r="C27" s="14">
        <v>0.27</v>
      </c>
      <c r="D27" s="14">
        <v>0.24</v>
      </c>
      <c r="E27" s="15"/>
      <c r="F27" s="15"/>
    </row>
    <row r="28" spans="1:6" ht="15" customHeight="1" x14ac:dyDescent="0.25">
      <c r="A28" s="12" t="s">
        <v>421</v>
      </c>
      <c r="B28" s="14">
        <v>0.56999999999999995</v>
      </c>
      <c r="C28" s="14">
        <v>1.69</v>
      </c>
      <c r="D28" s="14">
        <v>2.17</v>
      </c>
      <c r="E28" s="14">
        <v>2.58</v>
      </c>
      <c r="F28" s="14">
        <v>0.77</v>
      </c>
    </row>
    <row r="29" spans="1:6" ht="15" customHeight="1" x14ac:dyDescent="0.25">
      <c r="A29" s="12" t="s">
        <v>422</v>
      </c>
      <c r="B29" s="14">
        <v>0.44</v>
      </c>
      <c r="C29" s="14">
        <v>0.87</v>
      </c>
      <c r="D29" s="14">
        <v>0.34</v>
      </c>
      <c r="E29" s="14">
        <v>0.4</v>
      </c>
      <c r="F29" s="14">
        <v>0.26</v>
      </c>
    </row>
    <row r="30" spans="1:6" ht="15" customHeight="1" x14ac:dyDescent="0.25">
      <c r="A30" s="12" t="s">
        <v>423</v>
      </c>
      <c r="B30" s="14">
        <v>0.43</v>
      </c>
      <c r="C30" s="14">
        <v>0.43</v>
      </c>
      <c r="D30" s="14">
        <v>0.23</v>
      </c>
      <c r="E30" s="15">
        <v>0</v>
      </c>
      <c r="F30" s="14">
        <v>0.01</v>
      </c>
    </row>
    <row r="31" spans="1:6" ht="15" customHeight="1" x14ac:dyDescent="0.25">
      <c r="A31" s="12" t="s">
        <v>424</v>
      </c>
      <c r="B31" s="14">
        <v>7.82</v>
      </c>
      <c r="C31" s="14">
        <v>10.3</v>
      </c>
      <c r="D31" s="14">
        <v>12.98</v>
      </c>
      <c r="E31" s="14">
        <v>9.09</v>
      </c>
      <c r="F31" s="14">
        <v>8.1999999999999993</v>
      </c>
    </row>
    <row r="32" spans="1:6" ht="15" customHeight="1" x14ac:dyDescent="0.25">
      <c r="A32" s="12" t="s">
        <v>425</v>
      </c>
      <c r="B32" s="14">
        <v>2.93</v>
      </c>
      <c r="C32" s="16">
        <v>-2.81</v>
      </c>
      <c r="D32" s="14">
        <v>1.5</v>
      </c>
      <c r="E32" s="16">
        <v>-0.69</v>
      </c>
      <c r="F32" s="14">
        <v>2.0099999999999998</v>
      </c>
    </row>
    <row r="33" spans="1:6" ht="15" customHeight="1" x14ac:dyDescent="0.25">
      <c r="A33" s="19" t="s">
        <v>426</v>
      </c>
      <c r="B33" s="14">
        <v>4.2</v>
      </c>
      <c r="C33" s="16">
        <v>-1.01</v>
      </c>
      <c r="D33" s="16">
        <v>-1.33</v>
      </c>
      <c r="E33" s="16">
        <v>-4.47</v>
      </c>
      <c r="F33" s="14">
        <v>0.98</v>
      </c>
    </row>
    <row r="34" spans="1:6" ht="15" customHeight="1" x14ac:dyDescent="0.25">
      <c r="A34" s="19" t="s">
        <v>427</v>
      </c>
      <c r="B34" s="16">
        <v>-1.27</v>
      </c>
      <c r="C34" s="16">
        <v>-1.79</v>
      </c>
      <c r="D34" s="14">
        <v>2.84</v>
      </c>
      <c r="E34" s="14">
        <v>3.79</v>
      </c>
      <c r="F34" s="14">
        <v>1.02</v>
      </c>
    </row>
    <row r="35" spans="1:6" ht="15" customHeight="1" x14ac:dyDescent="0.25">
      <c r="A35" s="20" t="s">
        <v>49</v>
      </c>
      <c r="B35" s="22">
        <v>10.75</v>
      </c>
      <c r="C35" s="22">
        <v>7.49</v>
      </c>
      <c r="D35" s="22">
        <v>14.48</v>
      </c>
      <c r="E35" s="22">
        <v>8.41</v>
      </c>
      <c r="F35" s="22">
        <v>10.210000000000001</v>
      </c>
    </row>
    <row r="36" spans="1:6" ht="15" customHeight="1" x14ac:dyDescent="0.25">
      <c r="A36" s="10" t="s">
        <v>428</v>
      </c>
      <c r="B36" s="11"/>
      <c r="C36" s="11"/>
      <c r="D36" s="11"/>
      <c r="E36" s="11"/>
      <c r="F36" s="11"/>
    </row>
    <row r="37" spans="1:6" ht="15" customHeight="1" x14ac:dyDescent="0.25">
      <c r="A37" s="12" t="s">
        <v>51</v>
      </c>
      <c r="B37" s="14">
        <v>1.3</v>
      </c>
      <c r="C37" s="14">
        <v>1.25</v>
      </c>
      <c r="D37" s="14">
        <v>1.78</v>
      </c>
      <c r="E37" s="14">
        <v>0.76</v>
      </c>
      <c r="F37" s="14">
        <v>0.2</v>
      </c>
    </row>
    <row r="38" spans="1:6" ht="15" customHeight="1" x14ac:dyDescent="0.25">
      <c r="A38" s="19" t="s">
        <v>429</v>
      </c>
      <c r="B38" s="14">
        <v>0.31</v>
      </c>
      <c r="C38" s="14">
        <v>0.73</v>
      </c>
      <c r="D38" s="14">
        <v>0.94</v>
      </c>
      <c r="E38" s="14">
        <v>0.68</v>
      </c>
      <c r="F38" s="14">
        <v>0.19</v>
      </c>
    </row>
    <row r="39" spans="1:6" ht="15" customHeight="1" x14ac:dyDescent="0.25">
      <c r="A39" s="19" t="s">
        <v>430</v>
      </c>
      <c r="B39" s="14">
        <v>1</v>
      </c>
      <c r="C39" s="14">
        <v>0.52</v>
      </c>
      <c r="D39" s="14">
        <v>0.83</v>
      </c>
      <c r="E39" s="14">
        <v>0.08</v>
      </c>
      <c r="F39" s="14">
        <v>0.01</v>
      </c>
    </row>
    <row r="40" spans="1:6" ht="15" customHeight="1" x14ac:dyDescent="0.25">
      <c r="A40" s="23" t="s">
        <v>431</v>
      </c>
      <c r="B40" s="14">
        <v>1</v>
      </c>
      <c r="C40" s="14">
        <v>0.52</v>
      </c>
      <c r="D40" s="14">
        <v>0.83</v>
      </c>
      <c r="E40" s="14">
        <v>0.08</v>
      </c>
      <c r="F40" s="14">
        <v>0.01</v>
      </c>
    </row>
    <row r="41" spans="1:6" ht="15" customHeight="1" x14ac:dyDescent="0.25">
      <c r="A41" s="19" t="s">
        <v>432</v>
      </c>
      <c r="B41" s="14">
        <v>1.32</v>
      </c>
      <c r="C41" s="14">
        <v>1.28</v>
      </c>
      <c r="D41" s="14">
        <v>1.78</v>
      </c>
      <c r="E41" s="14">
        <v>0.82</v>
      </c>
      <c r="F41" s="14">
        <v>0.2</v>
      </c>
    </row>
    <row r="42" spans="1:6" ht="15" customHeight="1" x14ac:dyDescent="0.25">
      <c r="A42" s="12" t="s">
        <v>433</v>
      </c>
      <c r="B42" s="16">
        <v>-9.4600000000000009</v>
      </c>
      <c r="C42" s="16">
        <v>-4.17</v>
      </c>
      <c r="D42" s="16">
        <v>-3.86</v>
      </c>
      <c r="E42" s="16">
        <v>-13.66</v>
      </c>
      <c r="F42" s="15"/>
    </row>
    <row r="43" spans="1:6" ht="15" customHeight="1" x14ac:dyDescent="0.25">
      <c r="A43" s="19" t="s">
        <v>434</v>
      </c>
      <c r="B43" s="14">
        <v>9.4600000000000009</v>
      </c>
      <c r="C43" s="14">
        <v>4.17</v>
      </c>
      <c r="D43" s="14">
        <v>3.86</v>
      </c>
      <c r="E43" s="14">
        <v>13.66</v>
      </c>
      <c r="F43" s="15"/>
    </row>
    <row r="44" spans="1:6" ht="15" customHeight="1" x14ac:dyDescent="0.25">
      <c r="A44" s="12" t="s">
        <v>435</v>
      </c>
      <c r="B44" s="15"/>
      <c r="C44" s="14">
        <v>0.02</v>
      </c>
      <c r="D44" s="14">
        <v>0.28999999999999998</v>
      </c>
      <c r="E44" s="16">
        <v>-0.24</v>
      </c>
      <c r="F44" s="14">
        <v>4.45</v>
      </c>
    </row>
    <row r="45" spans="1:6" ht="15" customHeight="1" x14ac:dyDescent="0.25">
      <c r="A45" s="19" t="s">
        <v>436</v>
      </c>
      <c r="B45" s="15"/>
      <c r="C45" s="14">
        <v>0.02</v>
      </c>
      <c r="D45" s="14">
        <v>0.28999999999999998</v>
      </c>
      <c r="E45" s="16">
        <v>-0.24</v>
      </c>
      <c r="F45" s="14">
        <v>4.45</v>
      </c>
    </row>
    <row r="46" spans="1:6" ht="15" customHeight="1" x14ac:dyDescent="0.25">
      <c r="A46" s="23" t="s">
        <v>437</v>
      </c>
      <c r="B46" s="15"/>
      <c r="C46" s="14">
        <v>0.02</v>
      </c>
      <c r="D46" s="14">
        <v>0.28999999999999998</v>
      </c>
      <c r="E46" s="15">
        <v>0</v>
      </c>
      <c r="F46" s="14">
        <v>4.78</v>
      </c>
    </row>
    <row r="47" spans="1:6" ht="15" customHeight="1" x14ac:dyDescent="0.25">
      <c r="A47" s="23" t="s">
        <v>438</v>
      </c>
      <c r="B47" s="15"/>
      <c r="C47" s="15"/>
      <c r="D47" s="15"/>
      <c r="E47" s="14">
        <v>0.25</v>
      </c>
      <c r="F47" s="14">
        <v>0.33</v>
      </c>
    </row>
    <row r="48" spans="1:6" ht="15" customHeight="1" x14ac:dyDescent="0.25">
      <c r="A48" s="12" t="s">
        <v>439</v>
      </c>
      <c r="B48" s="15"/>
      <c r="C48" s="25">
        <v>0</v>
      </c>
      <c r="D48" s="25">
        <v>0</v>
      </c>
      <c r="E48" s="15">
        <v>0</v>
      </c>
      <c r="F48" s="15"/>
    </row>
    <row r="49" spans="1:6" ht="15" customHeight="1" x14ac:dyDescent="0.25">
      <c r="A49" s="20" t="s">
        <v>440</v>
      </c>
      <c r="B49" s="27">
        <v>-10.77</v>
      </c>
      <c r="C49" s="27">
        <v>-5.41</v>
      </c>
      <c r="D49" s="27">
        <v>-5.34</v>
      </c>
      <c r="E49" s="27">
        <v>-14.66</v>
      </c>
      <c r="F49" s="22">
        <v>4.26</v>
      </c>
    </row>
    <row r="50" spans="1:6" ht="15" customHeight="1" x14ac:dyDescent="0.25">
      <c r="A50" s="10" t="s">
        <v>441</v>
      </c>
      <c r="B50" s="11"/>
      <c r="C50" s="11"/>
      <c r="D50" s="11"/>
      <c r="E50" s="11"/>
      <c r="F50" s="11"/>
    </row>
    <row r="51" spans="1:6" ht="15" customHeight="1" x14ac:dyDescent="0.25">
      <c r="A51" s="12" t="s">
        <v>442</v>
      </c>
      <c r="B51" s="14">
        <v>2.98</v>
      </c>
      <c r="C51" s="14">
        <v>2.89</v>
      </c>
      <c r="D51" s="14">
        <v>2.2999999999999998</v>
      </c>
      <c r="E51" s="14">
        <v>2.17</v>
      </c>
      <c r="F51" s="14">
        <v>1.96</v>
      </c>
    </row>
    <row r="52" spans="1:6" ht="15" customHeight="1" x14ac:dyDescent="0.25">
      <c r="A52" s="19" t="s">
        <v>443</v>
      </c>
      <c r="B52" s="14">
        <v>2.98</v>
      </c>
      <c r="C52" s="14">
        <v>2.89</v>
      </c>
      <c r="D52" s="14">
        <v>2.2999999999999998</v>
      </c>
      <c r="E52" s="14">
        <v>2.17</v>
      </c>
      <c r="F52" s="14">
        <v>1.96</v>
      </c>
    </row>
    <row r="53" spans="1:6" ht="15" customHeight="1" x14ac:dyDescent="0.25">
      <c r="A53" s="12" t="s">
        <v>444</v>
      </c>
      <c r="B53" s="14">
        <v>0.02</v>
      </c>
      <c r="C53" s="16">
        <v>-0.44</v>
      </c>
      <c r="D53" s="14">
        <v>14.35</v>
      </c>
      <c r="E53" s="14">
        <v>0.41</v>
      </c>
      <c r="F53" s="15"/>
    </row>
    <row r="54" spans="1:6" ht="15" customHeight="1" x14ac:dyDescent="0.25">
      <c r="A54" s="19" t="s">
        <v>445</v>
      </c>
      <c r="B54" s="15"/>
      <c r="C54" s="16">
        <v>-0.49</v>
      </c>
      <c r="D54" s="14">
        <v>14.26</v>
      </c>
      <c r="E54" s="15"/>
      <c r="F54" s="15"/>
    </row>
    <row r="55" spans="1:6" ht="15" customHeight="1" x14ac:dyDescent="0.25">
      <c r="A55" s="23" t="s">
        <v>446</v>
      </c>
      <c r="B55" s="15"/>
      <c r="C55" s="16">
        <v>-0.49</v>
      </c>
      <c r="D55" s="14">
        <v>14.26</v>
      </c>
      <c r="E55" s="15"/>
      <c r="F55" s="15"/>
    </row>
    <row r="56" spans="1:6" ht="15" customHeight="1" x14ac:dyDescent="0.25">
      <c r="A56" s="24" t="s">
        <v>447</v>
      </c>
      <c r="B56" s="15"/>
      <c r="C56" s="14">
        <v>0.5</v>
      </c>
      <c r="D56" s="15"/>
      <c r="E56" s="15"/>
      <c r="F56" s="15"/>
    </row>
    <row r="57" spans="1:6" ht="15" customHeight="1" x14ac:dyDescent="0.25">
      <c r="A57" s="19" t="s">
        <v>448</v>
      </c>
      <c r="B57" s="14">
        <v>0.02</v>
      </c>
      <c r="C57" s="14">
        <v>0.05</v>
      </c>
      <c r="D57" s="14">
        <v>0.09</v>
      </c>
      <c r="E57" s="14">
        <v>0.41</v>
      </c>
      <c r="F57" s="15"/>
    </row>
    <row r="58" spans="1:6" ht="15" customHeight="1" x14ac:dyDescent="0.25">
      <c r="A58" s="12" t="s">
        <v>449</v>
      </c>
      <c r="B58" s="16">
        <v>-0.45</v>
      </c>
      <c r="C58" s="16">
        <v>-0.44</v>
      </c>
      <c r="D58" s="15"/>
      <c r="E58" s="15"/>
      <c r="F58" s="15"/>
    </row>
    <row r="59" spans="1:6" ht="15" customHeight="1" x14ac:dyDescent="0.25">
      <c r="A59" s="12" t="s">
        <v>450</v>
      </c>
      <c r="B59" s="16">
        <v>-5.22</v>
      </c>
      <c r="C59" s="16">
        <v>-5.48</v>
      </c>
      <c r="D59" s="16">
        <v>-5.32</v>
      </c>
      <c r="E59" s="14">
        <v>6.8</v>
      </c>
      <c r="F59" s="16">
        <v>-2.73</v>
      </c>
    </row>
    <row r="60" spans="1:6" ht="15" customHeight="1" x14ac:dyDescent="0.25">
      <c r="A60" s="19" t="s">
        <v>451</v>
      </c>
      <c r="B60" s="15"/>
      <c r="C60" s="15"/>
      <c r="D60" s="15"/>
      <c r="E60" s="14">
        <v>0.41</v>
      </c>
      <c r="F60" s="14">
        <v>0.17</v>
      </c>
    </row>
    <row r="61" spans="1:6" ht="15" customHeight="1" x14ac:dyDescent="0.25">
      <c r="A61" s="23" t="s">
        <v>452</v>
      </c>
      <c r="B61" s="15"/>
      <c r="C61" s="15"/>
      <c r="D61" s="15"/>
      <c r="E61" s="14">
        <v>0.41</v>
      </c>
      <c r="F61" s="14">
        <v>0.17</v>
      </c>
    </row>
    <row r="62" spans="1:6" ht="15" customHeight="1" x14ac:dyDescent="0.25">
      <c r="A62" s="19" t="s">
        <v>453</v>
      </c>
      <c r="B62" s="16">
        <v>-5.22</v>
      </c>
      <c r="C62" s="16">
        <v>-5.48</v>
      </c>
      <c r="D62" s="16">
        <v>-5.32</v>
      </c>
      <c r="E62" s="14">
        <v>6.39</v>
      </c>
      <c r="F62" s="16">
        <v>-2.9</v>
      </c>
    </row>
    <row r="63" spans="1:6" ht="15" customHeight="1" x14ac:dyDescent="0.25">
      <c r="A63" s="23" t="s">
        <v>454</v>
      </c>
      <c r="B63" s="16">
        <v>-2.7</v>
      </c>
      <c r="C63" s="16">
        <v>-2.96</v>
      </c>
      <c r="D63" s="16">
        <v>-2.8</v>
      </c>
      <c r="E63" s="16">
        <v>-2.23</v>
      </c>
      <c r="F63" s="16">
        <v>-1.87</v>
      </c>
    </row>
    <row r="64" spans="1:6" ht="15" customHeight="1" x14ac:dyDescent="0.25">
      <c r="A64" s="23" t="s">
        <v>455</v>
      </c>
      <c r="B64" s="15"/>
      <c r="C64" s="15"/>
      <c r="D64" s="15"/>
      <c r="E64" s="14">
        <v>13.82</v>
      </c>
      <c r="F64" s="15"/>
    </row>
    <row r="65" spans="1:6" ht="15" customHeight="1" x14ac:dyDescent="0.25">
      <c r="A65" s="23" t="s">
        <v>456</v>
      </c>
      <c r="B65" s="14">
        <v>5.22</v>
      </c>
      <c r="C65" s="14">
        <v>5.48</v>
      </c>
      <c r="D65" s="14">
        <v>5.32</v>
      </c>
      <c r="E65" s="14">
        <v>7.43</v>
      </c>
      <c r="F65" s="14">
        <v>2.9</v>
      </c>
    </row>
    <row r="66" spans="1:6" ht="15" customHeight="1" x14ac:dyDescent="0.25">
      <c r="A66" s="24" t="s">
        <v>457</v>
      </c>
      <c r="B66" s="14">
        <v>2.7</v>
      </c>
      <c r="C66" s="14">
        <v>2.97</v>
      </c>
      <c r="D66" s="14">
        <v>2.8</v>
      </c>
      <c r="E66" s="14">
        <v>2.23</v>
      </c>
      <c r="F66" s="14">
        <v>1.87</v>
      </c>
    </row>
    <row r="67" spans="1:6" ht="15" customHeight="1" x14ac:dyDescent="0.25">
      <c r="A67" s="12" t="s">
        <v>458</v>
      </c>
      <c r="B67" s="25">
        <v>0</v>
      </c>
      <c r="C67" s="15"/>
      <c r="D67" s="14">
        <v>0.02</v>
      </c>
      <c r="E67" s="15"/>
      <c r="F67" s="15"/>
    </row>
    <row r="68" spans="1:6" ht="15" customHeight="1" x14ac:dyDescent="0.25">
      <c r="A68" s="20" t="s">
        <v>459</v>
      </c>
      <c r="B68" s="27">
        <v>-8.64</v>
      </c>
      <c r="C68" s="27">
        <v>-9.25</v>
      </c>
      <c r="D68" s="22">
        <v>6.75</v>
      </c>
      <c r="E68" s="22">
        <v>5.04</v>
      </c>
      <c r="F68" s="27">
        <v>-4.6900000000000004</v>
      </c>
    </row>
    <row r="69" spans="1:6" ht="15" customHeight="1" x14ac:dyDescent="0.25">
      <c r="A69" s="10" t="s">
        <v>460</v>
      </c>
      <c r="B69" s="11"/>
      <c r="C69" s="11"/>
      <c r="D69" s="11"/>
      <c r="E69" s="11"/>
      <c r="F69" s="11"/>
    </row>
    <row r="70" spans="1:6" ht="15" customHeight="1" x14ac:dyDescent="0.25">
      <c r="A70" s="12" t="s">
        <v>461</v>
      </c>
      <c r="B70" s="16">
        <v>-0.04</v>
      </c>
      <c r="C70" s="16">
        <v>-0.12</v>
      </c>
      <c r="D70" s="14">
        <v>0.03</v>
      </c>
      <c r="E70" s="16">
        <v>-0.04</v>
      </c>
      <c r="F70" s="15"/>
    </row>
    <row r="71" spans="1:6" ht="15" customHeight="1" x14ac:dyDescent="0.25">
      <c r="A71" s="10" t="s">
        <v>462</v>
      </c>
      <c r="B71" s="11"/>
      <c r="C71" s="11"/>
      <c r="D71" s="11"/>
      <c r="E71" s="11"/>
      <c r="F71" s="11"/>
    </row>
    <row r="72" spans="1:6" ht="15" customHeight="1" x14ac:dyDescent="0.25">
      <c r="A72" s="20" t="s">
        <v>52</v>
      </c>
      <c r="B72" s="27">
        <v>-8.69</v>
      </c>
      <c r="C72" s="27">
        <v>-7.29</v>
      </c>
      <c r="D72" s="22">
        <v>15.92</v>
      </c>
      <c r="E72" s="27">
        <v>-1.26</v>
      </c>
      <c r="F72" s="22">
        <v>9.77</v>
      </c>
    </row>
    <row r="73" spans="1:6" ht="15" customHeight="1" x14ac:dyDescent="0.25">
      <c r="A73" s="19" t="s">
        <v>463</v>
      </c>
      <c r="B73" s="16">
        <v>-8.69</v>
      </c>
      <c r="C73" s="16">
        <v>-7.29</v>
      </c>
      <c r="D73" s="14">
        <v>15.92</v>
      </c>
      <c r="E73" s="16">
        <v>-1.26</v>
      </c>
      <c r="F73" s="14">
        <v>9.77</v>
      </c>
    </row>
    <row r="74" spans="1:6" ht="15" customHeight="1" x14ac:dyDescent="0.25">
      <c r="A74" s="12" t="s">
        <v>464</v>
      </c>
      <c r="B74" s="14">
        <v>29.02</v>
      </c>
      <c r="C74" s="14">
        <v>36.32</v>
      </c>
      <c r="D74" s="14">
        <v>20.39</v>
      </c>
      <c r="E74" s="14">
        <v>21.66</v>
      </c>
      <c r="F74" s="14">
        <v>11.89</v>
      </c>
    </row>
    <row r="75" spans="1:6" ht="15" customHeight="1" x14ac:dyDescent="0.25">
      <c r="A75" s="12" t="s">
        <v>465</v>
      </c>
      <c r="B75" s="14">
        <v>20.329999999999998</v>
      </c>
      <c r="C75" s="14">
        <v>29.02</v>
      </c>
      <c r="D75" s="14">
        <v>36.32</v>
      </c>
      <c r="E75" s="14">
        <v>20.39</v>
      </c>
      <c r="F75" s="14">
        <v>21.66</v>
      </c>
    </row>
    <row r="76" spans="1:6" ht="15" customHeight="1" x14ac:dyDescent="0.25">
      <c r="A76" s="10" t="s">
        <v>466</v>
      </c>
      <c r="B76" s="11"/>
      <c r="C76" s="11"/>
      <c r="D76" s="11"/>
      <c r="E76" s="11"/>
      <c r="F76" s="11"/>
    </row>
    <row r="77" spans="1:6" ht="15" customHeight="1" x14ac:dyDescent="0.25">
      <c r="A77" s="12" t="s">
        <v>467</v>
      </c>
      <c r="B77" s="14">
        <v>0.56999999999999995</v>
      </c>
      <c r="C77" s="14">
        <v>1.69</v>
      </c>
      <c r="D77" s="14">
        <v>2.17</v>
      </c>
      <c r="E77" s="14">
        <v>2.58</v>
      </c>
      <c r="F77" s="14">
        <v>0.77</v>
      </c>
    </row>
    <row r="78" spans="1:6" ht="15" customHeight="1" x14ac:dyDescent="0.25">
      <c r="A78" s="12" t="s">
        <v>468</v>
      </c>
      <c r="B78" s="14">
        <v>0.44</v>
      </c>
      <c r="C78" s="14">
        <v>0.87</v>
      </c>
      <c r="D78" s="14">
        <v>0.34</v>
      </c>
      <c r="E78" s="14">
        <v>0.4</v>
      </c>
      <c r="F78" s="14">
        <v>0.26</v>
      </c>
    </row>
    <row r="79" spans="1:6" ht="15" customHeight="1" x14ac:dyDescent="0.25">
      <c r="A79" s="12" t="s">
        <v>469</v>
      </c>
      <c r="B79" s="14">
        <v>0.43</v>
      </c>
      <c r="C79" s="14">
        <v>0.43</v>
      </c>
      <c r="D79" s="14">
        <v>0.23</v>
      </c>
      <c r="E79" s="15">
        <v>0</v>
      </c>
      <c r="F79" s="14">
        <v>0.01</v>
      </c>
    </row>
    <row r="80" spans="1:6" ht="15" customHeight="1" x14ac:dyDescent="0.25">
      <c r="A80" s="12" t="s">
        <v>470</v>
      </c>
      <c r="B80" s="14">
        <v>8.26</v>
      </c>
      <c r="C80" s="14">
        <v>11.17</v>
      </c>
      <c r="D80" s="14">
        <v>13.31</v>
      </c>
      <c r="E80" s="14">
        <v>9.5</v>
      </c>
      <c r="F80" s="14">
        <v>8.4600000000000009</v>
      </c>
    </row>
    <row r="81" spans="1:6" ht="15" customHeight="1" x14ac:dyDescent="0.25">
      <c r="A81" s="12" t="s">
        <v>471</v>
      </c>
      <c r="B81" s="15"/>
      <c r="C81" s="14">
        <v>3.39</v>
      </c>
      <c r="D81" s="16">
        <v>-11.96</v>
      </c>
      <c r="E81" s="15"/>
      <c r="F81" s="15"/>
    </row>
    <row r="82" spans="1:6" ht="15" customHeight="1" x14ac:dyDescent="0.25">
      <c r="A82" s="12" t="s">
        <v>472</v>
      </c>
      <c r="B82" s="15"/>
      <c r="C82" s="14">
        <v>0.5</v>
      </c>
      <c r="D82" s="16">
        <v>-14.26</v>
      </c>
      <c r="E82" s="15"/>
      <c r="F82" s="15"/>
    </row>
    <row r="83" spans="1:6" ht="15" customHeight="1" x14ac:dyDescent="0.25">
      <c r="A83" s="12" t="s">
        <v>473</v>
      </c>
      <c r="B83" s="14">
        <v>4.62</v>
      </c>
      <c r="C83" s="14">
        <v>5.2</v>
      </c>
      <c r="D83" s="14">
        <v>4.78</v>
      </c>
      <c r="E83" s="15"/>
      <c r="F83" s="15"/>
    </row>
    <row r="84" spans="1:6" ht="15" customHeight="1" x14ac:dyDescent="0.25">
      <c r="A84" s="12" t="s">
        <v>474</v>
      </c>
      <c r="B84" s="14">
        <v>4.2300000000000004</v>
      </c>
      <c r="C84" s="14">
        <v>0.75</v>
      </c>
      <c r="D84" s="14">
        <v>7.39</v>
      </c>
      <c r="E84" s="14">
        <v>14.44</v>
      </c>
      <c r="F84" s="14">
        <v>7.28</v>
      </c>
    </row>
    <row r="85" spans="1:6" ht="15" customHeight="1" x14ac:dyDescent="0.25">
      <c r="A85" s="12" t="s">
        <v>53</v>
      </c>
      <c r="B85" s="14">
        <v>6.45</v>
      </c>
      <c r="C85" s="14">
        <v>3.32</v>
      </c>
      <c r="D85" s="14">
        <v>10.4</v>
      </c>
      <c r="E85" s="14">
        <v>5.42</v>
      </c>
      <c r="F85" s="14">
        <v>8.0500000000000007</v>
      </c>
    </row>
    <row r="86" spans="1:6" ht="15" customHeight="1" x14ac:dyDescent="0.25">
      <c r="A86" s="12" t="s">
        <v>68</v>
      </c>
      <c r="B86" s="14">
        <v>9.43</v>
      </c>
      <c r="C86" s="14">
        <v>6.21</v>
      </c>
      <c r="D86" s="14">
        <v>12.7</v>
      </c>
      <c r="E86" s="14">
        <v>7.59</v>
      </c>
      <c r="F86" s="14">
        <v>10.01</v>
      </c>
    </row>
    <row r="87" spans="1:6" ht="15" customHeight="1" x14ac:dyDescent="0.25">
      <c r="A87" s="12" t="s">
        <v>475</v>
      </c>
      <c r="B87" s="14">
        <v>1.46</v>
      </c>
      <c r="C87" s="14">
        <v>2.11</v>
      </c>
      <c r="D87" s="15"/>
      <c r="E87" s="15"/>
      <c r="F87" s="15"/>
    </row>
  </sheetData>
  <mergeCells count="25">
    <mergeCell ref="F12"/>
    <mergeCell ref="F13"/>
    <mergeCell ref="F14"/>
    <mergeCell ref="F15"/>
    <mergeCell ref="D12"/>
    <mergeCell ref="D13"/>
    <mergeCell ref="D14"/>
    <mergeCell ref="D15"/>
    <mergeCell ref="E12"/>
    <mergeCell ref="E13"/>
    <mergeCell ref="E14"/>
    <mergeCell ref="E15"/>
    <mergeCell ref="B12"/>
    <mergeCell ref="B13"/>
    <mergeCell ref="B14"/>
    <mergeCell ref="B15"/>
    <mergeCell ref="C12"/>
    <mergeCell ref="C13"/>
    <mergeCell ref="C14"/>
    <mergeCell ref="C15"/>
    <mergeCell ref="B11"/>
    <mergeCell ref="C11"/>
    <mergeCell ref="D11"/>
    <mergeCell ref="E11"/>
    <mergeCell ref="F11"/>
  </mergeCells>
  <pageMargins left="0.5" right="0.5" top="1" bottom="1" header="0.5" footer="0.75"/>
  <pageSetup fitToHeight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71"/>
  <sheetViews>
    <sheetView topLeftCell="A31" workbookViewId="0">
      <selection activeCell="B86" sqref="B86:F86"/>
    </sheetView>
  </sheetViews>
  <sheetFormatPr defaultRowHeight="15" outlineLevelRow="1" x14ac:dyDescent="0.25"/>
  <cols>
    <col min="1" max="1" width="85.7109375" customWidth="1"/>
    <col min="2" max="6" width="15.7109375" customWidth="1"/>
  </cols>
  <sheetData>
    <row r="1" spans="1:6" ht="15" customHeight="1" x14ac:dyDescent="0.25">
      <c r="A1" s="1" t="s">
        <v>476</v>
      </c>
      <c r="B1" s="2"/>
      <c r="C1" s="2"/>
      <c r="D1" s="2"/>
      <c r="E1" s="2"/>
      <c r="F1" s="2"/>
    </row>
    <row r="2" spans="1:6" ht="15" customHeight="1" x14ac:dyDescent="0.25">
      <c r="A2" s="3" t="s">
        <v>1</v>
      </c>
      <c r="B2" s="4" t="s">
        <v>2</v>
      </c>
    </row>
    <row r="3" spans="1:6" x14ac:dyDescent="0.25">
      <c r="A3" s="3" t="s">
        <v>3</v>
      </c>
      <c r="B3" s="3" t="s">
        <v>4</v>
      </c>
    </row>
    <row r="4" spans="1:6" x14ac:dyDescent="0.25">
      <c r="A4" s="3" t="s">
        <v>5</v>
      </c>
      <c r="B4" s="3" t="s">
        <v>4</v>
      </c>
    </row>
    <row r="5" spans="1:6" x14ac:dyDescent="0.25">
      <c r="A5" s="3" t="s">
        <v>6</v>
      </c>
      <c r="B5" s="3" t="s">
        <v>7</v>
      </c>
    </row>
    <row r="6" spans="1:6" x14ac:dyDescent="0.25">
      <c r="A6" s="3" t="s">
        <v>8</v>
      </c>
      <c r="B6" s="3" t="s">
        <v>9</v>
      </c>
    </row>
    <row r="7" spans="1:6" x14ac:dyDescent="0.25">
      <c r="A7" s="3" t="s">
        <v>10</v>
      </c>
      <c r="B7" s="3" t="s">
        <v>11</v>
      </c>
    </row>
    <row r="8" spans="1:6" x14ac:dyDescent="0.25">
      <c r="A8" s="3" t="s">
        <v>12</v>
      </c>
      <c r="B8" s="3" t="s">
        <v>13</v>
      </c>
    </row>
    <row r="9" spans="1:6" x14ac:dyDescent="0.25">
      <c r="A9" s="3" t="s">
        <v>14</v>
      </c>
      <c r="B9" s="3" t="s">
        <v>15</v>
      </c>
    </row>
    <row r="10" spans="1:6" x14ac:dyDescent="0.25">
      <c r="A10" s="3" t="s">
        <v>16</v>
      </c>
      <c r="B10" s="5">
        <v>45860.304461608801</v>
      </c>
    </row>
    <row r="11" spans="1:6" x14ac:dyDescent="0.25">
      <c r="A11" s="6" t="s">
        <v>17</v>
      </c>
      <c r="B11" s="68" t="s">
        <v>18</v>
      </c>
      <c r="C11" s="68" t="s">
        <v>19</v>
      </c>
      <c r="D11" s="68" t="s">
        <v>20</v>
      </c>
      <c r="E11" s="68" t="s">
        <v>21</v>
      </c>
      <c r="F11" s="68" t="s">
        <v>22</v>
      </c>
    </row>
    <row r="12" spans="1:6" ht="15" customHeight="1" outlineLevel="1" x14ac:dyDescent="0.25">
      <c r="A12" s="7" t="s">
        <v>23</v>
      </c>
      <c r="B12" s="69">
        <v>45657</v>
      </c>
      <c r="C12" s="69">
        <v>45291</v>
      </c>
      <c r="D12" s="69">
        <v>44926</v>
      </c>
      <c r="E12" s="69">
        <v>44561</v>
      </c>
      <c r="F12" s="69">
        <v>44196</v>
      </c>
    </row>
    <row r="13" spans="1:6" ht="15" customHeight="1" outlineLevel="1" x14ac:dyDescent="0.25">
      <c r="A13" s="7" t="s">
        <v>24</v>
      </c>
      <c r="B13" s="69">
        <v>45657</v>
      </c>
      <c r="C13" s="69">
        <v>45291</v>
      </c>
      <c r="D13" s="69">
        <v>44926</v>
      </c>
      <c r="E13" s="69">
        <v>44561</v>
      </c>
      <c r="F13" s="69">
        <v>44196</v>
      </c>
    </row>
    <row r="14" spans="1:6" ht="15" customHeight="1" outlineLevel="1" x14ac:dyDescent="0.25">
      <c r="A14" s="7" t="s">
        <v>25</v>
      </c>
      <c r="B14" s="70" t="s">
        <v>26</v>
      </c>
      <c r="C14" s="70" t="s">
        <v>26</v>
      </c>
      <c r="D14" s="70" t="s">
        <v>26</v>
      </c>
      <c r="E14" s="70" t="s">
        <v>26</v>
      </c>
      <c r="F14" s="70" t="s">
        <v>26</v>
      </c>
    </row>
    <row r="15" spans="1:6" ht="15" customHeight="1" outlineLevel="1" x14ac:dyDescent="0.25">
      <c r="A15" s="7" t="s">
        <v>27</v>
      </c>
      <c r="B15" s="70" t="s">
        <v>28</v>
      </c>
      <c r="C15" s="70" t="s">
        <v>28</v>
      </c>
      <c r="D15" s="70" t="s">
        <v>28</v>
      </c>
      <c r="E15" s="70" t="s">
        <v>28</v>
      </c>
      <c r="F15" s="70" t="s">
        <v>28</v>
      </c>
    </row>
    <row r="17" spans="1:6" x14ac:dyDescent="0.25">
      <c r="A17" s="8" t="s">
        <v>477</v>
      </c>
      <c r="B17" s="6"/>
      <c r="C17" s="6"/>
      <c r="D17" s="6"/>
      <c r="E17" s="6"/>
      <c r="F17" s="6"/>
    </row>
    <row r="18" spans="1:6" x14ac:dyDescent="0.25">
      <c r="A18" s="8" t="s">
        <v>30</v>
      </c>
      <c r="B18" s="9" t="s">
        <v>31</v>
      </c>
      <c r="C18" s="9" t="s">
        <v>32</v>
      </c>
      <c r="D18" s="9" t="s">
        <v>33</v>
      </c>
      <c r="E18" s="9" t="s">
        <v>34</v>
      </c>
      <c r="F18" s="9" t="s">
        <v>35</v>
      </c>
    </row>
    <row r="19" spans="1:6" ht="15" customHeight="1" x14ac:dyDescent="0.25">
      <c r="A19" s="10" t="s">
        <v>87</v>
      </c>
      <c r="B19" s="11"/>
      <c r="C19" s="11"/>
      <c r="D19" s="11"/>
      <c r="E19" s="11"/>
      <c r="F19" s="11"/>
    </row>
    <row r="20" spans="1:6" ht="15" customHeight="1" x14ac:dyDescent="0.25">
      <c r="A20" s="12" t="s">
        <v>87</v>
      </c>
      <c r="B20" s="14">
        <v>39.43</v>
      </c>
      <c r="C20" s="14">
        <v>62.31</v>
      </c>
      <c r="D20" s="13">
        <v>110.7</v>
      </c>
      <c r="E20" s="13">
        <v>100.59</v>
      </c>
      <c r="F20" s="14">
        <v>80.400000000000006</v>
      </c>
    </row>
    <row r="21" spans="1:6" ht="15" customHeight="1" x14ac:dyDescent="0.25">
      <c r="A21" s="12" t="s">
        <v>478</v>
      </c>
      <c r="B21" s="14">
        <v>78.69</v>
      </c>
      <c r="C21" s="14">
        <v>83.51</v>
      </c>
      <c r="D21" s="14">
        <v>81.89</v>
      </c>
      <c r="E21" s="14">
        <v>73.61</v>
      </c>
      <c r="F21" s="14">
        <v>63.21</v>
      </c>
    </row>
    <row r="22" spans="1:6" ht="15" customHeight="1" x14ac:dyDescent="0.25">
      <c r="A22" s="10" t="s">
        <v>85</v>
      </c>
      <c r="B22" s="11"/>
      <c r="C22" s="11"/>
      <c r="D22" s="11"/>
      <c r="E22" s="11"/>
      <c r="F22" s="11"/>
    </row>
    <row r="23" spans="1:6" ht="15" customHeight="1" x14ac:dyDescent="0.25">
      <c r="A23" s="12" t="s">
        <v>85</v>
      </c>
      <c r="B23" s="14">
        <v>46.07</v>
      </c>
      <c r="C23" s="14">
        <v>78.290000000000006</v>
      </c>
      <c r="D23" s="13">
        <v>130.91999999999999</v>
      </c>
      <c r="E23" s="13">
        <v>102.5</v>
      </c>
      <c r="F23" s="14">
        <v>92.75</v>
      </c>
    </row>
    <row r="24" spans="1:6" ht="15" customHeight="1" x14ac:dyDescent="0.25">
      <c r="A24" s="12" t="s">
        <v>479</v>
      </c>
      <c r="B24" s="14">
        <v>90.11</v>
      </c>
      <c r="C24" s="14">
        <v>93.66</v>
      </c>
      <c r="D24" s="14">
        <v>89.34</v>
      </c>
      <c r="E24" s="14">
        <v>78.64</v>
      </c>
      <c r="F24" s="14">
        <v>69.569999999999993</v>
      </c>
    </row>
    <row r="25" spans="1:6" ht="15" customHeight="1" x14ac:dyDescent="0.25">
      <c r="A25" s="10" t="s">
        <v>480</v>
      </c>
      <c r="B25" s="11"/>
      <c r="C25" s="11"/>
      <c r="D25" s="11"/>
      <c r="E25" s="11"/>
      <c r="F25" s="11"/>
    </row>
    <row r="26" spans="1:6" ht="15" customHeight="1" x14ac:dyDescent="0.25">
      <c r="A26" s="12" t="s">
        <v>481</v>
      </c>
      <c r="B26" s="14">
        <v>5.66</v>
      </c>
      <c r="C26" s="14">
        <v>9.6199999999999992</v>
      </c>
      <c r="D26" s="14">
        <v>16.100000000000001</v>
      </c>
      <c r="E26" s="14">
        <v>14.6</v>
      </c>
      <c r="F26" s="14">
        <v>13.25</v>
      </c>
    </row>
    <row r="27" spans="1:6" ht="15" customHeight="1" x14ac:dyDescent="0.25">
      <c r="A27" s="12" t="s">
        <v>482</v>
      </c>
      <c r="B27" s="14">
        <v>11.85</v>
      </c>
      <c r="C27" s="14">
        <v>12.54</v>
      </c>
      <c r="D27" s="14">
        <v>12.23</v>
      </c>
      <c r="E27" s="14">
        <v>11.23</v>
      </c>
      <c r="F27" s="14">
        <v>9.9600000000000009</v>
      </c>
    </row>
    <row r="28" spans="1:6" ht="15" customHeight="1" x14ac:dyDescent="0.25">
      <c r="A28" s="10" t="s">
        <v>483</v>
      </c>
      <c r="B28" s="11"/>
      <c r="C28" s="11"/>
      <c r="D28" s="11"/>
      <c r="E28" s="11"/>
      <c r="F28" s="11"/>
    </row>
    <row r="29" spans="1:6" ht="15" customHeight="1" x14ac:dyDescent="0.25">
      <c r="A29" s="12" t="s">
        <v>484</v>
      </c>
      <c r="B29" s="17">
        <v>20.54</v>
      </c>
      <c r="C29" s="17">
        <v>7.96</v>
      </c>
      <c r="D29" s="17">
        <v>10.31</v>
      </c>
      <c r="E29" s="17">
        <v>7.41</v>
      </c>
      <c r="F29" s="17">
        <v>10.79</v>
      </c>
    </row>
    <row r="30" spans="1:6" ht="15" customHeight="1" x14ac:dyDescent="0.25">
      <c r="A30" s="12" t="s">
        <v>485</v>
      </c>
      <c r="B30" s="17">
        <v>10.3</v>
      </c>
      <c r="C30" s="17">
        <v>9.3800000000000008</v>
      </c>
      <c r="D30" s="17">
        <v>8.6199999999999992</v>
      </c>
      <c r="E30" s="17">
        <v>7.36</v>
      </c>
      <c r="F30" s="17">
        <v>7.52</v>
      </c>
    </row>
    <row r="31" spans="1:6" ht="15" customHeight="1" x14ac:dyDescent="0.25">
      <c r="A31" s="10" t="s">
        <v>486</v>
      </c>
      <c r="B31" s="11"/>
      <c r="C31" s="11"/>
      <c r="D31" s="11"/>
      <c r="E31" s="11"/>
      <c r="F31" s="11"/>
    </row>
    <row r="32" spans="1:6" ht="15" customHeight="1" x14ac:dyDescent="0.25">
      <c r="A32" s="12" t="s">
        <v>56</v>
      </c>
      <c r="B32" s="17">
        <v>4.59</v>
      </c>
      <c r="C32" s="17">
        <v>2.08</v>
      </c>
      <c r="D32" s="17">
        <v>1.1200000000000001</v>
      </c>
      <c r="E32" s="17">
        <v>1.92</v>
      </c>
      <c r="F32" s="17">
        <v>1.96</v>
      </c>
    </row>
    <row r="33" spans="1:6" ht="15" customHeight="1" x14ac:dyDescent="0.25">
      <c r="A33" s="12" t="s">
        <v>487</v>
      </c>
      <c r="B33" s="17">
        <v>1.99</v>
      </c>
      <c r="C33" s="17">
        <v>1.83</v>
      </c>
      <c r="D33" s="17">
        <v>2.19</v>
      </c>
      <c r="E33" s="17">
        <v>2.6</v>
      </c>
      <c r="F33" s="17">
        <v>3.78</v>
      </c>
    </row>
    <row r="34" spans="1:6" ht="15" customHeight="1" x14ac:dyDescent="0.25">
      <c r="A34" s="12" t="s">
        <v>55</v>
      </c>
      <c r="B34" s="17">
        <v>4.59</v>
      </c>
      <c r="C34" s="17">
        <v>2.08</v>
      </c>
      <c r="D34" s="17">
        <v>1.1200000000000001</v>
      </c>
      <c r="E34" s="17">
        <v>1.92</v>
      </c>
      <c r="F34" s="17">
        <v>1.96</v>
      </c>
    </row>
    <row r="35" spans="1:6" ht="15" customHeight="1" x14ac:dyDescent="0.25">
      <c r="A35" s="12" t="s">
        <v>488</v>
      </c>
      <c r="B35" s="17">
        <v>1.99</v>
      </c>
      <c r="C35" s="17">
        <v>1.83</v>
      </c>
      <c r="D35" s="17">
        <v>2.19</v>
      </c>
      <c r="E35" s="17">
        <v>2.6</v>
      </c>
      <c r="F35" s="17">
        <v>3.78</v>
      </c>
    </row>
    <row r="36" spans="1:6" ht="15" customHeight="1" x14ac:dyDescent="0.25">
      <c r="A36" s="10" t="s">
        <v>489</v>
      </c>
      <c r="B36" s="11"/>
      <c r="C36" s="11"/>
      <c r="D36" s="11"/>
      <c r="E36" s="11"/>
      <c r="F36" s="11"/>
    </row>
    <row r="37" spans="1:6" ht="15" customHeight="1" x14ac:dyDescent="0.25">
      <c r="A37" s="12" t="s">
        <v>490</v>
      </c>
      <c r="B37" s="14">
        <v>1.1000000000000001</v>
      </c>
      <c r="C37" s="14">
        <v>1.85</v>
      </c>
      <c r="D37" s="14">
        <v>3.25</v>
      </c>
      <c r="E37" s="14">
        <v>4.12</v>
      </c>
      <c r="F37" s="14">
        <v>4.3</v>
      </c>
    </row>
    <row r="38" spans="1:6" ht="15" customHeight="1" x14ac:dyDescent="0.25">
      <c r="A38" s="12" t="s">
        <v>491</v>
      </c>
      <c r="B38" s="14">
        <v>2.7</v>
      </c>
      <c r="C38" s="14">
        <v>3.18</v>
      </c>
      <c r="D38" s="14">
        <v>3.53</v>
      </c>
      <c r="E38" s="14">
        <v>3.66</v>
      </c>
      <c r="F38" s="14">
        <v>3.46</v>
      </c>
    </row>
    <row r="39" spans="1:6" ht="15" customHeight="1" x14ac:dyDescent="0.25">
      <c r="A39" s="10" t="s">
        <v>492</v>
      </c>
      <c r="B39" s="11"/>
      <c r="C39" s="11"/>
      <c r="D39" s="11"/>
      <c r="E39" s="11"/>
      <c r="F39" s="11"/>
    </row>
    <row r="40" spans="1:6" ht="15" customHeight="1" x14ac:dyDescent="0.25">
      <c r="A40" s="12" t="s">
        <v>493</v>
      </c>
      <c r="B40" s="14">
        <v>22.39</v>
      </c>
      <c r="C40" s="14">
        <v>65.62</v>
      </c>
      <c r="D40" s="15"/>
      <c r="E40" s="15"/>
      <c r="F40" s="13">
        <v>1145.1099999999999</v>
      </c>
    </row>
    <row r="41" spans="1:6" ht="15" customHeight="1" x14ac:dyDescent="0.25">
      <c r="A41" s="12" t="s">
        <v>494</v>
      </c>
      <c r="B41" s="15"/>
      <c r="C41" s="15"/>
      <c r="D41" s="15"/>
      <c r="E41" s="15"/>
      <c r="F41" s="14">
        <v>43.79</v>
      </c>
    </row>
    <row r="42" spans="1:6" ht="15" customHeight="1" x14ac:dyDescent="0.25">
      <c r="A42" s="10" t="s">
        <v>495</v>
      </c>
      <c r="B42" s="11"/>
      <c r="C42" s="11"/>
      <c r="D42" s="11"/>
      <c r="E42" s="11"/>
      <c r="F42" s="11"/>
    </row>
    <row r="43" spans="1:6" ht="15" customHeight="1" x14ac:dyDescent="0.25">
      <c r="A43" s="12" t="s">
        <v>496</v>
      </c>
      <c r="B43" s="14">
        <v>0.41</v>
      </c>
      <c r="C43" s="14">
        <v>0.64</v>
      </c>
      <c r="D43" s="14">
        <v>1.04</v>
      </c>
      <c r="E43" s="14">
        <v>1.03</v>
      </c>
      <c r="F43" s="14">
        <v>1.1100000000000001</v>
      </c>
    </row>
    <row r="44" spans="1:6" ht="15" customHeight="1" x14ac:dyDescent="0.25">
      <c r="A44" s="12" t="s">
        <v>497</v>
      </c>
      <c r="B44" s="14">
        <v>0.84</v>
      </c>
      <c r="C44" s="14">
        <v>0.92</v>
      </c>
      <c r="D44" s="14">
        <v>0.97</v>
      </c>
      <c r="E44" s="14">
        <v>1</v>
      </c>
      <c r="F44" s="14">
        <v>1.02</v>
      </c>
    </row>
    <row r="45" spans="1:6" ht="15" customHeight="1" x14ac:dyDescent="0.25">
      <c r="A45" s="10" t="s">
        <v>498</v>
      </c>
      <c r="B45" s="11"/>
      <c r="C45" s="11"/>
      <c r="D45" s="11"/>
      <c r="E45" s="11"/>
      <c r="F45" s="11"/>
    </row>
    <row r="46" spans="1:6" ht="15" customHeight="1" x14ac:dyDescent="0.25">
      <c r="A46" s="12" t="s">
        <v>499</v>
      </c>
      <c r="B46" s="14">
        <v>4.87</v>
      </c>
      <c r="C46" s="14">
        <v>12.56</v>
      </c>
      <c r="D46" s="14">
        <v>9.6999999999999993</v>
      </c>
      <c r="E46" s="14">
        <v>13.5</v>
      </c>
      <c r="F46" s="14">
        <v>9.27</v>
      </c>
    </row>
    <row r="47" spans="1:6" ht="15" customHeight="1" x14ac:dyDescent="0.25">
      <c r="A47" s="12" t="s">
        <v>500</v>
      </c>
      <c r="B47" s="14">
        <v>9.7100000000000009</v>
      </c>
      <c r="C47" s="14">
        <v>10.66</v>
      </c>
      <c r="D47" s="14">
        <v>11.6</v>
      </c>
      <c r="E47" s="14">
        <v>13.58</v>
      </c>
      <c r="F47" s="14">
        <v>13.29</v>
      </c>
    </row>
    <row r="48" spans="1:6" ht="15" customHeight="1" x14ac:dyDescent="0.25">
      <c r="A48" s="10" t="s">
        <v>501</v>
      </c>
      <c r="B48" s="11"/>
      <c r="C48" s="11"/>
      <c r="D48" s="11"/>
      <c r="E48" s="11"/>
      <c r="F48" s="11"/>
    </row>
    <row r="49" spans="1:6" ht="15" customHeight="1" x14ac:dyDescent="0.25">
      <c r="A49" s="12" t="s">
        <v>502</v>
      </c>
      <c r="B49" s="14">
        <v>5.69</v>
      </c>
      <c r="C49" s="14">
        <v>7.66</v>
      </c>
      <c r="D49" s="14">
        <v>14.45</v>
      </c>
      <c r="E49" s="14">
        <v>10.68</v>
      </c>
      <c r="F49" s="14">
        <v>11.3</v>
      </c>
    </row>
    <row r="50" spans="1:6" ht="15" customHeight="1" x14ac:dyDescent="0.25">
      <c r="A50" s="12" t="s">
        <v>503</v>
      </c>
      <c r="B50" s="14">
        <v>10.029999999999999</v>
      </c>
      <c r="C50" s="14">
        <v>10.89</v>
      </c>
      <c r="D50" s="14">
        <v>12.33</v>
      </c>
      <c r="E50" s="14">
        <v>12.35</v>
      </c>
      <c r="F50" s="14">
        <v>13.27</v>
      </c>
    </row>
    <row r="51" spans="1:6" ht="15" customHeight="1" x14ac:dyDescent="0.25">
      <c r="A51" s="10" t="s">
        <v>504</v>
      </c>
      <c r="B51" s="11"/>
      <c r="C51" s="11"/>
      <c r="D51" s="11"/>
      <c r="E51" s="11"/>
      <c r="F51" s="11"/>
    </row>
    <row r="52" spans="1:6" ht="15" customHeight="1" x14ac:dyDescent="0.25">
      <c r="A52" s="12" t="s">
        <v>505</v>
      </c>
      <c r="B52" s="14">
        <v>13.31</v>
      </c>
      <c r="C52" s="14">
        <v>15.65</v>
      </c>
      <c r="D52" s="14">
        <v>32.86</v>
      </c>
      <c r="E52" s="14">
        <v>19.95</v>
      </c>
      <c r="F52" s="14">
        <v>21.07</v>
      </c>
    </row>
    <row r="53" spans="1:6" ht="15" customHeight="1" x14ac:dyDescent="0.25">
      <c r="A53" s="12" t="s">
        <v>506</v>
      </c>
      <c r="B53" s="14">
        <v>20.49</v>
      </c>
      <c r="C53" s="14">
        <v>22.15</v>
      </c>
      <c r="D53" s="14">
        <v>25.06</v>
      </c>
      <c r="E53" s="14">
        <v>22.09</v>
      </c>
      <c r="F53" s="14">
        <v>21.76</v>
      </c>
    </row>
    <row r="54" spans="1:6" ht="15" customHeight="1" x14ac:dyDescent="0.25">
      <c r="A54" s="10" t="s">
        <v>507</v>
      </c>
      <c r="B54" s="11"/>
      <c r="C54" s="11"/>
      <c r="D54" s="11"/>
      <c r="E54" s="11"/>
      <c r="F54" s="11"/>
    </row>
    <row r="55" spans="1:6" ht="15" customHeight="1" x14ac:dyDescent="0.25">
      <c r="A55" s="12" t="s">
        <v>508</v>
      </c>
      <c r="B55" s="14">
        <v>17.079999999999998</v>
      </c>
      <c r="C55" s="14">
        <v>16.46</v>
      </c>
      <c r="D55" s="14">
        <v>16.78</v>
      </c>
      <c r="E55" s="14">
        <v>19.95</v>
      </c>
      <c r="F55" s="14">
        <v>12.17</v>
      </c>
    </row>
    <row r="56" spans="1:6" ht="15" customHeight="1" x14ac:dyDescent="0.25">
      <c r="A56" s="12" t="s">
        <v>509</v>
      </c>
      <c r="B56" s="14">
        <v>2.7</v>
      </c>
      <c r="C56" s="14">
        <v>3.18</v>
      </c>
      <c r="D56" s="14">
        <v>3.53</v>
      </c>
      <c r="E56" s="14">
        <v>3.66</v>
      </c>
      <c r="F56" s="14">
        <v>3.46</v>
      </c>
    </row>
    <row r="57" spans="1:6" ht="15" customHeight="1" x14ac:dyDescent="0.25">
      <c r="A57" s="10" t="s">
        <v>510</v>
      </c>
      <c r="B57" s="11"/>
      <c r="C57" s="11"/>
      <c r="D57" s="11"/>
      <c r="E57" s="11"/>
      <c r="F57" s="11"/>
    </row>
    <row r="58" spans="1:6" ht="15" customHeight="1" x14ac:dyDescent="0.25">
      <c r="A58" s="12" t="s">
        <v>511</v>
      </c>
      <c r="B58" s="16">
        <v>-0.43</v>
      </c>
      <c r="C58" s="14">
        <v>0.61</v>
      </c>
      <c r="D58" s="16">
        <v>-0.99</v>
      </c>
      <c r="E58" s="14">
        <v>1.21</v>
      </c>
      <c r="F58" s="14">
        <v>0.28999999999999998</v>
      </c>
    </row>
    <row r="59" spans="1:6" ht="15" customHeight="1" x14ac:dyDescent="0.25">
      <c r="A59" s="12" t="s">
        <v>512</v>
      </c>
      <c r="B59" s="14">
        <v>6.58</v>
      </c>
      <c r="C59" s="14">
        <v>1</v>
      </c>
      <c r="D59" s="16">
        <v>-6.87</v>
      </c>
      <c r="E59" s="14">
        <v>2.5</v>
      </c>
      <c r="F59" s="14">
        <v>2.44</v>
      </c>
    </row>
    <row r="60" spans="1:6" ht="15" customHeight="1" x14ac:dyDescent="0.25">
      <c r="A60" s="10" t="s">
        <v>513</v>
      </c>
      <c r="B60" s="11"/>
      <c r="C60" s="11"/>
      <c r="D60" s="11"/>
      <c r="E60" s="11"/>
      <c r="F60" s="11"/>
    </row>
    <row r="61" spans="1:6" ht="15" customHeight="1" x14ac:dyDescent="0.25">
      <c r="A61" s="12" t="s">
        <v>514</v>
      </c>
      <c r="B61" s="14">
        <v>0.35</v>
      </c>
      <c r="C61" s="14">
        <v>0.51</v>
      </c>
      <c r="D61" s="14">
        <v>0.94</v>
      </c>
      <c r="E61" s="14">
        <v>1.01</v>
      </c>
      <c r="F61" s="14">
        <v>0.97</v>
      </c>
    </row>
    <row r="62" spans="1:6" ht="15" customHeight="1" x14ac:dyDescent="0.25">
      <c r="A62" s="12" t="s">
        <v>515</v>
      </c>
      <c r="B62" s="14">
        <v>0.73</v>
      </c>
      <c r="C62" s="14">
        <v>0.83</v>
      </c>
      <c r="D62" s="14">
        <v>0.91</v>
      </c>
      <c r="E62" s="14">
        <v>0.94</v>
      </c>
      <c r="F62" s="14">
        <v>0.93</v>
      </c>
    </row>
    <row r="63" spans="1:6" ht="15" customHeight="1" x14ac:dyDescent="0.25">
      <c r="A63" s="10" t="s">
        <v>516</v>
      </c>
      <c r="B63" s="11"/>
      <c r="C63" s="11"/>
      <c r="D63" s="11"/>
      <c r="E63" s="11"/>
      <c r="F63" s="11"/>
    </row>
    <row r="64" spans="1:6" ht="15" customHeight="1" x14ac:dyDescent="0.25">
      <c r="A64" s="12" t="s">
        <v>517</v>
      </c>
      <c r="B64" s="14">
        <v>4.8</v>
      </c>
      <c r="C64" s="14">
        <v>5.15</v>
      </c>
      <c r="D64" s="14">
        <v>7.42</v>
      </c>
      <c r="E64" s="14">
        <v>8.3699999999999992</v>
      </c>
      <c r="F64" s="14">
        <v>8.81</v>
      </c>
    </row>
    <row r="65" spans="1:6" ht="15" customHeight="1" x14ac:dyDescent="0.25">
      <c r="A65" s="12" t="s">
        <v>518</v>
      </c>
      <c r="B65" s="14">
        <v>6.98</v>
      </c>
      <c r="C65" s="14">
        <v>7.55</v>
      </c>
      <c r="D65" s="14">
        <v>8.66</v>
      </c>
      <c r="E65" s="14">
        <v>9.61</v>
      </c>
      <c r="F65" s="14">
        <v>10.18</v>
      </c>
    </row>
    <row r="66" spans="1:6" ht="15" customHeight="1" x14ac:dyDescent="0.25">
      <c r="A66" s="10" t="s">
        <v>519</v>
      </c>
      <c r="B66" s="11"/>
      <c r="C66" s="11"/>
      <c r="D66" s="11"/>
      <c r="E66" s="11"/>
      <c r="F66" s="11"/>
    </row>
    <row r="67" spans="1:6" ht="15" customHeight="1" x14ac:dyDescent="0.25">
      <c r="A67" s="12" t="s">
        <v>520</v>
      </c>
      <c r="B67" s="14">
        <v>3.67</v>
      </c>
      <c r="C67" s="14">
        <v>8.32</v>
      </c>
      <c r="D67" s="14">
        <v>7.64</v>
      </c>
      <c r="E67" s="14">
        <v>11.97</v>
      </c>
      <c r="F67" s="14">
        <v>7.88</v>
      </c>
    </row>
    <row r="68" spans="1:6" ht="15" customHeight="1" x14ac:dyDescent="0.25">
      <c r="A68" s="12" t="s">
        <v>521</v>
      </c>
      <c r="B68" s="14">
        <v>7.66</v>
      </c>
      <c r="C68" s="14">
        <v>8.7899999999999991</v>
      </c>
      <c r="D68" s="14">
        <v>9.7100000000000009</v>
      </c>
      <c r="E68" s="14">
        <v>11.31</v>
      </c>
      <c r="F68" s="14">
        <v>10.79</v>
      </c>
    </row>
    <row r="69" spans="1:6" ht="15" customHeight="1" x14ac:dyDescent="0.25">
      <c r="A69" s="10" t="s">
        <v>522</v>
      </c>
      <c r="B69" s="11"/>
      <c r="C69" s="11"/>
      <c r="D69" s="11"/>
      <c r="E69" s="11"/>
      <c r="F69" s="11"/>
    </row>
    <row r="70" spans="1:6" ht="15" customHeight="1" x14ac:dyDescent="0.25">
      <c r="A70" s="12" t="s">
        <v>523</v>
      </c>
      <c r="B70" s="14">
        <v>4.18</v>
      </c>
      <c r="C70" s="14">
        <v>10.029999999999999</v>
      </c>
      <c r="D70" s="14">
        <v>8.7200000000000006</v>
      </c>
      <c r="E70" s="14">
        <v>13.25</v>
      </c>
      <c r="F70" s="14">
        <v>8.0299999999999994</v>
      </c>
    </row>
    <row r="71" spans="1:6" ht="15" customHeight="1" x14ac:dyDescent="0.25">
      <c r="A71" s="12" t="s">
        <v>524</v>
      </c>
      <c r="B71" s="14">
        <v>8.56</v>
      </c>
      <c r="C71" s="14">
        <v>9.69</v>
      </c>
      <c r="D71" s="14">
        <v>10.77</v>
      </c>
      <c r="E71" s="14">
        <v>12.71</v>
      </c>
      <c r="F71" s="14">
        <v>12.17</v>
      </c>
    </row>
  </sheetData>
  <mergeCells count="25">
    <mergeCell ref="F12"/>
    <mergeCell ref="F13"/>
    <mergeCell ref="F14"/>
    <mergeCell ref="F15"/>
    <mergeCell ref="D12"/>
    <mergeCell ref="D13"/>
    <mergeCell ref="D14"/>
    <mergeCell ref="D15"/>
    <mergeCell ref="E12"/>
    <mergeCell ref="E13"/>
    <mergeCell ref="E14"/>
    <mergeCell ref="E15"/>
    <mergeCell ref="B12"/>
    <mergeCell ref="B13"/>
    <mergeCell ref="B14"/>
    <mergeCell ref="B15"/>
    <mergeCell ref="C12"/>
    <mergeCell ref="C13"/>
    <mergeCell ref="C14"/>
    <mergeCell ref="C15"/>
    <mergeCell ref="B11"/>
    <mergeCell ref="C11"/>
    <mergeCell ref="D11"/>
    <mergeCell ref="E11"/>
    <mergeCell ref="F11"/>
  </mergeCells>
  <pageMargins left="0.5" right="0.5" top="1" bottom="1" header="0.5" footer="0.75"/>
  <pageSetup fitToHeight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9"/>
  <sheetViews>
    <sheetView workbookViewId="0">
      <selection activeCell="B86" sqref="B86:F86"/>
    </sheetView>
  </sheetViews>
  <sheetFormatPr defaultRowHeight="15" outlineLevelRow="1" x14ac:dyDescent="0.25"/>
  <cols>
    <col min="1" max="1" width="85.7109375" customWidth="1"/>
    <col min="2" max="6" width="15.7109375" customWidth="1"/>
  </cols>
  <sheetData>
    <row r="1" spans="1:6" ht="15" customHeight="1" x14ac:dyDescent="0.25">
      <c r="A1" s="1" t="s">
        <v>0</v>
      </c>
      <c r="B1" s="2"/>
      <c r="C1" s="2"/>
      <c r="D1" s="2"/>
      <c r="E1" s="2"/>
      <c r="F1" s="2"/>
    </row>
    <row r="2" spans="1:6" ht="15" customHeight="1" x14ac:dyDescent="0.25">
      <c r="A2" s="3" t="s">
        <v>1</v>
      </c>
      <c r="B2" s="4" t="s">
        <v>2</v>
      </c>
    </row>
    <row r="3" spans="1:6" x14ac:dyDescent="0.25">
      <c r="A3" s="3" t="s">
        <v>3</v>
      </c>
      <c r="B3" s="3" t="s">
        <v>4</v>
      </c>
    </row>
    <row r="4" spans="1:6" x14ac:dyDescent="0.25">
      <c r="A4" s="3" t="s">
        <v>5</v>
      </c>
      <c r="B4" s="3" t="s">
        <v>4</v>
      </c>
    </row>
    <row r="5" spans="1:6" x14ac:dyDescent="0.25">
      <c r="A5" s="3" t="s">
        <v>6</v>
      </c>
      <c r="B5" s="3" t="s">
        <v>7</v>
      </c>
    </row>
    <row r="6" spans="1:6" x14ac:dyDescent="0.25">
      <c r="A6" s="3" t="s">
        <v>8</v>
      </c>
      <c r="B6" s="3" t="s">
        <v>9</v>
      </c>
    </row>
    <row r="7" spans="1:6" x14ac:dyDescent="0.25">
      <c r="A7" s="3" t="s">
        <v>10</v>
      </c>
      <c r="B7" s="3" t="s">
        <v>11</v>
      </c>
    </row>
    <row r="8" spans="1:6" x14ac:dyDescent="0.25">
      <c r="A8" s="3" t="s">
        <v>12</v>
      </c>
      <c r="B8" s="3" t="s">
        <v>13</v>
      </c>
    </row>
    <row r="9" spans="1:6" x14ac:dyDescent="0.25">
      <c r="A9" s="3" t="s">
        <v>14</v>
      </c>
      <c r="B9" s="3" t="s">
        <v>15</v>
      </c>
    </row>
    <row r="10" spans="1:6" x14ac:dyDescent="0.25">
      <c r="A10" s="3" t="s">
        <v>16</v>
      </c>
      <c r="B10" s="5">
        <v>45860.304461400498</v>
      </c>
    </row>
    <row r="11" spans="1:6" x14ac:dyDescent="0.25">
      <c r="A11" s="6" t="s">
        <v>17</v>
      </c>
      <c r="B11" s="68" t="s">
        <v>18</v>
      </c>
      <c r="C11" s="68" t="s">
        <v>19</v>
      </c>
      <c r="D11" s="68" t="s">
        <v>20</v>
      </c>
      <c r="E11" s="68" t="s">
        <v>21</v>
      </c>
      <c r="F11" s="68" t="s">
        <v>22</v>
      </c>
    </row>
    <row r="12" spans="1:6" ht="15" customHeight="1" outlineLevel="1" x14ac:dyDescent="0.25">
      <c r="A12" s="7" t="s">
        <v>23</v>
      </c>
      <c r="B12" s="69">
        <v>45657</v>
      </c>
      <c r="C12" s="69">
        <v>45291</v>
      </c>
      <c r="D12" s="69">
        <v>44926</v>
      </c>
      <c r="E12" s="69">
        <v>44561</v>
      </c>
      <c r="F12" s="69">
        <v>44196</v>
      </c>
    </row>
    <row r="13" spans="1:6" ht="15" customHeight="1" outlineLevel="1" x14ac:dyDescent="0.25">
      <c r="A13" s="7" t="s">
        <v>24</v>
      </c>
      <c r="B13" s="69">
        <v>45657</v>
      </c>
      <c r="C13" s="69">
        <v>45291</v>
      </c>
      <c r="D13" s="69">
        <v>44926</v>
      </c>
      <c r="E13" s="69">
        <v>44561</v>
      </c>
      <c r="F13" s="69">
        <v>44196</v>
      </c>
    </row>
    <row r="14" spans="1:6" ht="15" customHeight="1" outlineLevel="1" x14ac:dyDescent="0.25">
      <c r="A14" s="7" t="s">
        <v>25</v>
      </c>
      <c r="B14" s="70" t="s">
        <v>26</v>
      </c>
      <c r="C14" s="70" t="s">
        <v>26</v>
      </c>
      <c r="D14" s="70" t="s">
        <v>26</v>
      </c>
      <c r="E14" s="70" t="s">
        <v>26</v>
      </c>
      <c r="F14" s="70" t="s">
        <v>26</v>
      </c>
    </row>
    <row r="15" spans="1:6" ht="15" customHeight="1" outlineLevel="1" x14ac:dyDescent="0.25">
      <c r="A15" s="7" t="s">
        <v>27</v>
      </c>
      <c r="B15" s="70" t="s">
        <v>28</v>
      </c>
      <c r="C15" s="70" t="s">
        <v>28</v>
      </c>
      <c r="D15" s="70" t="s">
        <v>28</v>
      </c>
      <c r="E15" s="70" t="s">
        <v>28</v>
      </c>
      <c r="F15" s="70" t="s">
        <v>28</v>
      </c>
    </row>
    <row r="17" spans="1:6" x14ac:dyDescent="0.25">
      <c r="A17" s="8" t="s">
        <v>29</v>
      </c>
      <c r="B17" s="6"/>
      <c r="C17" s="6"/>
      <c r="D17" s="6"/>
      <c r="E17" s="6"/>
      <c r="F17" s="6"/>
    </row>
    <row r="18" spans="1:6" x14ac:dyDescent="0.25">
      <c r="A18" s="8" t="s">
        <v>30</v>
      </c>
      <c r="B18" s="9" t="s">
        <v>31</v>
      </c>
      <c r="C18" s="9" t="s">
        <v>32</v>
      </c>
      <c r="D18" s="9" t="s">
        <v>33</v>
      </c>
      <c r="E18" s="9" t="s">
        <v>34</v>
      </c>
      <c r="F18" s="9" t="s">
        <v>35</v>
      </c>
    </row>
    <row r="19" spans="1:6" ht="15" customHeight="1" x14ac:dyDescent="0.25">
      <c r="A19" s="10" t="s">
        <v>36</v>
      </c>
      <c r="B19" s="11"/>
      <c r="C19" s="11"/>
      <c r="D19" s="11"/>
      <c r="E19" s="11"/>
      <c r="F19" s="11"/>
    </row>
    <row r="20" spans="1:6" ht="15" customHeight="1" x14ac:dyDescent="0.25">
      <c r="A20" s="12" t="s">
        <v>37</v>
      </c>
      <c r="B20" s="13">
        <v>111.9</v>
      </c>
      <c r="C20" s="13">
        <v>122.7</v>
      </c>
      <c r="D20" s="13">
        <v>118.33</v>
      </c>
      <c r="E20" s="14">
        <v>99.28</v>
      </c>
      <c r="F20" s="14">
        <v>83.31</v>
      </c>
    </row>
    <row r="21" spans="1:6" ht="15" customHeight="1" x14ac:dyDescent="0.25">
      <c r="A21" s="12" t="s">
        <v>38</v>
      </c>
      <c r="B21" s="14">
        <v>83.94</v>
      </c>
      <c r="C21" s="14">
        <v>91.29</v>
      </c>
      <c r="D21" s="14">
        <v>87.12</v>
      </c>
      <c r="E21" s="14">
        <v>73.11</v>
      </c>
      <c r="F21" s="14">
        <v>63.43</v>
      </c>
    </row>
    <row r="22" spans="1:6" ht="15" customHeight="1" x14ac:dyDescent="0.25">
      <c r="A22" s="12" t="s">
        <v>39</v>
      </c>
      <c r="B22" s="14">
        <v>3.59</v>
      </c>
      <c r="C22" s="14">
        <v>6.91</v>
      </c>
      <c r="D22" s="14">
        <v>10.15</v>
      </c>
      <c r="E22" s="14">
        <v>7.57</v>
      </c>
      <c r="F22" s="14">
        <v>5.32</v>
      </c>
    </row>
    <row r="23" spans="1:6" ht="15" customHeight="1" x14ac:dyDescent="0.25">
      <c r="A23" s="12" t="s">
        <v>40</v>
      </c>
      <c r="B23" s="14">
        <v>8.2100000000000009</v>
      </c>
      <c r="C23" s="14">
        <v>12.11</v>
      </c>
      <c r="D23" s="14">
        <v>14.93</v>
      </c>
      <c r="E23" s="14">
        <v>12.02</v>
      </c>
      <c r="F23" s="14">
        <v>9.1199999999999992</v>
      </c>
    </row>
    <row r="24" spans="1:6" ht="15" customHeight="1" x14ac:dyDescent="0.25">
      <c r="A24" s="12" t="s">
        <v>41</v>
      </c>
      <c r="B24" s="14">
        <v>3.45</v>
      </c>
      <c r="C24" s="14">
        <v>4.99</v>
      </c>
      <c r="D24" s="14">
        <v>3.75</v>
      </c>
      <c r="E24" s="14">
        <v>5.14</v>
      </c>
      <c r="F24" s="14">
        <v>4.4000000000000004</v>
      </c>
    </row>
    <row r="25" spans="1:6" ht="15" customHeight="1" x14ac:dyDescent="0.25">
      <c r="A25" s="10" t="s">
        <v>42</v>
      </c>
      <c r="B25" s="11"/>
      <c r="C25" s="11"/>
      <c r="D25" s="11"/>
      <c r="E25" s="11"/>
      <c r="F25" s="11"/>
    </row>
    <row r="26" spans="1:6" ht="15" customHeight="1" x14ac:dyDescent="0.25">
      <c r="A26" s="12" t="s">
        <v>43</v>
      </c>
      <c r="B26" s="14">
        <v>20.329999999999998</v>
      </c>
      <c r="C26" s="14">
        <v>29.02</v>
      </c>
      <c r="D26" s="14">
        <v>36.32</v>
      </c>
      <c r="E26" s="14">
        <v>20.39</v>
      </c>
      <c r="F26" s="14">
        <v>21.66</v>
      </c>
    </row>
    <row r="27" spans="1:6" ht="15" customHeight="1" x14ac:dyDescent="0.25">
      <c r="A27" s="12" t="s">
        <v>44</v>
      </c>
      <c r="B27" s="14">
        <v>20.329999999999998</v>
      </c>
      <c r="C27" s="14">
        <v>29.02</v>
      </c>
      <c r="D27" s="14">
        <v>36.32</v>
      </c>
      <c r="E27" s="14">
        <v>20.39</v>
      </c>
      <c r="F27" s="14">
        <v>21.66</v>
      </c>
    </row>
    <row r="28" spans="1:6" ht="15" customHeight="1" x14ac:dyDescent="0.25">
      <c r="A28" s="12" t="s">
        <v>45</v>
      </c>
      <c r="B28" s="14">
        <v>84.6</v>
      </c>
      <c r="C28" s="13">
        <v>100.17</v>
      </c>
      <c r="D28" s="13">
        <v>106.06</v>
      </c>
      <c r="E28" s="14">
        <v>81.48</v>
      </c>
      <c r="F28" s="14">
        <v>61.36</v>
      </c>
    </row>
    <row r="29" spans="1:6" ht="15" customHeight="1" x14ac:dyDescent="0.25">
      <c r="A29" s="12" t="s">
        <v>46</v>
      </c>
      <c r="B29" s="14">
        <v>13.68</v>
      </c>
      <c r="C29" s="14">
        <v>13.05</v>
      </c>
      <c r="D29" s="14">
        <v>16.100000000000001</v>
      </c>
      <c r="E29" s="14">
        <v>18.489999999999998</v>
      </c>
      <c r="F29" s="14">
        <v>9.3000000000000007</v>
      </c>
    </row>
    <row r="30" spans="1:6" ht="15" customHeight="1" x14ac:dyDescent="0.25">
      <c r="A30" s="12" t="s">
        <v>47</v>
      </c>
      <c r="B30" s="14">
        <v>41.59</v>
      </c>
      <c r="C30" s="14">
        <v>42.08</v>
      </c>
      <c r="D30" s="14">
        <v>40.32</v>
      </c>
      <c r="E30" s="14">
        <v>24.87</v>
      </c>
      <c r="F30" s="14">
        <v>21.58</v>
      </c>
    </row>
    <row r="31" spans="1:6" ht="15" customHeight="1" x14ac:dyDescent="0.25">
      <c r="A31" s="10" t="s">
        <v>48</v>
      </c>
      <c r="B31" s="11"/>
      <c r="C31" s="11"/>
      <c r="D31" s="11"/>
      <c r="E31" s="11"/>
      <c r="F31" s="11"/>
    </row>
    <row r="32" spans="1:6" ht="15" customHeight="1" x14ac:dyDescent="0.25">
      <c r="A32" s="12" t="s">
        <v>49</v>
      </c>
      <c r="B32" s="14">
        <v>10.75</v>
      </c>
      <c r="C32" s="14">
        <v>7.49</v>
      </c>
      <c r="D32" s="14">
        <v>14.48</v>
      </c>
      <c r="E32" s="14">
        <v>8.41</v>
      </c>
      <c r="F32" s="14">
        <v>10.210000000000001</v>
      </c>
    </row>
    <row r="33" spans="1:6" ht="15" customHeight="1" x14ac:dyDescent="0.25">
      <c r="A33" s="12" t="s">
        <v>50</v>
      </c>
      <c r="B33" s="14">
        <v>4.62</v>
      </c>
      <c r="C33" s="14">
        <v>5.2</v>
      </c>
      <c r="D33" s="14">
        <v>4.78</v>
      </c>
      <c r="E33" s="15"/>
      <c r="F33" s="15"/>
    </row>
    <row r="34" spans="1:6" ht="15" customHeight="1" x14ac:dyDescent="0.25">
      <c r="A34" s="12" t="s">
        <v>51</v>
      </c>
      <c r="B34" s="14">
        <v>1.3</v>
      </c>
      <c r="C34" s="14">
        <v>1.25</v>
      </c>
      <c r="D34" s="14">
        <v>1.78</v>
      </c>
      <c r="E34" s="14">
        <v>0.76</v>
      </c>
      <c r="F34" s="14">
        <v>0.2</v>
      </c>
    </row>
    <row r="35" spans="1:6" ht="15" customHeight="1" x14ac:dyDescent="0.25">
      <c r="A35" s="12" t="s">
        <v>52</v>
      </c>
      <c r="B35" s="16">
        <v>-8.69</v>
      </c>
      <c r="C35" s="16">
        <v>-7.29</v>
      </c>
      <c r="D35" s="14">
        <v>15.92</v>
      </c>
      <c r="E35" s="16">
        <v>-1.26</v>
      </c>
      <c r="F35" s="14">
        <v>9.77</v>
      </c>
    </row>
    <row r="36" spans="1:6" ht="15" customHeight="1" x14ac:dyDescent="0.25">
      <c r="A36" s="12" t="s">
        <v>53</v>
      </c>
      <c r="B36" s="14">
        <v>6.45</v>
      </c>
      <c r="C36" s="14">
        <v>3.32</v>
      </c>
      <c r="D36" s="14">
        <v>10.4</v>
      </c>
      <c r="E36" s="14">
        <v>5.42</v>
      </c>
      <c r="F36" s="14">
        <v>8.0500000000000007</v>
      </c>
    </row>
    <row r="37" spans="1:6" ht="15" customHeight="1" x14ac:dyDescent="0.25">
      <c r="A37" s="10" t="s">
        <v>54</v>
      </c>
      <c r="B37" s="11"/>
      <c r="C37" s="11"/>
      <c r="D37" s="11"/>
      <c r="E37" s="11"/>
      <c r="F37" s="11"/>
    </row>
    <row r="38" spans="1:6" ht="15" customHeight="1" x14ac:dyDescent="0.25">
      <c r="A38" s="12" t="s">
        <v>55</v>
      </c>
      <c r="B38" s="17">
        <v>4.59</v>
      </c>
      <c r="C38" s="17">
        <v>2.08</v>
      </c>
      <c r="D38" s="17">
        <v>1.1200000000000001</v>
      </c>
      <c r="E38" s="17">
        <v>1.92</v>
      </c>
      <c r="F38" s="17">
        <v>1.96</v>
      </c>
    </row>
    <row r="39" spans="1:6" ht="15" customHeight="1" x14ac:dyDescent="0.25">
      <c r="A39" s="12" t="s">
        <v>56</v>
      </c>
      <c r="B39" s="17">
        <v>4.59</v>
      </c>
      <c r="C39" s="17">
        <v>2.08</v>
      </c>
      <c r="D39" s="17">
        <v>1.1200000000000001</v>
      </c>
      <c r="E39" s="17">
        <v>1.92</v>
      </c>
      <c r="F39" s="17">
        <v>1.96</v>
      </c>
    </row>
    <row r="40" spans="1:6" ht="15" customHeight="1" x14ac:dyDescent="0.25">
      <c r="A40" s="12" t="s">
        <v>57</v>
      </c>
      <c r="B40" s="14">
        <v>0.43</v>
      </c>
      <c r="C40" s="14">
        <v>0.61</v>
      </c>
      <c r="D40" s="14">
        <v>0.49</v>
      </c>
      <c r="E40" s="14">
        <v>0.73</v>
      </c>
      <c r="F40" s="14">
        <v>0.63</v>
      </c>
    </row>
    <row r="41" spans="1:6" ht="15" customHeight="1" x14ac:dyDescent="0.25">
      <c r="A41" s="12" t="s">
        <v>58</v>
      </c>
      <c r="B41" s="14">
        <v>8.11</v>
      </c>
      <c r="C41" s="14">
        <v>8.11</v>
      </c>
      <c r="D41" s="14">
        <v>7.65</v>
      </c>
      <c r="E41" s="14">
        <v>7.02</v>
      </c>
      <c r="F41" s="14">
        <v>7</v>
      </c>
    </row>
    <row r="42" spans="1:6" ht="15" customHeight="1" x14ac:dyDescent="0.25">
      <c r="A42" s="10" t="s">
        <v>59</v>
      </c>
      <c r="B42" s="11"/>
      <c r="C42" s="11"/>
      <c r="D42" s="11"/>
      <c r="E42" s="11"/>
      <c r="F42" s="11"/>
    </row>
    <row r="43" spans="1:6" ht="15" customHeight="1" x14ac:dyDescent="0.25">
      <c r="A43" s="12" t="s">
        <v>60</v>
      </c>
      <c r="B43" s="14">
        <v>5.41</v>
      </c>
      <c r="C43" s="14">
        <v>8.74</v>
      </c>
      <c r="D43" s="15"/>
      <c r="E43" s="15"/>
      <c r="F43" s="15"/>
    </row>
    <row r="44" spans="1:6" ht="15" customHeight="1" x14ac:dyDescent="0.25">
      <c r="A44" s="10" t="s">
        <v>61</v>
      </c>
      <c r="B44" s="11"/>
      <c r="C44" s="11"/>
      <c r="D44" s="11"/>
      <c r="E44" s="11"/>
      <c r="F44" s="11"/>
    </row>
    <row r="45" spans="1:6" ht="15" customHeight="1" x14ac:dyDescent="0.25">
      <c r="A45" s="12" t="s">
        <v>62</v>
      </c>
      <c r="B45" s="17">
        <v>75.010000000000005</v>
      </c>
      <c r="C45" s="17">
        <v>74.400000000000006</v>
      </c>
      <c r="D45" s="17">
        <v>73.62</v>
      </c>
      <c r="E45" s="17">
        <v>73.64</v>
      </c>
      <c r="F45" s="17">
        <v>76.14</v>
      </c>
    </row>
    <row r="46" spans="1:6" ht="15" customHeight="1" x14ac:dyDescent="0.25">
      <c r="A46" s="12" t="s">
        <v>63</v>
      </c>
      <c r="B46" s="17">
        <v>7.34</v>
      </c>
      <c r="C46" s="17">
        <v>9.8699999999999992</v>
      </c>
      <c r="D46" s="17">
        <v>12.62</v>
      </c>
      <c r="E46" s="17">
        <v>12.1</v>
      </c>
      <c r="F46" s="17">
        <v>10.95</v>
      </c>
    </row>
    <row r="47" spans="1:6" ht="15" customHeight="1" x14ac:dyDescent="0.25">
      <c r="A47" s="12" t="s">
        <v>64</v>
      </c>
      <c r="B47" s="17">
        <v>3.21</v>
      </c>
      <c r="C47" s="17">
        <v>5.63</v>
      </c>
      <c r="D47" s="17">
        <v>8.58</v>
      </c>
      <c r="E47" s="17">
        <v>7.62</v>
      </c>
      <c r="F47" s="17">
        <v>6.38</v>
      </c>
    </row>
    <row r="48" spans="1:6" ht="15" customHeight="1" x14ac:dyDescent="0.25">
      <c r="A48" s="12" t="s">
        <v>65</v>
      </c>
      <c r="B48" s="17">
        <v>3.14</v>
      </c>
      <c r="C48" s="17">
        <v>4.51</v>
      </c>
      <c r="D48" s="17">
        <v>4.59</v>
      </c>
      <c r="E48" s="17">
        <v>6.42</v>
      </c>
      <c r="F48" s="17">
        <v>7.55</v>
      </c>
    </row>
    <row r="49" spans="1:6" ht="15" customHeight="1" x14ac:dyDescent="0.25">
      <c r="A49" s="12" t="s">
        <v>66</v>
      </c>
      <c r="B49" s="17">
        <v>1.91</v>
      </c>
      <c r="C49" s="17">
        <v>9.9499999999999993</v>
      </c>
      <c r="D49" s="17">
        <v>30.96</v>
      </c>
      <c r="E49" s="17">
        <v>19.46</v>
      </c>
      <c r="F49" s="17">
        <v>30</v>
      </c>
    </row>
    <row r="50" spans="1:6" ht="15" customHeight="1" x14ac:dyDescent="0.25">
      <c r="A50" s="12" t="s">
        <v>67</v>
      </c>
      <c r="B50" s="17">
        <v>3.08</v>
      </c>
      <c r="C50" s="17">
        <v>4.0599999999999996</v>
      </c>
      <c r="D50" s="17">
        <v>3.17</v>
      </c>
      <c r="E50" s="17">
        <v>5.17</v>
      </c>
      <c r="F50" s="17">
        <v>5.28</v>
      </c>
    </row>
    <row r="51" spans="1:6" ht="15" customHeight="1" x14ac:dyDescent="0.25">
      <c r="A51" s="12" t="s">
        <v>68</v>
      </c>
      <c r="B51" s="14">
        <v>9.43</v>
      </c>
      <c r="C51" s="14">
        <v>6.21</v>
      </c>
      <c r="D51" s="14">
        <v>12.7</v>
      </c>
      <c r="E51" s="14">
        <v>7.59</v>
      </c>
      <c r="F51" s="14">
        <v>10.01</v>
      </c>
    </row>
    <row r="52" spans="1:6" ht="15" customHeight="1" x14ac:dyDescent="0.25">
      <c r="A52" s="12" t="s">
        <v>69</v>
      </c>
      <c r="B52" s="17">
        <v>8.24</v>
      </c>
      <c r="C52" s="17">
        <v>12.1</v>
      </c>
      <c r="D52" s="17">
        <v>11.5</v>
      </c>
      <c r="E52" s="17">
        <v>22.12</v>
      </c>
      <c r="F52" s="17">
        <v>20.89</v>
      </c>
    </row>
    <row r="53" spans="1:6" ht="15" customHeight="1" x14ac:dyDescent="0.25">
      <c r="A53" s="12" t="s">
        <v>70</v>
      </c>
      <c r="B53" s="17">
        <v>3.73</v>
      </c>
      <c r="C53" s="17">
        <v>4.83</v>
      </c>
      <c r="D53" s="17">
        <v>4</v>
      </c>
      <c r="E53" s="17">
        <v>7.19</v>
      </c>
      <c r="F53" s="17">
        <v>7.51</v>
      </c>
    </row>
    <row r="54" spans="1:6" ht="15" customHeight="1" x14ac:dyDescent="0.25">
      <c r="A54" s="12" t="s">
        <v>71</v>
      </c>
      <c r="B54" s="17">
        <v>6.81</v>
      </c>
      <c r="C54" s="17">
        <v>9.44</v>
      </c>
      <c r="D54" s="17">
        <v>7.88</v>
      </c>
      <c r="E54" s="17">
        <v>14.55</v>
      </c>
      <c r="F54" s="17">
        <v>14.42</v>
      </c>
    </row>
    <row r="55" spans="1:6" ht="15" customHeight="1" x14ac:dyDescent="0.25">
      <c r="A55" s="10" t="s">
        <v>72</v>
      </c>
      <c r="B55" s="11"/>
      <c r="C55" s="11"/>
      <c r="D55" s="11"/>
      <c r="E55" s="11"/>
      <c r="F55" s="11"/>
    </row>
    <row r="56" spans="1:6" ht="15" customHeight="1" x14ac:dyDescent="0.25">
      <c r="A56" s="12" t="s">
        <v>37</v>
      </c>
      <c r="B56" s="13">
        <v>111.9</v>
      </c>
      <c r="C56" s="13">
        <v>122.7</v>
      </c>
      <c r="D56" s="13">
        <v>118.33</v>
      </c>
      <c r="E56" s="14">
        <v>99.28</v>
      </c>
      <c r="F56" s="14">
        <v>83.31</v>
      </c>
    </row>
    <row r="57" spans="1:6" ht="15" customHeight="1" x14ac:dyDescent="0.25">
      <c r="A57" s="12" t="s">
        <v>39</v>
      </c>
      <c r="B57" s="14">
        <v>3.59</v>
      </c>
      <c r="C57" s="14">
        <v>6.91</v>
      </c>
      <c r="D57" s="14">
        <v>10.15</v>
      </c>
      <c r="E57" s="14">
        <v>7.57</v>
      </c>
      <c r="F57" s="14">
        <v>5.32</v>
      </c>
    </row>
    <row r="58" spans="1:6" ht="15" customHeight="1" x14ac:dyDescent="0.25">
      <c r="A58" s="12" t="s">
        <v>40</v>
      </c>
      <c r="B58" s="14">
        <v>8.2100000000000009</v>
      </c>
      <c r="C58" s="14">
        <v>12.11</v>
      </c>
      <c r="D58" s="14">
        <v>14.93</v>
      </c>
      <c r="E58" s="14">
        <v>12.02</v>
      </c>
      <c r="F58" s="14">
        <v>9.1199999999999992</v>
      </c>
    </row>
    <row r="59" spans="1:6" ht="15" customHeight="1" x14ac:dyDescent="0.25">
      <c r="A59" s="12" t="s">
        <v>41</v>
      </c>
      <c r="B59" s="14">
        <v>3.45</v>
      </c>
      <c r="C59" s="14">
        <v>4.99</v>
      </c>
      <c r="D59" s="14">
        <v>3.75</v>
      </c>
      <c r="E59" s="14">
        <v>5.14</v>
      </c>
      <c r="F59" s="14">
        <v>4.4000000000000004</v>
      </c>
    </row>
    <row r="60" spans="1:6" ht="15" customHeight="1" x14ac:dyDescent="0.25">
      <c r="A60" s="12" t="s">
        <v>57</v>
      </c>
      <c r="B60" s="14">
        <v>0.43</v>
      </c>
      <c r="C60" s="14">
        <v>0.61</v>
      </c>
      <c r="D60" s="14">
        <v>0.49</v>
      </c>
      <c r="E60" s="14">
        <v>0.73</v>
      </c>
      <c r="F60" s="14">
        <v>0.63</v>
      </c>
    </row>
    <row r="61" spans="1:6" ht="15" customHeight="1" x14ac:dyDescent="0.25">
      <c r="A61" s="12" t="s">
        <v>73</v>
      </c>
      <c r="B61" s="14">
        <v>8.11</v>
      </c>
      <c r="C61" s="14">
        <v>8.11</v>
      </c>
      <c r="D61" s="14">
        <v>8.1300000000000008</v>
      </c>
      <c r="E61" s="14">
        <v>7.02</v>
      </c>
      <c r="F61" s="14">
        <v>7</v>
      </c>
    </row>
    <row r="62" spans="1:6" ht="15" customHeight="1" x14ac:dyDescent="0.25">
      <c r="A62" s="10" t="s">
        <v>74</v>
      </c>
      <c r="B62" s="11"/>
      <c r="C62" s="11"/>
      <c r="D62" s="11"/>
      <c r="E62" s="11"/>
      <c r="F62" s="11"/>
    </row>
    <row r="63" spans="1:6" ht="15" customHeight="1" x14ac:dyDescent="0.25">
      <c r="A63" s="12" t="s">
        <v>75</v>
      </c>
      <c r="B63" s="17">
        <v>16.170000000000002</v>
      </c>
      <c r="C63" s="17">
        <v>13.02</v>
      </c>
      <c r="D63" s="17">
        <v>15.18</v>
      </c>
      <c r="E63" s="17">
        <v>22.69</v>
      </c>
      <c r="F63" s="17">
        <v>15.16</v>
      </c>
    </row>
    <row r="64" spans="1:6" ht="15" customHeight="1" x14ac:dyDescent="0.25">
      <c r="A64" s="12" t="s">
        <v>76</v>
      </c>
      <c r="B64" s="17">
        <v>24.75</v>
      </c>
      <c r="C64" s="17">
        <v>23.67</v>
      </c>
      <c r="D64" s="17">
        <v>28.53</v>
      </c>
      <c r="E64" s="17">
        <v>42.64</v>
      </c>
      <c r="F64" s="17">
        <v>30.13</v>
      </c>
    </row>
    <row r="65" spans="1:6" ht="15" customHeight="1" x14ac:dyDescent="0.25">
      <c r="A65" s="12" t="s">
        <v>77</v>
      </c>
      <c r="B65" s="17">
        <v>32.9</v>
      </c>
      <c r="C65" s="17">
        <v>31</v>
      </c>
      <c r="D65" s="17">
        <v>39.93</v>
      </c>
      <c r="E65" s="17">
        <v>74.34</v>
      </c>
      <c r="F65" s="17">
        <v>43.12</v>
      </c>
    </row>
    <row r="66" spans="1:6" ht="15" customHeight="1" x14ac:dyDescent="0.25">
      <c r="A66" s="12" t="s">
        <v>78</v>
      </c>
      <c r="B66" s="14">
        <v>6.83</v>
      </c>
      <c r="C66" s="14">
        <v>4.78</v>
      </c>
      <c r="D66" s="14">
        <v>4.96</v>
      </c>
      <c r="E66" s="14">
        <v>4.04</v>
      </c>
      <c r="F66" s="14">
        <v>2.94</v>
      </c>
    </row>
    <row r="67" spans="1:6" ht="15" customHeight="1" x14ac:dyDescent="0.25">
      <c r="A67" s="12" t="s">
        <v>79</v>
      </c>
      <c r="B67" s="17">
        <v>254.17</v>
      </c>
      <c r="C67" s="17">
        <v>100.83</v>
      </c>
      <c r="D67" s="17">
        <v>67.64</v>
      </c>
      <c r="E67" s="17">
        <v>78.66</v>
      </c>
      <c r="F67" s="17">
        <v>38.61</v>
      </c>
    </row>
    <row r="68" spans="1:6" ht="15" customHeight="1" x14ac:dyDescent="0.25">
      <c r="A68" s="12" t="s">
        <v>80</v>
      </c>
      <c r="B68" s="14">
        <v>11.3</v>
      </c>
      <c r="C68" s="14">
        <v>22.07</v>
      </c>
      <c r="D68" s="14">
        <v>37.729999999999997</v>
      </c>
      <c r="E68" s="14">
        <v>22.99</v>
      </c>
      <c r="F68" s="14">
        <v>25.94</v>
      </c>
    </row>
    <row r="69" spans="1:6" ht="15" customHeight="1" x14ac:dyDescent="0.25">
      <c r="A69" s="12" t="s">
        <v>81</v>
      </c>
      <c r="B69" s="17">
        <v>236.2</v>
      </c>
      <c r="C69" s="17">
        <v>236.46</v>
      </c>
      <c r="D69" s="17">
        <v>256.07</v>
      </c>
      <c r="E69" s="17">
        <v>261.27999999999997</v>
      </c>
      <c r="F69" s="17">
        <v>241.8</v>
      </c>
    </row>
    <row r="70" spans="1:6" ht="15" customHeight="1" x14ac:dyDescent="0.25">
      <c r="A70" s="12" t="s">
        <v>82</v>
      </c>
      <c r="B70" s="14">
        <v>0.57999999999999996</v>
      </c>
      <c r="C70" s="14">
        <v>0.57999999999999996</v>
      </c>
      <c r="D70" s="14">
        <v>0.61</v>
      </c>
      <c r="E70" s="14">
        <v>0.62</v>
      </c>
      <c r="F70" s="14">
        <v>0.59</v>
      </c>
    </row>
    <row r="71" spans="1:6" ht="15" customHeight="1" x14ac:dyDescent="0.25">
      <c r="A71" s="12" t="s">
        <v>83</v>
      </c>
      <c r="B71" s="17">
        <v>42.34</v>
      </c>
      <c r="C71" s="17">
        <v>42.29</v>
      </c>
      <c r="D71" s="17">
        <v>39.049999999999997</v>
      </c>
      <c r="E71" s="17">
        <v>38.270000000000003</v>
      </c>
      <c r="F71" s="17">
        <v>41.36</v>
      </c>
    </row>
    <row r="72" spans="1:6" ht="15" customHeight="1" x14ac:dyDescent="0.25">
      <c r="A72" s="10" t="s">
        <v>84</v>
      </c>
      <c r="B72" s="11"/>
      <c r="C72" s="11"/>
      <c r="D72" s="11"/>
      <c r="E72" s="11"/>
      <c r="F72" s="11"/>
    </row>
    <row r="73" spans="1:6" ht="15" customHeight="1" x14ac:dyDescent="0.25">
      <c r="A73" s="12" t="s">
        <v>85</v>
      </c>
      <c r="B73" s="14">
        <v>46.07</v>
      </c>
      <c r="C73" s="14">
        <v>78.290000000000006</v>
      </c>
      <c r="D73" s="13">
        <v>130.91999999999999</v>
      </c>
      <c r="E73" s="13">
        <v>102.5</v>
      </c>
      <c r="F73" s="14">
        <v>92.75</v>
      </c>
    </row>
    <row r="74" spans="1:6" ht="15" customHeight="1" x14ac:dyDescent="0.25">
      <c r="A74" s="12" t="s">
        <v>46</v>
      </c>
      <c r="B74" s="14">
        <v>13.68</v>
      </c>
      <c r="C74" s="14">
        <v>13.05</v>
      </c>
      <c r="D74" s="14">
        <v>16.100000000000001</v>
      </c>
      <c r="E74" s="14">
        <v>18.489999999999998</v>
      </c>
      <c r="F74" s="14">
        <v>9.3000000000000007</v>
      </c>
    </row>
    <row r="75" spans="1:6" ht="15" customHeight="1" x14ac:dyDescent="0.25">
      <c r="A75" s="12" t="s">
        <v>86</v>
      </c>
      <c r="B75" s="14">
        <v>20.329999999999998</v>
      </c>
      <c r="C75" s="14">
        <v>29.02</v>
      </c>
      <c r="D75" s="14">
        <v>36.32</v>
      </c>
      <c r="E75" s="14">
        <v>20.39</v>
      </c>
      <c r="F75" s="14">
        <v>21.66</v>
      </c>
    </row>
    <row r="76" spans="1:6" ht="15" customHeight="1" x14ac:dyDescent="0.25">
      <c r="A76" s="12" t="s">
        <v>87</v>
      </c>
      <c r="B76" s="14">
        <v>39.43</v>
      </c>
      <c r="C76" s="14">
        <v>62.31</v>
      </c>
      <c r="D76" s="13">
        <v>110.7</v>
      </c>
      <c r="E76" s="13">
        <v>100.59</v>
      </c>
      <c r="F76" s="14">
        <v>80.400000000000006</v>
      </c>
    </row>
    <row r="77" spans="1:6" ht="15" customHeight="1" x14ac:dyDescent="0.25">
      <c r="A77" s="10" t="s">
        <v>88</v>
      </c>
      <c r="B77" s="11"/>
      <c r="C77" s="11"/>
      <c r="D77" s="11"/>
      <c r="E77" s="11"/>
      <c r="F77" s="11"/>
    </row>
    <row r="78" spans="1:6" ht="15" customHeight="1" x14ac:dyDescent="0.25">
      <c r="A78" s="12" t="s">
        <v>89</v>
      </c>
      <c r="B78" s="14">
        <v>1.21</v>
      </c>
      <c r="C78" s="14">
        <v>1.19</v>
      </c>
      <c r="D78" s="14">
        <v>1.26</v>
      </c>
      <c r="E78" s="14">
        <v>1.39</v>
      </c>
      <c r="F78" s="14">
        <v>1.42</v>
      </c>
    </row>
    <row r="79" spans="1:6" ht="15" customHeight="1" x14ac:dyDescent="0.25">
      <c r="A79" s="12" t="s">
        <v>65</v>
      </c>
      <c r="B79" s="17">
        <v>3.14</v>
      </c>
      <c r="C79" s="17">
        <v>4.51</v>
      </c>
      <c r="D79" s="17">
        <v>4.59</v>
      </c>
      <c r="E79" s="17">
        <v>6.42</v>
      </c>
      <c r="F79" s="17">
        <v>7.55</v>
      </c>
    </row>
    <row r="80" spans="1:6" ht="15" customHeight="1" x14ac:dyDescent="0.25">
      <c r="A80" s="12" t="s">
        <v>90</v>
      </c>
      <c r="B80" s="17">
        <v>3.81</v>
      </c>
      <c r="C80" s="17">
        <v>5.37</v>
      </c>
      <c r="D80" s="17">
        <v>5.79</v>
      </c>
      <c r="E80" s="17">
        <v>8.93</v>
      </c>
      <c r="F80" s="17">
        <v>10.72</v>
      </c>
    </row>
    <row r="81" spans="1:6" ht="15" customHeight="1" x14ac:dyDescent="0.25">
      <c r="A81" s="12" t="s">
        <v>91</v>
      </c>
      <c r="B81" s="14">
        <v>2.21</v>
      </c>
      <c r="C81" s="14">
        <v>2.5</v>
      </c>
      <c r="D81" s="14">
        <v>2.88</v>
      </c>
      <c r="E81" s="14">
        <v>3.08</v>
      </c>
      <c r="F81" s="14">
        <v>2.78</v>
      </c>
    </row>
    <row r="82" spans="1:6" ht="15" customHeight="1" x14ac:dyDescent="0.25">
      <c r="A82" s="12" t="s">
        <v>92</v>
      </c>
      <c r="B82" s="17">
        <v>8.4</v>
      </c>
      <c r="C82" s="17">
        <v>13.44</v>
      </c>
      <c r="D82" s="17">
        <v>16.649999999999999</v>
      </c>
      <c r="E82" s="17">
        <v>27.46</v>
      </c>
      <c r="F82" s="17">
        <v>29.84</v>
      </c>
    </row>
    <row r="83" spans="1:6" ht="15" customHeight="1" x14ac:dyDescent="0.25">
      <c r="A83" s="12" t="s">
        <v>93</v>
      </c>
      <c r="B83" s="14">
        <v>0.98</v>
      </c>
      <c r="C83" s="14">
        <v>0.9</v>
      </c>
      <c r="D83" s="14">
        <v>0.69</v>
      </c>
      <c r="E83" s="14">
        <v>0.81</v>
      </c>
      <c r="F83" s="14">
        <v>0.7</v>
      </c>
    </row>
    <row r="84" spans="1:6" ht="15" customHeight="1" x14ac:dyDescent="0.25">
      <c r="A84" s="12" t="s">
        <v>69</v>
      </c>
      <c r="B84" s="17">
        <v>8.24</v>
      </c>
      <c r="C84" s="17">
        <v>12.1</v>
      </c>
      <c r="D84" s="17">
        <v>11.5</v>
      </c>
      <c r="E84" s="17">
        <v>22.12</v>
      </c>
      <c r="F84" s="17">
        <v>20.89</v>
      </c>
    </row>
    <row r="85" spans="1:6" ht="15" customHeight="1" x14ac:dyDescent="0.25">
      <c r="A85" s="12" t="s">
        <v>82</v>
      </c>
      <c r="B85" s="14">
        <v>0.57999999999999996</v>
      </c>
      <c r="C85" s="14">
        <v>0.57999999999999996</v>
      </c>
      <c r="D85" s="14">
        <v>0.61</v>
      </c>
      <c r="E85" s="14">
        <v>0.62</v>
      </c>
      <c r="F85" s="14">
        <v>0.59</v>
      </c>
    </row>
    <row r="86" spans="1:6" ht="15" customHeight="1" x14ac:dyDescent="0.25">
      <c r="A86" s="12" t="s">
        <v>94</v>
      </c>
      <c r="B86" s="17">
        <v>4.75</v>
      </c>
      <c r="C86" s="17">
        <v>6.98</v>
      </c>
      <c r="D86" s="17">
        <v>7.01</v>
      </c>
      <c r="E86" s="17">
        <v>13.65</v>
      </c>
      <c r="F86" s="17">
        <v>12.25</v>
      </c>
    </row>
    <row r="87" spans="1:6" ht="15" customHeight="1" x14ac:dyDescent="0.25">
      <c r="A87" s="10" t="s">
        <v>95</v>
      </c>
      <c r="B87" s="11"/>
      <c r="C87" s="11"/>
      <c r="D87" s="11"/>
      <c r="E87" s="11"/>
      <c r="F87" s="11"/>
    </row>
    <row r="88" spans="1:6" ht="15" customHeight="1" x14ac:dyDescent="0.25">
      <c r="A88" s="12" t="s">
        <v>96</v>
      </c>
      <c r="B88" s="13">
        <v>3539.25</v>
      </c>
      <c r="C88" s="13">
        <v>4858.67</v>
      </c>
      <c r="D88" s="13">
        <v>3882.9</v>
      </c>
      <c r="E88" s="13">
        <v>6580.4</v>
      </c>
      <c r="F88" s="13">
        <v>6229.3</v>
      </c>
    </row>
    <row r="89" spans="1:6" ht="15" customHeight="1" x14ac:dyDescent="0.25">
      <c r="A89" s="12" t="s">
        <v>97</v>
      </c>
      <c r="B89" s="15">
        <v>114827.09</v>
      </c>
      <c r="C89" s="15">
        <v>119592.59</v>
      </c>
      <c r="D89" s="15">
        <v>122625.91</v>
      </c>
      <c r="E89" s="15">
        <v>127203.07</v>
      </c>
      <c r="F89" s="15">
        <v>117915.07</v>
      </c>
    </row>
    <row r="90" spans="1:6" ht="15" customHeight="1" x14ac:dyDescent="0.25">
      <c r="A90" s="12" t="s">
        <v>98</v>
      </c>
      <c r="B90" s="15">
        <v>89813.16</v>
      </c>
      <c r="C90" s="15">
        <v>99473.68</v>
      </c>
      <c r="D90" s="15">
        <v>101495.69</v>
      </c>
      <c r="E90" s="15">
        <v>92067.8</v>
      </c>
      <c r="F90" s="15">
        <v>90773.67</v>
      </c>
    </row>
    <row r="91" spans="1:6" ht="15" customHeight="1" x14ac:dyDescent="0.25">
      <c r="A91" s="10" t="s">
        <v>99</v>
      </c>
      <c r="B91" s="11"/>
      <c r="C91" s="11"/>
      <c r="D91" s="11"/>
      <c r="E91" s="11"/>
      <c r="F91" s="11"/>
    </row>
    <row r="92" spans="1:6" ht="15" customHeight="1" x14ac:dyDescent="0.25">
      <c r="A92" s="12" t="s">
        <v>100</v>
      </c>
      <c r="B92" s="14">
        <v>1.3</v>
      </c>
      <c r="C92" s="14">
        <v>1.38</v>
      </c>
      <c r="D92" s="14">
        <v>1.69</v>
      </c>
      <c r="E92" s="14">
        <v>1.47</v>
      </c>
      <c r="F92" s="14">
        <v>1.31</v>
      </c>
    </row>
    <row r="93" spans="1:6" ht="15" customHeight="1" x14ac:dyDescent="0.25">
      <c r="A93" s="12" t="s">
        <v>101</v>
      </c>
      <c r="B93" s="14">
        <v>0.11</v>
      </c>
      <c r="C93" s="14">
        <v>0.15</v>
      </c>
      <c r="D93" s="14">
        <v>0.22</v>
      </c>
      <c r="E93" s="14">
        <v>0.16</v>
      </c>
      <c r="F93" s="14">
        <v>0.14000000000000001</v>
      </c>
    </row>
    <row r="94" spans="1:6" ht="15" customHeight="1" x14ac:dyDescent="0.25">
      <c r="A94" s="10" t="s">
        <v>102</v>
      </c>
      <c r="B94" s="11"/>
      <c r="C94" s="11"/>
      <c r="D94" s="11"/>
      <c r="E94" s="11"/>
      <c r="F94" s="11"/>
    </row>
    <row r="95" spans="1:6" ht="15" customHeight="1" x14ac:dyDescent="0.25">
      <c r="A95" s="12" t="s">
        <v>103</v>
      </c>
      <c r="B95" s="14">
        <v>5.7</v>
      </c>
      <c r="C95" s="14">
        <v>5.53</v>
      </c>
      <c r="D95" s="14">
        <v>5.58</v>
      </c>
      <c r="E95" s="14">
        <v>5.98</v>
      </c>
      <c r="F95" s="14">
        <v>6.02</v>
      </c>
    </row>
    <row r="96" spans="1:6" ht="15" customHeight="1" x14ac:dyDescent="0.25">
      <c r="A96" s="12" t="s">
        <v>104</v>
      </c>
      <c r="B96" s="14">
        <v>64.25</v>
      </c>
      <c r="C96" s="14">
        <v>66.14</v>
      </c>
      <c r="D96" s="14">
        <v>65.56</v>
      </c>
      <c r="E96" s="14">
        <v>61.24</v>
      </c>
      <c r="F96" s="14">
        <v>60.75</v>
      </c>
    </row>
    <row r="97" spans="1:6" ht="15" customHeight="1" x14ac:dyDescent="0.25">
      <c r="A97" s="12" t="s">
        <v>105</v>
      </c>
      <c r="B97" s="14">
        <v>1.64</v>
      </c>
      <c r="C97" s="14">
        <v>1.2</v>
      </c>
      <c r="D97" s="14">
        <v>1.21</v>
      </c>
      <c r="E97" s="14">
        <v>1.17</v>
      </c>
      <c r="F97" s="14">
        <v>1.02</v>
      </c>
    </row>
    <row r="98" spans="1:6" ht="15" customHeight="1" x14ac:dyDescent="0.25">
      <c r="A98" s="12" t="s">
        <v>106</v>
      </c>
      <c r="B98" s="13">
        <v>222.51</v>
      </c>
      <c r="C98" s="13">
        <v>303.97000000000003</v>
      </c>
      <c r="D98" s="13">
        <v>303.52999999999997</v>
      </c>
      <c r="E98" s="13">
        <v>311.51</v>
      </c>
      <c r="F98" s="13">
        <v>357.71</v>
      </c>
    </row>
    <row r="99" spans="1:6" ht="15" customHeight="1" x14ac:dyDescent="0.25">
      <c r="A99" s="12" t="s">
        <v>107</v>
      </c>
      <c r="B99" s="18">
        <v>-158.27000000000001</v>
      </c>
      <c r="C99" s="18">
        <v>-237.83</v>
      </c>
      <c r="D99" s="18">
        <v>-237.97</v>
      </c>
      <c r="E99" s="18">
        <v>-250.27</v>
      </c>
      <c r="F99" s="18">
        <v>-296.95999999999998</v>
      </c>
    </row>
  </sheetData>
  <mergeCells count="25">
    <mergeCell ref="F12"/>
    <mergeCell ref="F13"/>
    <mergeCell ref="F14"/>
    <mergeCell ref="F15"/>
    <mergeCell ref="D12"/>
    <mergeCell ref="D13"/>
    <mergeCell ref="D14"/>
    <mergeCell ref="D15"/>
    <mergeCell ref="E12"/>
    <mergeCell ref="E13"/>
    <mergeCell ref="E14"/>
    <mergeCell ref="E15"/>
    <mergeCell ref="B12"/>
    <mergeCell ref="B13"/>
    <mergeCell ref="B14"/>
    <mergeCell ref="B15"/>
    <mergeCell ref="C12"/>
    <mergeCell ref="C13"/>
    <mergeCell ref="C14"/>
    <mergeCell ref="C15"/>
    <mergeCell ref="B11"/>
    <mergeCell ref="C11"/>
    <mergeCell ref="D11"/>
    <mergeCell ref="E11"/>
    <mergeCell ref="F11"/>
  </mergeCells>
  <pageMargins left="0.5" right="0.5" top="1" bottom="1" header="0.5" footer="0.75"/>
  <pageSetup fitToHeight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67"/>
  <sheetViews>
    <sheetView topLeftCell="A61" workbookViewId="0">
      <selection activeCell="B86" sqref="B86:F86"/>
    </sheetView>
  </sheetViews>
  <sheetFormatPr defaultRowHeight="15" outlineLevelRow="1" x14ac:dyDescent="0.25"/>
  <cols>
    <col min="1" max="1" width="85.7109375" customWidth="1"/>
    <col min="2" max="6" width="15.7109375" customWidth="1"/>
  </cols>
  <sheetData>
    <row r="1" spans="1:6" ht="15" customHeight="1" x14ac:dyDescent="0.25">
      <c r="A1" s="1" t="s">
        <v>108</v>
      </c>
      <c r="B1" s="2"/>
      <c r="C1" s="2"/>
      <c r="D1" s="2"/>
      <c r="E1" s="2"/>
      <c r="F1" s="2"/>
    </row>
    <row r="2" spans="1:6" ht="15" customHeight="1" x14ac:dyDescent="0.25">
      <c r="A2" s="3" t="s">
        <v>1</v>
      </c>
      <c r="B2" s="4" t="s">
        <v>2</v>
      </c>
    </row>
    <row r="3" spans="1:6" x14ac:dyDescent="0.25">
      <c r="A3" s="3" t="s">
        <v>3</v>
      </c>
      <c r="B3" s="3" t="s">
        <v>4</v>
      </c>
    </row>
    <row r="4" spans="1:6" x14ac:dyDescent="0.25">
      <c r="A4" s="3" t="s">
        <v>5</v>
      </c>
      <c r="B4" s="3" t="s">
        <v>4</v>
      </c>
    </row>
    <row r="5" spans="1:6" x14ac:dyDescent="0.25">
      <c r="A5" s="3" t="s">
        <v>6</v>
      </c>
      <c r="B5" s="3" t="s">
        <v>7</v>
      </c>
    </row>
    <row r="6" spans="1:6" x14ac:dyDescent="0.25">
      <c r="A6" s="3" t="s">
        <v>8</v>
      </c>
      <c r="B6" s="3" t="s">
        <v>9</v>
      </c>
    </row>
    <row r="7" spans="1:6" x14ac:dyDescent="0.25">
      <c r="A7" s="3" t="s">
        <v>10</v>
      </c>
      <c r="B7" s="3" t="s">
        <v>11</v>
      </c>
    </row>
    <row r="8" spans="1:6" x14ac:dyDescent="0.25">
      <c r="A8" s="3" t="s">
        <v>12</v>
      </c>
      <c r="B8" s="3" t="s">
        <v>13</v>
      </c>
    </row>
    <row r="9" spans="1:6" x14ac:dyDescent="0.25">
      <c r="A9" s="3" t="s">
        <v>14</v>
      </c>
      <c r="B9" s="3" t="s">
        <v>15</v>
      </c>
    </row>
    <row r="10" spans="1:6" x14ac:dyDescent="0.25">
      <c r="A10" s="3" t="s">
        <v>16</v>
      </c>
      <c r="B10" s="5">
        <v>45860.304461446802</v>
      </c>
    </row>
    <row r="11" spans="1:6" x14ac:dyDescent="0.25">
      <c r="A11" s="6" t="s">
        <v>17</v>
      </c>
      <c r="B11" s="68" t="s">
        <v>18</v>
      </c>
      <c r="C11" s="68" t="s">
        <v>19</v>
      </c>
      <c r="D11" s="68" t="s">
        <v>20</v>
      </c>
      <c r="E11" s="68" t="s">
        <v>21</v>
      </c>
      <c r="F11" s="68" t="s">
        <v>22</v>
      </c>
    </row>
    <row r="12" spans="1:6" ht="15" customHeight="1" outlineLevel="1" x14ac:dyDescent="0.25">
      <c r="A12" s="7" t="s">
        <v>23</v>
      </c>
      <c r="B12" s="69">
        <v>45657</v>
      </c>
      <c r="C12" s="69">
        <v>45291</v>
      </c>
      <c r="D12" s="69">
        <v>44926</v>
      </c>
      <c r="E12" s="69">
        <v>44561</v>
      </c>
      <c r="F12" s="69">
        <v>44196</v>
      </c>
    </row>
    <row r="13" spans="1:6" ht="15" customHeight="1" outlineLevel="1" x14ac:dyDescent="0.25">
      <c r="A13" s="7" t="s">
        <v>24</v>
      </c>
      <c r="B13" s="69">
        <v>45657</v>
      </c>
      <c r="C13" s="69">
        <v>45291</v>
      </c>
      <c r="D13" s="69">
        <v>44926</v>
      </c>
      <c r="E13" s="69">
        <v>44561</v>
      </c>
      <c r="F13" s="69">
        <v>44196</v>
      </c>
    </row>
    <row r="14" spans="1:6" ht="15" customHeight="1" outlineLevel="1" x14ac:dyDescent="0.25">
      <c r="A14" s="7" t="s">
        <v>25</v>
      </c>
      <c r="B14" s="70" t="s">
        <v>26</v>
      </c>
      <c r="C14" s="70" t="s">
        <v>26</v>
      </c>
      <c r="D14" s="70" t="s">
        <v>26</v>
      </c>
      <c r="E14" s="70" t="s">
        <v>26</v>
      </c>
      <c r="F14" s="70" t="s">
        <v>26</v>
      </c>
    </row>
    <row r="15" spans="1:6" ht="15" customHeight="1" outlineLevel="1" x14ac:dyDescent="0.25">
      <c r="A15" s="7" t="s">
        <v>27</v>
      </c>
      <c r="B15" s="70" t="s">
        <v>28</v>
      </c>
      <c r="C15" s="70" t="s">
        <v>28</v>
      </c>
      <c r="D15" s="70" t="s">
        <v>28</v>
      </c>
      <c r="E15" s="70" t="s">
        <v>28</v>
      </c>
      <c r="F15" s="70" t="s">
        <v>28</v>
      </c>
    </row>
    <row r="17" spans="1:6" x14ac:dyDescent="0.25">
      <c r="A17" s="8" t="s">
        <v>109</v>
      </c>
      <c r="B17" s="6"/>
      <c r="C17" s="6"/>
      <c r="D17" s="6"/>
      <c r="E17" s="6"/>
      <c r="F17" s="6"/>
    </row>
    <row r="18" spans="1:6" x14ac:dyDescent="0.25">
      <c r="A18" s="8" t="s">
        <v>30</v>
      </c>
      <c r="B18" s="9" t="s">
        <v>31</v>
      </c>
      <c r="C18" s="9" t="s">
        <v>32</v>
      </c>
      <c r="D18" s="9" t="s">
        <v>33</v>
      </c>
      <c r="E18" s="9" t="s">
        <v>34</v>
      </c>
      <c r="F18" s="9" t="s">
        <v>35</v>
      </c>
    </row>
    <row r="19" spans="1:6" ht="15" customHeight="1" x14ac:dyDescent="0.25">
      <c r="A19" s="10" t="s">
        <v>110</v>
      </c>
      <c r="B19" s="11"/>
      <c r="C19" s="11"/>
      <c r="D19" s="11"/>
      <c r="E19" s="11"/>
      <c r="F19" s="11"/>
    </row>
    <row r="20" spans="1:6" ht="15" customHeight="1" x14ac:dyDescent="0.25">
      <c r="A20" s="12" t="s">
        <v>111</v>
      </c>
      <c r="B20" s="13">
        <v>111.9</v>
      </c>
      <c r="C20" s="13">
        <v>122.7</v>
      </c>
      <c r="D20" s="13">
        <v>118.33</v>
      </c>
      <c r="E20" s="14">
        <v>99.28</v>
      </c>
      <c r="F20" s="14">
        <v>83.31</v>
      </c>
    </row>
    <row r="21" spans="1:6" ht="15" customHeight="1" x14ac:dyDescent="0.25">
      <c r="A21" s="19" t="s">
        <v>112</v>
      </c>
      <c r="B21" s="13">
        <v>111.9</v>
      </c>
      <c r="C21" s="13">
        <v>122.7</v>
      </c>
      <c r="D21" s="13">
        <v>118.33</v>
      </c>
      <c r="E21" s="14">
        <v>99.28</v>
      </c>
      <c r="F21" s="14">
        <v>83.31</v>
      </c>
    </row>
    <row r="22" spans="1:6" ht="15" customHeight="1" x14ac:dyDescent="0.25">
      <c r="A22" s="20" t="s">
        <v>37</v>
      </c>
      <c r="B22" s="21">
        <v>111.9</v>
      </c>
      <c r="C22" s="21">
        <v>122.7</v>
      </c>
      <c r="D22" s="21">
        <v>118.33</v>
      </c>
      <c r="E22" s="22">
        <v>99.28</v>
      </c>
      <c r="F22" s="22">
        <v>83.31</v>
      </c>
    </row>
    <row r="23" spans="1:6" ht="15" customHeight="1" x14ac:dyDescent="0.25">
      <c r="A23" s="10" t="s">
        <v>113</v>
      </c>
      <c r="B23" s="11"/>
      <c r="C23" s="11"/>
      <c r="D23" s="11"/>
      <c r="E23" s="11"/>
      <c r="F23" s="11"/>
    </row>
    <row r="24" spans="1:6" ht="15" customHeight="1" x14ac:dyDescent="0.25">
      <c r="A24" s="12" t="s">
        <v>114</v>
      </c>
      <c r="B24" s="14">
        <v>27.96</v>
      </c>
      <c r="C24" s="14">
        <v>31.41</v>
      </c>
      <c r="D24" s="14">
        <v>31.22</v>
      </c>
      <c r="E24" s="14">
        <v>26.17</v>
      </c>
      <c r="F24" s="14">
        <v>19.88</v>
      </c>
    </row>
    <row r="25" spans="1:6" ht="15" customHeight="1" x14ac:dyDescent="0.25">
      <c r="A25" s="19" t="s">
        <v>115</v>
      </c>
      <c r="B25" s="14">
        <v>27.96</v>
      </c>
      <c r="C25" s="14">
        <v>31.41</v>
      </c>
      <c r="D25" s="14">
        <v>31.22</v>
      </c>
      <c r="E25" s="14">
        <v>26.17</v>
      </c>
      <c r="F25" s="14">
        <v>19.88</v>
      </c>
    </row>
    <row r="26" spans="1:6" ht="15" customHeight="1" x14ac:dyDescent="0.25">
      <c r="A26" s="23" t="s">
        <v>116</v>
      </c>
      <c r="B26" s="15"/>
      <c r="C26" s="14">
        <v>1.64</v>
      </c>
      <c r="D26" s="14">
        <v>1.51</v>
      </c>
      <c r="E26" s="14">
        <v>1.75</v>
      </c>
      <c r="F26" s="14">
        <v>1.49</v>
      </c>
    </row>
    <row r="27" spans="1:6" ht="15" customHeight="1" x14ac:dyDescent="0.25">
      <c r="A27" s="23" t="s">
        <v>117</v>
      </c>
      <c r="B27" s="14">
        <v>4.62</v>
      </c>
      <c r="C27" s="14">
        <v>3.56</v>
      </c>
      <c r="D27" s="14">
        <v>3.27</v>
      </c>
      <c r="E27" s="14">
        <v>2.71</v>
      </c>
      <c r="F27" s="14">
        <v>2.3199999999999998</v>
      </c>
    </row>
    <row r="28" spans="1:6" ht="15" customHeight="1" x14ac:dyDescent="0.25">
      <c r="A28" s="23" t="s">
        <v>118</v>
      </c>
      <c r="B28" s="14">
        <v>23.34</v>
      </c>
      <c r="C28" s="14">
        <v>26.22</v>
      </c>
      <c r="D28" s="14">
        <v>26.44</v>
      </c>
      <c r="E28" s="14">
        <v>21.72</v>
      </c>
      <c r="F28" s="14">
        <v>16.07</v>
      </c>
    </row>
    <row r="29" spans="1:6" ht="15" customHeight="1" x14ac:dyDescent="0.25">
      <c r="A29" s="24" t="s">
        <v>119</v>
      </c>
      <c r="B29" s="14">
        <v>23.34</v>
      </c>
      <c r="C29" s="14">
        <v>26.22</v>
      </c>
      <c r="D29" s="14">
        <v>26.44</v>
      </c>
      <c r="E29" s="14">
        <v>21.72</v>
      </c>
      <c r="F29" s="14">
        <v>16.07</v>
      </c>
    </row>
    <row r="30" spans="1:6" ht="15" customHeight="1" x14ac:dyDescent="0.25">
      <c r="A30" s="20" t="s">
        <v>38</v>
      </c>
      <c r="B30" s="22">
        <v>83.94</v>
      </c>
      <c r="C30" s="22">
        <v>91.29</v>
      </c>
      <c r="D30" s="22">
        <v>87.12</v>
      </c>
      <c r="E30" s="22">
        <v>73.11</v>
      </c>
      <c r="F30" s="22">
        <v>63.43</v>
      </c>
    </row>
    <row r="31" spans="1:6" ht="15" customHeight="1" x14ac:dyDescent="0.25">
      <c r="A31" s="12" t="s">
        <v>120</v>
      </c>
      <c r="B31" s="14">
        <v>70.239999999999995</v>
      </c>
      <c r="C31" s="14">
        <v>73.75</v>
      </c>
      <c r="D31" s="14">
        <v>67.63</v>
      </c>
      <c r="E31" s="14">
        <v>58.28</v>
      </c>
      <c r="F31" s="14">
        <v>52.32</v>
      </c>
    </row>
    <row r="32" spans="1:6" ht="15" customHeight="1" x14ac:dyDescent="0.25">
      <c r="A32" s="19" t="s">
        <v>121</v>
      </c>
      <c r="B32" s="14">
        <v>68.599999999999994</v>
      </c>
      <c r="C32" s="14">
        <v>72.180000000000007</v>
      </c>
      <c r="D32" s="14">
        <v>66.09</v>
      </c>
      <c r="E32" s="14">
        <v>57.1</v>
      </c>
      <c r="F32" s="14">
        <v>51.04</v>
      </c>
    </row>
    <row r="33" spans="1:6" ht="15" customHeight="1" x14ac:dyDescent="0.25">
      <c r="A33" s="19" t="s">
        <v>122</v>
      </c>
      <c r="B33" s="14">
        <v>1.64</v>
      </c>
      <c r="C33" s="14">
        <v>1.57</v>
      </c>
      <c r="D33" s="14">
        <v>1.54</v>
      </c>
      <c r="E33" s="14">
        <v>1.19</v>
      </c>
      <c r="F33" s="14">
        <v>1.28</v>
      </c>
    </row>
    <row r="34" spans="1:6" ht="15" customHeight="1" x14ac:dyDescent="0.25">
      <c r="A34" s="23" t="s">
        <v>123</v>
      </c>
      <c r="B34" s="14">
        <v>0.96</v>
      </c>
      <c r="C34" s="14">
        <v>1.02</v>
      </c>
      <c r="D34" s="14">
        <v>0.95</v>
      </c>
      <c r="E34" s="14">
        <v>0.77</v>
      </c>
      <c r="F34" s="14">
        <v>0.81</v>
      </c>
    </row>
    <row r="35" spans="1:6" ht="15" customHeight="1" x14ac:dyDescent="0.25">
      <c r="A35" s="23" t="s">
        <v>124</v>
      </c>
      <c r="B35" s="14">
        <v>0.69</v>
      </c>
      <c r="C35" s="14">
        <v>0.55000000000000004</v>
      </c>
      <c r="D35" s="14">
        <v>0.59</v>
      </c>
      <c r="E35" s="14">
        <v>0.42</v>
      </c>
      <c r="F35" s="14">
        <v>0.47</v>
      </c>
    </row>
    <row r="36" spans="1:6" ht="15" customHeight="1" x14ac:dyDescent="0.25">
      <c r="A36" s="12" t="s">
        <v>125</v>
      </c>
      <c r="B36" s="14">
        <v>10.1</v>
      </c>
      <c r="C36" s="14">
        <v>10.63</v>
      </c>
      <c r="D36" s="14">
        <v>9.34</v>
      </c>
      <c r="E36" s="14">
        <v>7.27</v>
      </c>
      <c r="F36" s="14">
        <v>5.8</v>
      </c>
    </row>
    <row r="37" spans="1:6" ht="15" customHeight="1" x14ac:dyDescent="0.25">
      <c r="A37" s="19" t="s">
        <v>126</v>
      </c>
      <c r="B37" s="14">
        <v>0.3</v>
      </c>
      <c r="C37" s="14">
        <v>0.44</v>
      </c>
      <c r="D37" s="14">
        <v>0.3</v>
      </c>
      <c r="E37" s="14">
        <v>0.28000000000000003</v>
      </c>
      <c r="F37" s="14">
        <v>0.38</v>
      </c>
    </row>
    <row r="38" spans="1:6" ht="15" customHeight="1" x14ac:dyDescent="0.25">
      <c r="A38" s="19" t="s">
        <v>127</v>
      </c>
      <c r="B38" s="14">
        <v>10.4</v>
      </c>
      <c r="C38" s="14">
        <v>11.07</v>
      </c>
      <c r="D38" s="14">
        <v>9.64</v>
      </c>
      <c r="E38" s="14">
        <v>7.55</v>
      </c>
      <c r="F38" s="14">
        <v>6.18</v>
      </c>
    </row>
    <row r="39" spans="1:6" ht="15" customHeight="1" x14ac:dyDescent="0.25">
      <c r="A39" s="12" t="s">
        <v>128</v>
      </c>
      <c r="B39" s="13">
        <v>108.31</v>
      </c>
      <c r="C39" s="13">
        <v>115.79</v>
      </c>
      <c r="D39" s="13">
        <v>108.19</v>
      </c>
      <c r="E39" s="14">
        <v>91.72</v>
      </c>
      <c r="F39" s="14">
        <v>77.989999999999995</v>
      </c>
    </row>
    <row r="40" spans="1:6" ht="15" customHeight="1" x14ac:dyDescent="0.25">
      <c r="A40" s="10" t="s">
        <v>129</v>
      </c>
      <c r="B40" s="11"/>
      <c r="C40" s="11"/>
      <c r="D40" s="11"/>
      <c r="E40" s="11"/>
      <c r="F40" s="11"/>
    </row>
    <row r="41" spans="1:6" ht="15" customHeight="1" x14ac:dyDescent="0.25">
      <c r="A41" s="20" t="s">
        <v>39</v>
      </c>
      <c r="B41" s="22">
        <v>3.59</v>
      </c>
      <c r="C41" s="22">
        <v>6.91</v>
      </c>
      <c r="D41" s="22">
        <v>10.15</v>
      </c>
      <c r="E41" s="22">
        <v>7.57</v>
      </c>
      <c r="F41" s="22">
        <v>5.32</v>
      </c>
    </row>
    <row r="42" spans="1:6" ht="15" customHeight="1" x14ac:dyDescent="0.25">
      <c r="A42" s="10" t="s">
        <v>130</v>
      </c>
      <c r="B42" s="11"/>
      <c r="C42" s="11"/>
      <c r="D42" s="11"/>
      <c r="E42" s="11"/>
      <c r="F42" s="11"/>
    </row>
    <row r="43" spans="1:6" ht="15" customHeight="1" x14ac:dyDescent="0.25">
      <c r="A43" s="12" t="s">
        <v>131</v>
      </c>
      <c r="B43" s="16">
        <v>-0.84</v>
      </c>
      <c r="C43" s="16">
        <v>-1.62</v>
      </c>
      <c r="D43" s="16">
        <v>-1.05</v>
      </c>
      <c r="E43" s="16">
        <v>-1.1000000000000001</v>
      </c>
      <c r="F43" s="14">
        <v>4.25</v>
      </c>
    </row>
    <row r="44" spans="1:6" ht="15" customHeight="1" x14ac:dyDescent="0.25">
      <c r="A44" s="19" t="s">
        <v>132</v>
      </c>
      <c r="B44" s="14">
        <v>0.1</v>
      </c>
      <c r="C44" s="16">
        <v>-0.09</v>
      </c>
      <c r="D44" s="14">
        <v>0.24</v>
      </c>
      <c r="E44" s="14">
        <v>0.33</v>
      </c>
      <c r="F44" s="14">
        <v>0.2</v>
      </c>
    </row>
    <row r="45" spans="1:6" ht="15" customHeight="1" x14ac:dyDescent="0.25">
      <c r="A45" s="23" t="s">
        <v>133</v>
      </c>
      <c r="B45" s="14">
        <v>0.22</v>
      </c>
      <c r="C45" s="14">
        <v>0.4</v>
      </c>
      <c r="D45" s="14">
        <v>0.03</v>
      </c>
      <c r="E45" s="15">
        <v>0</v>
      </c>
      <c r="F45" s="14">
        <v>0.01</v>
      </c>
    </row>
    <row r="46" spans="1:6" ht="15" customHeight="1" x14ac:dyDescent="0.25">
      <c r="A46" s="23" t="s">
        <v>134</v>
      </c>
      <c r="B46" s="14">
        <v>0.32</v>
      </c>
      <c r="C46" s="14">
        <v>0.31</v>
      </c>
      <c r="D46" s="14">
        <v>0.27</v>
      </c>
      <c r="E46" s="14">
        <v>0.33</v>
      </c>
      <c r="F46" s="14">
        <v>0.21</v>
      </c>
    </row>
    <row r="47" spans="1:6" ht="15" customHeight="1" x14ac:dyDescent="0.25">
      <c r="A47" s="19" t="s">
        <v>135</v>
      </c>
      <c r="B47" s="16">
        <v>-0.74</v>
      </c>
      <c r="C47" s="16">
        <v>-1.71</v>
      </c>
      <c r="D47" s="16">
        <v>-0.8</v>
      </c>
      <c r="E47" s="16">
        <v>-0.77</v>
      </c>
      <c r="F47" s="14">
        <v>4.45</v>
      </c>
    </row>
    <row r="48" spans="1:6" ht="15" customHeight="1" x14ac:dyDescent="0.25">
      <c r="A48" s="23" t="s">
        <v>136</v>
      </c>
      <c r="B48" s="14">
        <v>0.28999999999999998</v>
      </c>
      <c r="C48" s="16">
        <v>-0.25</v>
      </c>
      <c r="D48" s="14">
        <v>0.06</v>
      </c>
      <c r="E48" s="14">
        <v>0.1</v>
      </c>
      <c r="F48" s="16">
        <v>-0.05</v>
      </c>
    </row>
    <row r="49" spans="1:6" ht="15" customHeight="1" x14ac:dyDescent="0.25">
      <c r="A49" s="23" t="s">
        <v>137</v>
      </c>
      <c r="B49" s="15"/>
      <c r="C49" s="15"/>
      <c r="D49" s="15"/>
      <c r="E49" s="15"/>
      <c r="F49" s="14">
        <v>4.63</v>
      </c>
    </row>
    <row r="50" spans="1:6" ht="15" customHeight="1" x14ac:dyDescent="0.25">
      <c r="A50" s="23" t="s">
        <v>138</v>
      </c>
      <c r="B50" s="16">
        <v>-1.03</v>
      </c>
      <c r="C50" s="16">
        <v>-1.45</v>
      </c>
      <c r="D50" s="16">
        <v>-0.87</v>
      </c>
      <c r="E50" s="16">
        <v>-0.87</v>
      </c>
      <c r="F50" s="16">
        <v>-0.13</v>
      </c>
    </row>
    <row r="51" spans="1:6" ht="15" customHeight="1" x14ac:dyDescent="0.25">
      <c r="A51" s="12" t="s">
        <v>139</v>
      </c>
      <c r="B51" s="15"/>
      <c r="C51" s="15"/>
      <c r="D51" s="16">
        <v>-0.09</v>
      </c>
      <c r="E51" s="16">
        <v>-0.09</v>
      </c>
      <c r="F51" s="16">
        <v>-0.05</v>
      </c>
    </row>
    <row r="52" spans="1:6" ht="15" customHeight="1" x14ac:dyDescent="0.25">
      <c r="A52" s="12" t="s">
        <v>140</v>
      </c>
      <c r="B52" s="15"/>
      <c r="C52" s="15"/>
      <c r="D52" s="15"/>
      <c r="E52" s="25">
        <v>0</v>
      </c>
      <c r="F52" s="15"/>
    </row>
    <row r="53" spans="1:6" ht="15" customHeight="1" x14ac:dyDescent="0.25">
      <c r="A53" s="12" t="s">
        <v>141</v>
      </c>
      <c r="B53" s="14">
        <v>2.76</v>
      </c>
      <c r="C53" s="14">
        <v>5.29</v>
      </c>
      <c r="D53" s="14">
        <v>9.02</v>
      </c>
      <c r="E53" s="14">
        <v>6.38</v>
      </c>
      <c r="F53" s="14">
        <v>9.51</v>
      </c>
    </row>
    <row r="54" spans="1:6" ht="15" customHeight="1" x14ac:dyDescent="0.25">
      <c r="A54" s="10" t="s">
        <v>142</v>
      </c>
      <c r="B54" s="11"/>
      <c r="C54" s="11"/>
      <c r="D54" s="11"/>
      <c r="E54" s="11"/>
      <c r="F54" s="11"/>
    </row>
    <row r="55" spans="1:6" ht="15" customHeight="1" x14ac:dyDescent="0.25">
      <c r="A55" s="12" t="s">
        <v>143</v>
      </c>
      <c r="B55" s="14">
        <v>0.76</v>
      </c>
      <c r="C55" s="14">
        <v>0.25</v>
      </c>
      <c r="D55" s="16">
        <v>-3.59</v>
      </c>
      <c r="E55" s="15"/>
      <c r="F55" s="16">
        <v>-3.22</v>
      </c>
    </row>
    <row r="56" spans="1:6" ht="15" customHeight="1" x14ac:dyDescent="0.25">
      <c r="A56" s="19" t="s">
        <v>144</v>
      </c>
      <c r="B56" s="14">
        <v>0.8</v>
      </c>
      <c r="C56" s="14">
        <v>0.83</v>
      </c>
      <c r="D56" s="15"/>
      <c r="E56" s="15"/>
      <c r="F56" s="15"/>
    </row>
    <row r="57" spans="1:6" ht="15" customHeight="1" x14ac:dyDescent="0.25">
      <c r="A57" s="19" t="s">
        <v>145</v>
      </c>
      <c r="B57" s="16">
        <v>-0.04</v>
      </c>
      <c r="C57" s="16">
        <v>-0.57999999999999996</v>
      </c>
      <c r="D57" s="16">
        <v>-3.59</v>
      </c>
      <c r="E57" s="15"/>
      <c r="F57" s="16">
        <v>-3.22</v>
      </c>
    </row>
    <row r="58" spans="1:6" ht="15" customHeight="1" x14ac:dyDescent="0.25">
      <c r="A58" s="10" t="s">
        <v>146</v>
      </c>
      <c r="B58" s="11"/>
      <c r="C58" s="11"/>
      <c r="D58" s="11"/>
      <c r="E58" s="11"/>
      <c r="F58" s="11"/>
    </row>
    <row r="59" spans="1:6" ht="15" customHeight="1" x14ac:dyDescent="0.25">
      <c r="A59" s="20" t="s">
        <v>147</v>
      </c>
      <c r="B59" s="22">
        <v>3.52</v>
      </c>
      <c r="C59" s="22">
        <v>5.54</v>
      </c>
      <c r="D59" s="22">
        <v>5.43</v>
      </c>
      <c r="E59" s="22">
        <v>6.38</v>
      </c>
      <c r="F59" s="22">
        <v>6.29</v>
      </c>
    </row>
    <row r="60" spans="1:6" ht="15" customHeight="1" x14ac:dyDescent="0.25">
      <c r="A60" s="10" t="s">
        <v>148</v>
      </c>
      <c r="B60" s="11"/>
      <c r="C60" s="11"/>
      <c r="D60" s="11"/>
      <c r="E60" s="11"/>
      <c r="F60" s="11"/>
    </row>
    <row r="61" spans="1:6" ht="15" customHeight="1" x14ac:dyDescent="0.25">
      <c r="A61" s="12" t="s">
        <v>149</v>
      </c>
      <c r="B61" s="14">
        <v>7.0000000000000007E-2</v>
      </c>
      <c r="C61" s="14">
        <v>0.55000000000000004</v>
      </c>
      <c r="D61" s="14">
        <v>1.68</v>
      </c>
      <c r="E61" s="14">
        <v>1.24</v>
      </c>
      <c r="F61" s="14">
        <v>1.89</v>
      </c>
    </row>
    <row r="62" spans="1:6" ht="15" customHeight="1" x14ac:dyDescent="0.25">
      <c r="A62" s="19" t="s">
        <v>150</v>
      </c>
      <c r="B62" s="25">
        <v>0</v>
      </c>
      <c r="C62" s="25">
        <v>0</v>
      </c>
      <c r="D62" s="15"/>
      <c r="E62" s="15"/>
      <c r="F62" s="25">
        <v>0</v>
      </c>
    </row>
    <row r="63" spans="1:6" ht="15" customHeight="1" x14ac:dyDescent="0.25">
      <c r="A63" s="19" t="s">
        <v>151</v>
      </c>
      <c r="B63" s="14">
        <v>0.79</v>
      </c>
      <c r="C63" s="14">
        <v>1.3</v>
      </c>
      <c r="D63" s="14">
        <v>2.02</v>
      </c>
      <c r="E63" s="14">
        <v>1.66</v>
      </c>
      <c r="F63" s="14">
        <v>2.35</v>
      </c>
    </row>
    <row r="64" spans="1:6" ht="15" customHeight="1" x14ac:dyDescent="0.25">
      <c r="A64" s="19" t="s">
        <v>152</v>
      </c>
      <c r="B64" s="16">
        <v>-0.35</v>
      </c>
      <c r="C64" s="16">
        <v>-0.14000000000000001</v>
      </c>
      <c r="D64" s="16">
        <v>-0.2</v>
      </c>
      <c r="E64" s="16">
        <v>-0.32</v>
      </c>
      <c r="F64" s="16">
        <v>-0.28999999999999998</v>
      </c>
    </row>
    <row r="65" spans="1:6" ht="15" customHeight="1" x14ac:dyDescent="0.25">
      <c r="A65" s="19" t="s">
        <v>153</v>
      </c>
      <c r="B65" s="16">
        <v>-0.38</v>
      </c>
      <c r="C65" s="16">
        <v>-0.6</v>
      </c>
      <c r="D65" s="16">
        <v>-0.13</v>
      </c>
      <c r="E65" s="16">
        <v>-0.1</v>
      </c>
      <c r="F65" s="16">
        <v>-0.17</v>
      </c>
    </row>
    <row r="66" spans="1:6" ht="15" customHeight="1" x14ac:dyDescent="0.25">
      <c r="A66" s="10" t="s">
        <v>154</v>
      </c>
      <c r="B66" s="11"/>
      <c r="C66" s="11"/>
      <c r="D66" s="11"/>
      <c r="E66" s="11"/>
      <c r="F66" s="11"/>
    </row>
    <row r="67" spans="1:6" ht="15" customHeight="1" x14ac:dyDescent="0.25">
      <c r="A67" s="12" t="s">
        <v>155</v>
      </c>
      <c r="B67" s="14">
        <v>3.45</v>
      </c>
      <c r="C67" s="14">
        <v>4.99</v>
      </c>
      <c r="D67" s="14">
        <v>3.75</v>
      </c>
      <c r="E67" s="14">
        <v>5.14</v>
      </c>
      <c r="F67" s="14">
        <v>4.4000000000000004</v>
      </c>
    </row>
    <row r="68" spans="1:6" ht="15" customHeight="1" x14ac:dyDescent="0.25">
      <c r="A68" s="10" t="s">
        <v>156</v>
      </c>
      <c r="B68" s="11"/>
      <c r="C68" s="11"/>
      <c r="D68" s="11"/>
      <c r="E68" s="11"/>
      <c r="F68" s="11"/>
    </row>
    <row r="69" spans="1:6" ht="15" customHeight="1" x14ac:dyDescent="0.25">
      <c r="A69" s="20" t="s">
        <v>41</v>
      </c>
      <c r="B69" s="22">
        <v>3.45</v>
      </c>
      <c r="C69" s="22">
        <v>4.99</v>
      </c>
      <c r="D69" s="22">
        <v>3.75</v>
      </c>
      <c r="E69" s="22">
        <v>5.14</v>
      </c>
      <c r="F69" s="22">
        <v>4.4000000000000004</v>
      </c>
    </row>
    <row r="70" spans="1:6" ht="15" customHeight="1" x14ac:dyDescent="0.25">
      <c r="A70" s="12" t="s">
        <v>157</v>
      </c>
      <c r="B70" s="14">
        <v>3.45</v>
      </c>
      <c r="C70" s="14">
        <v>4.99</v>
      </c>
      <c r="D70" s="14">
        <v>3.75</v>
      </c>
      <c r="E70" s="14">
        <v>5.14</v>
      </c>
      <c r="F70" s="14">
        <v>4.4000000000000004</v>
      </c>
    </row>
    <row r="71" spans="1:6" ht="15" customHeight="1" x14ac:dyDescent="0.25">
      <c r="A71" s="12" t="s">
        <v>158</v>
      </c>
      <c r="B71" s="15"/>
      <c r="C71" s="15"/>
      <c r="D71" s="15"/>
      <c r="E71" s="15"/>
      <c r="F71" s="15"/>
    </row>
    <row r="72" spans="1:6" ht="15" customHeight="1" x14ac:dyDescent="0.25">
      <c r="A72" s="12" t="s">
        <v>159</v>
      </c>
      <c r="B72" s="14">
        <v>3.45</v>
      </c>
      <c r="C72" s="14">
        <v>4.99</v>
      </c>
      <c r="D72" s="14">
        <v>3.75</v>
      </c>
      <c r="E72" s="14">
        <v>5.14</v>
      </c>
      <c r="F72" s="14">
        <v>4.4000000000000004</v>
      </c>
    </row>
    <row r="73" spans="1:6" ht="15" customHeight="1" x14ac:dyDescent="0.25">
      <c r="A73" s="10" t="s">
        <v>160</v>
      </c>
      <c r="B73" s="11"/>
      <c r="C73" s="11"/>
      <c r="D73" s="11"/>
      <c r="E73" s="11"/>
      <c r="F73" s="11"/>
    </row>
    <row r="74" spans="1:6" ht="15" customHeight="1" x14ac:dyDescent="0.25">
      <c r="A74" s="12" t="s">
        <v>161</v>
      </c>
      <c r="B74" s="15"/>
      <c r="C74" s="25">
        <v>0</v>
      </c>
      <c r="D74" s="25">
        <v>0</v>
      </c>
      <c r="E74" s="15"/>
      <c r="F74" s="15"/>
    </row>
    <row r="75" spans="1:6" ht="15" customHeight="1" x14ac:dyDescent="0.25">
      <c r="A75" s="20" t="s">
        <v>162</v>
      </c>
      <c r="B75" s="22">
        <v>3.45</v>
      </c>
      <c r="C75" s="22">
        <v>4.99</v>
      </c>
      <c r="D75" s="22">
        <v>3.75</v>
      </c>
      <c r="E75" s="22">
        <v>5.14</v>
      </c>
      <c r="F75" s="22">
        <v>4.4000000000000004</v>
      </c>
    </row>
    <row r="76" spans="1:6" ht="15" customHeight="1" x14ac:dyDescent="0.25">
      <c r="A76" s="10" t="s">
        <v>163</v>
      </c>
      <c r="B76" s="11"/>
      <c r="C76" s="11"/>
      <c r="D76" s="11"/>
      <c r="E76" s="11"/>
      <c r="F76" s="11"/>
    </row>
    <row r="77" spans="1:6" ht="15" customHeight="1" x14ac:dyDescent="0.25">
      <c r="A77" s="12" t="s">
        <v>164</v>
      </c>
      <c r="B77" s="14">
        <v>3.45</v>
      </c>
      <c r="C77" s="14">
        <v>4.99</v>
      </c>
      <c r="D77" s="14">
        <v>3.75</v>
      </c>
      <c r="E77" s="14">
        <v>5.14</v>
      </c>
      <c r="F77" s="14">
        <v>4.4000000000000004</v>
      </c>
    </row>
    <row r="78" spans="1:6" ht="15" customHeight="1" x14ac:dyDescent="0.25">
      <c r="A78" s="12" t="s">
        <v>165</v>
      </c>
      <c r="B78" s="16">
        <v>-0.71</v>
      </c>
      <c r="C78" s="14">
        <v>0.3</v>
      </c>
      <c r="D78" s="16">
        <v>-0.61</v>
      </c>
      <c r="E78" s="16">
        <v>-0.2</v>
      </c>
      <c r="F78" s="16">
        <v>-0.02</v>
      </c>
    </row>
    <row r="79" spans="1:6" ht="15" customHeight="1" x14ac:dyDescent="0.25">
      <c r="A79" s="12" t="s">
        <v>166</v>
      </c>
      <c r="B79" s="16">
        <v>-0.71</v>
      </c>
      <c r="C79" s="14">
        <v>0.3</v>
      </c>
      <c r="D79" s="16">
        <v>-0.61</v>
      </c>
      <c r="E79" s="16">
        <v>-0.2</v>
      </c>
      <c r="F79" s="16">
        <v>-0.02</v>
      </c>
    </row>
    <row r="80" spans="1:6" ht="15" customHeight="1" x14ac:dyDescent="0.25">
      <c r="A80" s="20" t="s">
        <v>167</v>
      </c>
      <c r="B80" s="22">
        <v>2.74</v>
      </c>
      <c r="C80" s="22">
        <v>5.29</v>
      </c>
      <c r="D80" s="22">
        <v>3.14</v>
      </c>
      <c r="E80" s="22">
        <v>4.93</v>
      </c>
      <c r="F80" s="22">
        <v>4.38</v>
      </c>
    </row>
    <row r="81" spans="1:6" ht="15" customHeight="1" x14ac:dyDescent="0.25">
      <c r="A81" s="12" t="s">
        <v>168</v>
      </c>
      <c r="B81" s="15"/>
      <c r="C81" s="15"/>
      <c r="D81" s="15"/>
      <c r="E81" s="15"/>
      <c r="F81" s="15"/>
    </row>
    <row r="82" spans="1:6" ht="15" customHeight="1" x14ac:dyDescent="0.25">
      <c r="A82" s="12" t="s">
        <v>169</v>
      </c>
      <c r="B82" s="14">
        <v>2.74</v>
      </c>
      <c r="C82" s="14">
        <v>5.29</v>
      </c>
      <c r="D82" s="14">
        <v>3.14</v>
      </c>
      <c r="E82" s="14">
        <v>4.93</v>
      </c>
      <c r="F82" s="14">
        <v>4.38</v>
      </c>
    </row>
    <row r="83" spans="1:6" ht="15" customHeight="1" x14ac:dyDescent="0.25">
      <c r="A83" s="10" t="s">
        <v>170</v>
      </c>
      <c r="B83" s="11"/>
      <c r="C83" s="11"/>
      <c r="D83" s="11"/>
      <c r="E83" s="11"/>
      <c r="F83" s="11"/>
    </row>
    <row r="84" spans="1:6" ht="15" customHeight="1" x14ac:dyDescent="0.25">
      <c r="A84" s="12" t="s">
        <v>171</v>
      </c>
      <c r="B84" s="14">
        <v>3.45</v>
      </c>
      <c r="C84" s="14">
        <v>4.99</v>
      </c>
      <c r="D84" s="14">
        <v>3.75</v>
      </c>
      <c r="E84" s="14">
        <v>5.14</v>
      </c>
      <c r="F84" s="14">
        <v>4.4000000000000004</v>
      </c>
    </row>
    <row r="85" spans="1:6" ht="15" customHeight="1" x14ac:dyDescent="0.25">
      <c r="A85" s="19" t="s">
        <v>172</v>
      </c>
      <c r="B85" s="14">
        <v>3.45</v>
      </c>
      <c r="C85" s="14">
        <v>4.99</v>
      </c>
      <c r="D85" s="14">
        <v>3.75</v>
      </c>
      <c r="E85" s="14">
        <v>5.14</v>
      </c>
      <c r="F85" s="14">
        <v>4.4000000000000004</v>
      </c>
    </row>
    <row r="86" spans="1:6" ht="15" customHeight="1" x14ac:dyDescent="0.25">
      <c r="A86" s="19" t="s">
        <v>173</v>
      </c>
      <c r="B86" s="14">
        <v>8.11</v>
      </c>
      <c r="C86" s="14">
        <v>8.11</v>
      </c>
      <c r="D86" s="14">
        <v>7.64</v>
      </c>
      <c r="E86" s="14">
        <v>7</v>
      </c>
      <c r="F86" s="14">
        <v>7</v>
      </c>
    </row>
    <row r="87" spans="1:6" ht="15" customHeight="1" x14ac:dyDescent="0.25">
      <c r="A87" s="23" t="s">
        <v>174</v>
      </c>
      <c r="B87" s="14">
        <v>0.43</v>
      </c>
      <c r="C87" s="14">
        <v>0.61</v>
      </c>
      <c r="D87" s="14">
        <v>0.49</v>
      </c>
      <c r="E87" s="14">
        <v>0.73</v>
      </c>
      <c r="F87" s="14">
        <v>0.63</v>
      </c>
    </row>
    <row r="88" spans="1:6" ht="15" customHeight="1" x14ac:dyDescent="0.25">
      <c r="A88" s="23" t="s">
        <v>175</v>
      </c>
      <c r="B88" s="14">
        <v>0.43</v>
      </c>
      <c r="C88" s="14">
        <v>0.61</v>
      </c>
      <c r="D88" s="14">
        <v>0.49</v>
      </c>
      <c r="E88" s="14">
        <v>0.73</v>
      </c>
      <c r="F88" s="14">
        <v>0.63</v>
      </c>
    </row>
    <row r="89" spans="1:6" ht="15" customHeight="1" x14ac:dyDescent="0.25">
      <c r="A89" s="23" t="s">
        <v>176</v>
      </c>
      <c r="B89" s="14">
        <v>0.33</v>
      </c>
      <c r="C89" s="14">
        <v>0.57999999999999996</v>
      </c>
      <c r="D89" s="14">
        <v>0.96</v>
      </c>
      <c r="E89" s="14">
        <v>0.73</v>
      </c>
      <c r="F89" s="14">
        <v>1.0900000000000001</v>
      </c>
    </row>
    <row r="90" spans="1:6" ht="15" customHeight="1" x14ac:dyDescent="0.25">
      <c r="A90" s="12" t="s">
        <v>177</v>
      </c>
      <c r="B90" s="14">
        <v>3.45</v>
      </c>
      <c r="C90" s="14">
        <v>4.99</v>
      </c>
      <c r="D90" s="14">
        <v>3.75</v>
      </c>
      <c r="E90" s="14">
        <v>5.14</v>
      </c>
      <c r="F90" s="14">
        <v>4.4000000000000004</v>
      </c>
    </row>
    <row r="91" spans="1:6" ht="15" customHeight="1" x14ac:dyDescent="0.25">
      <c r="A91" s="12" t="s">
        <v>178</v>
      </c>
      <c r="B91" s="14">
        <v>1</v>
      </c>
      <c r="C91" s="14">
        <v>1</v>
      </c>
      <c r="D91" s="14">
        <v>1</v>
      </c>
      <c r="E91" s="14">
        <v>1</v>
      </c>
      <c r="F91" s="14">
        <v>1</v>
      </c>
    </row>
    <row r="92" spans="1:6" ht="15" customHeight="1" x14ac:dyDescent="0.25">
      <c r="A92" s="19" t="s">
        <v>179</v>
      </c>
      <c r="B92" s="14">
        <v>8.11</v>
      </c>
      <c r="C92" s="14">
        <v>8.11</v>
      </c>
      <c r="D92" s="14">
        <v>7.64</v>
      </c>
      <c r="E92" s="14">
        <v>7</v>
      </c>
      <c r="F92" s="14">
        <v>7</v>
      </c>
    </row>
    <row r="93" spans="1:6" ht="15" customHeight="1" x14ac:dyDescent="0.25">
      <c r="A93" s="23" t="s">
        <v>180</v>
      </c>
      <c r="B93" s="14">
        <v>0.43</v>
      </c>
      <c r="C93" s="14">
        <v>0.61</v>
      </c>
      <c r="D93" s="14">
        <v>0.49</v>
      </c>
      <c r="E93" s="14">
        <v>0.73</v>
      </c>
      <c r="F93" s="14">
        <v>0.63</v>
      </c>
    </row>
    <row r="94" spans="1:6" ht="15" customHeight="1" x14ac:dyDescent="0.25">
      <c r="A94" s="23" t="s">
        <v>181</v>
      </c>
      <c r="B94" s="14">
        <v>0.43</v>
      </c>
      <c r="C94" s="14">
        <v>0.61</v>
      </c>
      <c r="D94" s="14">
        <v>0.49</v>
      </c>
      <c r="E94" s="14">
        <v>0.73</v>
      </c>
      <c r="F94" s="14">
        <v>0.63</v>
      </c>
    </row>
    <row r="95" spans="1:6" ht="15" customHeight="1" x14ac:dyDescent="0.25">
      <c r="A95" s="23" t="s">
        <v>182</v>
      </c>
      <c r="B95" s="14">
        <v>0.33</v>
      </c>
      <c r="C95" s="14">
        <v>0.57999999999999996</v>
      </c>
      <c r="D95" s="14">
        <v>0.96</v>
      </c>
      <c r="E95" s="14">
        <v>0.73</v>
      </c>
      <c r="F95" s="14">
        <v>1.0900000000000001</v>
      </c>
    </row>
    <row r="96" spans="1:6" ht="15" customHeight="1" x14ac:dyDescent="0.25">
      <c r="A96" s="12" t="s">
        <v>183</v>
      </c>
      <c r="B96" s="15"/>
      <c r="C96" s="15">
        <v>0</v>
      </c>
      <c r="D96" s="15">
        <v>0</v>
      </c>
      <c r="E96" s="15"/>
      <c r="F96" s="15"/>
    </row>
    <row r="97" spans="1:6" ht="15" customHeight="1" x14ac:dyDescent="0.25">
      <c r="A97" s="12" t="s">
        <v>184</v>
      </c>
      <c r="B97" s="14">
        <v>0.34</v>
      </c>
      <c r="C97" s="14">
        <v>0.65</v>
      </c>
      <c r="D97" s="14">
        <v>0.41</v>
      </c>
      <c r="E97" s="14">
        <v>0.7</v>
      </c>
      <c r="F97" s="14">
        <v>0.63</v>
      </c>
    </row>
    <row r="98" spans="1:6" ht="15" customHeight="1" x14ac:dyDescent="0.25">
      <c r="A98" s="10" t="s">
        <v>185</v>
      </c>
      <c r="B98" s="11"/>
      <c r="C98" s="11"/>
      <c r="D98" s="11"/>
      <c r="E98" s="11"/>
      <c r="F98" s="11"/>
    </row>
    <row r="99" spans="1:6" ht="15" customHeight="1" x14ac:dyDescent="0.25">
      <c r="A99" s="12" t="s">
        <v>186</v>
      </c>
      <c r="B99" s="14">
        <v>3.45</v>
      </c>
      <c r="C99" s="14">
        <v>4.99</v>
      </c>
      <c r="D99" s="14">
        <v>3.75</v>
      </c>
      <c r="E99" s="14">
        <v>5.14</v>
      </c>
      <c r="F99" s="14">
        <v>4.4000000000000004</v>
      </c>
    </row>
    <row r="100" spans="1:6" ht="15" customHeight="1" x14ac:dyDescent="0.25">
      <c r="A100" s="19" t="s">
        <v>187</v>
      </c>
      <c r="B100" s="14">
        <v>3.45</v>
      </c>
      <c r="C100" s="14">
        <v>4.99</v>
      </c>
      <c r="D100" s="14">
        <v>3.75</v>
      </c>
      <c r="E100" s="14">
        <v>5.14</v>
      </c>
      <c r="F100" s="14">
        <v>4.4000000000000004</v>
      </c>
    </row>
    <row r="101" spans="1:6" ht="15" customHeight="1" x14ac:dyDescent="0.25">
      <c r="A101" s="19" t="s">
        <v>58</v>
      </c>
      <c r="B101" s="14">
        <v>8.11</v>
      </c>
      <c r="C101" s="14">
        <v>8.11</v>
      </c>
      <c r="D101" s="14">
        <v>7.65</v>
      </c>
      <c r="E101" s="14">
        <v>7.02</v>
      </c>
      <c r="F101" s="14">
        <v>7</v>
      </c>
    </row>
    <row r="102" spans="1:6" ht="15" customHeight="1" x14ac:dyDescent="0.25">
      <c r="A102" s="23" t="s">
        <v>188</v>
      </c>
      <c r="B102" s="14">
        <v>0.43</v>
      </c>
      <c r="C102" s="14">
        <v>0.61</v>
      </c>
      <c r="D102" s="14">
        <v>0.49</v>
      </c>
      <c r="E102" s="14">
        <v>0.73</v>
      </c>
      <c r="F102" s="14">
        <v>0.63</v>
      </c>
    </row>
    <row r="103" spans="1:6" ht="15" customHeight="1" x14ac:dyDescent="0.25">
      <c r="A103" s="23" t="s">
        <v>57</v>
      </c>
      <c r="B103" s="14">
        <v>0.43</v>
      </c>
      <c r="C103" s="14">
        <v>0.61</v>
      </c>
      <c r="D103" s="14">
        <v>0.49</v>
      </c>
      <c r="E103" s="14">
        <v>0.73</v>
      </c>
      <c r="F103" s="14">
        <v>0.63</v>
      </c>
    </row>
    <row r="104" spans="1:6" ht="15" customHeight="1" x14ac:dyDescent="0.25">
      <c r="A104" s="23" t="s">
        <v>189</v>
      </c>
      <c r="B104" s="14">
        <v>0.33</v>
      </c>
      <c r="C104" s="14">
        <v>0.57999999999999996</v>
      </c>
      <c r="D104" s="14">
        <v>0.96</v>
      </c>
      <c r="E104" s="14">
        <v>0.73</v>
      </c>
      <c r="F104" s="14">
        <v>1.0900000000000001</v>
      </c>
    </row>
    <row r="105" spans="1:6" ht="15" customHeight="1" x14ac:dyDescent="0.25">
      <c r="A105" s="12" t="s">
        <v>190</v>
      </c>
      <c r="B105" s="14">
        <v>3.45</v>
      </c>
      <c r="C105" s="14">
        <v>4.99</v>
      </c>
      <c r="D105" s="14">
        <v>3.75</v>
      </c>
      <c r="E105" s="14">
        <v>5.14</v>
      </c>
      <c r="F105" s="14">
        <v>4.4000000000000004</v>
      </c>
    </row>
    <row r="106" spans="1:6" ht="15" customHeight="1" x14ac:dyDescent="0.25">
      <c r="A106" s="12" t="s">
        <v>191</v>
      </c>
      <c r="B106" s="14">
        <v>1</v>
      </c>
      <c r="C106" s="14">
        <v>1</v>
      </c>
      <c r="D106" s="14">
        <v>1</v>
      </c>
      <c r="E106" s="14">
        <v>1</v>
      </c>
      <c r="F106" s="14">
        <v>1</v>
      </c>
    </row>
    <row r="107" spans="1:6" ht="15" customHeight="1" x14ac:dyDescent="0.25">
      <c r="A107" s="19" t="s">
        <v>192</v>
      </c>
      <c r="B107" s="14">
        <v>8.11</v>
      </c>
      <c r="C107" s="14">
        <v>8.11</v>
      </c>
      <c r="D107" s="14">
        <v>7.65</v>
      </c>
      <c r="E107" s="14">
        <v>7.02</v>
      </c>
      <c r="F107" s="14">
        <v>7</v>
      </c>
    </row>
    <row r="108" spans="1:6" ht="15" customHeight="1" x14ac:dyDescent="0.25">
      <c r="A108" s="23" t="s">
        <v>193</v>
      </c>
      <c r="B108" s="14">
        <v>0.43</v>
      </c>
      <c r="C108" s="14">
        <v>0.61</v>
      </c>
      <c r="D108" s="14">
        <v>0.49</v>
      </c>
      <c r="E108" s="14">
        <v>0.73</v>
      </c>
      <c r="F108" s="14">
        <v>0.63</v>
      </c>
    </row>
    <row r="109" spans="1:6" ht="15" customHeight="1" x14ac:dyDescent="0.25">
      <c r="A109" s="23" t="s">
        <v>194</v>
      </c>
      <c r="B109" s="14">
        <v>0.43</v>
      </c>
      <c r="C109" s="14">
        <v>0.61</v>
      </c>
      <c r="D109" s="14">
        <v>0.49</v>
      </c>
      <c r="E109" s="14">
        <v>0.73</v>
      </c>
      <c r="F109" s="14">
        <v>0.63</v>
      </c>
    </row>
    <row r="110" spans="1:6" ht="15" customHeight="1" x14ac:dyDescent="0.25">
      <c r="A110" s="23" t="s">
        <v>195</v>
      </c>
      <c r="B110" s="14">
        <v>0.33</v>
      </c>
      <c r="C110" s="14">
        <v>0.57999999999999996</v>
      </c>
      <c r="D110" s="14">
        <v>0.96</v>
      </c>
      <c r="E110" s="14">
        <v>0.73</v>
      </c>
      <c r="F110" s="14">
        <v>1.0900000000000001</v>
      </c>
    </row>
    <row r="111" spans="1:6" ht="15" customHeight="1" x14ac:dyDescent="0.25">
      <c r="A111" s="12" t="s">
        <v>196</v>
      </c>
      <c r="B111" s="15"/>
      <c r="C111" s="15"/>
      <c r="D111" s="15"/>
      <c r="E111" s="15"/>
      <c r="F111" s="15"/>
    </row>
    <row r="112" spans="1:6" ht="15" customHeight="1" x14ac:dyDescent="0.25">
      <c r="A112" s="12" t="s">
        <v>197</v>
      </c>
      <c r="B112" s="14">
        <v>0.34</v>
      </c>
      <c r="C112" s="14">
        <v>0.65</v>
      </c>
      <c r="D112" s="14">
        <v>0.41</v>
      </c>
      <c r="E112" s="14">
        <v>0.7</v>
      </c>
      <c r="F112" s="14">
        <v>0.63</v>
      </c>
    </row>
    <row r="113" spans="1:6" ht="15" customHeight="1" x14ac:dyDescent="0.25">
      <c r="A113" s="10" t="s">
        <v>198</v>
      </c>
      <c r="B113" s="11"/>
      <c r="C113" s="11"/>
      <c r="D113" s="11"/>
      <c r="E113" s="11"/>
      <c r="F113" s="11"/>
    </row>
    <row r="114" spans="1:6" ht="15" customHeight="1" x14ac:dyDescent="0.25">
      <c r="A114" s="12" t="s">
        <v>199</v>
      </c>
      <c r="B114" s="14">
        <v>0.26</v>
      </c>
      <c r="C114" s="14">
        <v>0.2</v>
      </c>
      <c r="D114" s="14">
        <v>0.18</v>
      </c>
      <c r="E114" s="14">
        <v>0.28000000000000003</v>
      </c>
      <c r="F114" s="14">
        <v>0.26</v>
      </c>
    </row>
    <row r="115" spans="1:6" ht="15" customHeight="1" x14ac:dyDescent="0.25">
      <c r="A115" s="12" t="s">
        <v>200</v>
      </c>
      <c r="B115" s="14">
        <v>0.26</v>
      </c>
      <c r="C115" s="14">
        <v>0.2</v>
      </c>
      <c r="D115" s="14">
        <v>0.18</v>
      </c>
      <c r="E115" s="14">
        <v>0.28000000000000003</v>
      </c>
      <c r="F115" s="14">
        <v>0.26</v>
      </c>
    </row>
    <row r="116" spans="1:6" ht="15" customHeight="1" x14ac:dyDescent="0.25">
      <c r="A116" s="10" t="s">
        <v>201</v>
      </c>
      <c r="B116" s="11"/>
      <c r="C116" s="11"/>
      <c r="D116" s="11"/>
      <c r="E116" s="11"/>
      <c r="F116" s="11"/>
    </row>
    <row r="117" spans="1:6" ht="15" customHeight="1" x14ac:dyDescent="0.25">
      <c r="A117" s="12" t="s">
        <v>202</v>
      </c>
      <c r="B117" s="14">
        <v>3.59</v>
      </c>
      <c r="C117" s="14">
        <v>6.91</v>
      </c>
      <c r="D117" s="14">
        <v>10.15</v>
      </c>
      <c r="E117" s="14">
        <v>7.57</v>
      </c>
      <c r="F117" s="14">
        <v>5.32</v>
      </c>
    </row>
    <row r="118" spans="1:6" ht="15" customHeight="1" x14ac:dyDescent="0.25">
      <c r="A118" s="12" t="s">
        <v>40</v>
      </c>
      <c r="B118" s="14">
        <v>8.2100000000000009</v>
      </c>
      <c r="C118" s="14">
        <v>12.11</v>
      </c>
      <c r="D118" s="14">
        <v>14.93</v>
      </c>
      <c r="E118" s="14">
        <v>12.02</v>
      </c>
      <c r="F118" s="14">
        <v>9.1199999999999992</v>
      </c>
    </row>
    <row r="119" spans="1:6" ht="15" customHeight="1" x14ac:dyDescent="0.25">
      <c r="A119" s="12" t="s">
        <v>203</v>
      </c>
      <c r="B119" s="14">
        <v>8.9</v>
      </c>
      <c r="C119" s="14">
        <v>12.66</v>
      </c>
      <c r="D119" s="14">
        <v>15.51</v>
      </c>
      <c r="E119" s="14">
        <v>12.44</v>
      </c>
      <c r="F119" s="14">
        <v>9.59</v>
      </c>
    </row>
    <row r="120" spans="1:6" ht="15" customHeight="1" x14ac:dyDescent="0.25">
      <c r="A120" s="10" t="s">
        <v>204</v>
      </c>
      <c r="B120" s="11"/>
      <c r="C120" s="11"/>
      <c r="D120" s="11"/>
      <c r="E120" s="11"/>
      <c r="F120" s="11"/>
    </row>
    <row r="121" spans="1:6" ht="15" customHeight="1" x14ac:dyDescent="0.25">
      <c r="A121" s="12" t="s">
        <v>205</v>
      </c>
      <c r="B121" s="14">
        <v>4.62</v>
      </c>
      <c r="C121" s="14">
        <v>5.2</v>
      </c>
      <c r="D121" s="14">
        <v>4.78</v>
      </c>
      <c r="E121" s="14">
        <v>4.45</v>
      </c>
      <c r="F121" s="14">
        <v>3.81</v>
      </c>
    </row>
    <row r="122" spans="1:6" ht="15" customHeight="1" x14ac:dyDescent="0.25">
      <c r="A122" s="19" t="s">
        <v>206</v>
      </c>
      <c r="B122" s="14">
        <v>3.24</v>
      </c>
      <c r="C122" s="14">
        <v>3.56</v>
      </c>
      <c r="D122" s="14">
        <v>3.27</v>
      </c>
      <c r="E122" s="14">
        <v>2.71</v>
      </c>
      <c r="F122" s="14">
        <v>2.3199999999999998</v>
      </c>
    </row>
    <row r="123" spans="1:6" ht="15" customHeight="1" x14ac:dyDescent="0.25">
      <c r="A123" s="23" t="s">
        <v>207</v>
      </c>
      <c r="B123" s="14">
        <v>2.52</v>
      </c>
      <c r="C123" s="14">
        <v>2.8</v>
      </c>
      <c r="D123" s="14">
        <v>2.69</v>
      </c>
      <c r="E123" s="14">
        <v>2.19</v>
      </c>
      <c r="F123" s="14">
        <v>1.84</v>
      </c>
    </row>
    <row r="124" spans="1:6" ht="15" customHeight="1" x14ac:dyDescent="0.25">
      <c r="A124" s="19" t="s">
        <v>208</v>
      </c>
      <c r="B124" s="14">
        <v>1.38</v>
      </c>
      <c r="C124" s="14">
        <v>1.64</v>
      </c>
      <c r="D124" s="14">
        <v>1.51</v>
      </c>
      <c r="E124" s="14">
        <v>1.75</v>
      </c>
      <c r="F124" s="14">
        <v>1.49</v>
      </c>
    </row>
    <row r="125" spans="1:6" ht="15" customHeight="1" x14ac:dyDescent="0.25">
      <c r="A125" s="23" t="s">
        <v>209</v>
      </c>
      <c r="B125" s="14">
        <v>1.38</v>
      </c>
      <c r="C125" s="14">
        <v>1.64</v>
      </c>
      <c r="D125" s="14">
        <v>1.51</v>
      </c>
      <c r="E125" s="14">
        <v>1.75</v>
      </c>
      <c r="F125" s="14">
        <v>1.49</v>
      </c>
    </row>
    <row r="126" spans="1:6" ht="15" customHeight="1" x14ac:dyDescent="0.25">
      <c r="A126" s="24" t="s">
        <v>210</v>
      </c>
      <c r="B126" s="14">
        <v>0.17</v>
      </c>
      <c r="C126" s="15"/>
      <c r="D126" s="15"/>
      <c r="E126" s="15"/>
      <c r="F126" s="15"/>
    </row>
    <row r="127" spans="1:6" ht="15" customHeight="1" x14ac:dyDescent="0.25">
      <c r="A127" s="24" t="s">
        <v>211</v>
      </c>
      <c r="B127" s="14">
        <v>0.21</v>
      </c>
      <c r="C127" s="14">
        <v>0.13</v>
      </c>
      <c r="D127" s="15"/>
      <c r="E127" s="15"/>
      <c r="F127" s="15"/>
    </row>
    <row r="128" spans="1:6" ht="15" customHeight="1" x14ac:dyDescent="0.25">
      <c r="A128" s="10" t="s">
        <v>212</v>
      </c>
      <c r="B128" s="11"/>
      <c r="C128" s="11"/>
      <c r="D128" s="11"/>
      <c r="E128" s="11"/>
      <c r="F128" s="11"/>
    </row>
    <row r="129" spans="1:6" ht="15" customHeight="1" x14ac:dyDescent="0.25">
      <c r="A129" s="12" t="s">
        <v>213</v>
      </c>
      <c r="B129" s="14">
        <v>4.62</v>
      </c>
      <c r="C129" s="14">
        <v>5.2</v>
      </c>
      <c r="D129" s="14">
        <v>4.78</v>
      </c>
      <c r="E129" s="14">
        <v>4.45</v>
      </c>
      <c r="F129" s="14">
        <v>3.81</v>
      </c>
    </row>
    <row r="130" spans="1:6" ht="15" customHeight="1" x14ac:dyDescent="0.25">
      <c r="A130" s="19" t="s">
        <v>214</v>
      </c>
      <c r="B130" s="14">
        <v>3.24</v>
      </c>
      <c r="C130" s="14">
        <v>3.56</v>
      </c>
      <c r="D130" s="14">
        <v>3.27</v>
      </c>
      <c r="E130" s="14">
        <v>2.71</v>
      </c>
      <c r="F130" s="14">
        <v>2.3199999999999998</v>
      </c>
    </row>
    <row r="131" spans="1:6" ht="15" customHeight="1" x14ac:dyDescent="0.25">
      <c r="A131" s="19" t="s">
        <v>215</v>
      </c>
      <c r="B131" s="14">
        <v>1.38</v>
      </c>
      <c r="C131" s="14">
        <v>1.64</v>
      </c>
      <c r="D131" s="14">
        <v>1.51</v>
      </c>
      <c r="E131" s="14">
        <v>1.75</v>
      </c>
      <c r="F131" s="14">
        <v>1.49</v>
      </c>
    </row>
    <row r="132" spans="1:6" ht="15" customHeight="1" x14ac:dyDescent="0.25">
      <c r="A132" s="10" t="s">
        <v>216</v>
      </c>
      <c r="B132" s="11"/>
      <c r="C132" s="11"/>
      <c r="D132" s="11"/>
      <c r="E132" s="11"/>
      <c r="F132" s="11"/>
    </row>
    <row r="133" spans="1:6" ht="15" customHeight="1" x14ac:dyDescent="0.25">
      <c r="A133" s="12" t="s">
        <v>217</v>
      </c>
      <c r="B133" s="14">
        <v>1.58</v>
      </c>
      <c r="C133" s="14">
        <v>1.92</v>
      </c>
      <c r="D133" s="15"/>
      <c r="E133" s="15"/>
      <c r="F133" s="15"/>
    </row>
    <row r="134" spans="1:6" ht="15" customHeight="1" x14ac:dyDescent="0.25">
      <c r="A134" s="19" t="s">
        <v>218</v>
      </c>
      <c r="B134" s="14">
        <v>0.67</v>
      </c>
      <c r="C134" s="14">
        <v>1.4</v>
      </c>
      <c r="D134" s="15"/>
      <c r="E134" s="15"/>
      <c r="F134" s="15"/>
    </row>
    <row r="135" spans="1:6" ht="15" customHeight="1" x14ac:dyDescent="0.25">
      <c r="A135" s="19" t="s">
        <v>219</v>
      </c>
      <c r="B135" s="14">
        <v>0.91</v>
      </c>
      <c r="C135" s="14">
        <v>0.52</v>
      </c>
      <c r="D135" s="15"/>
      <c r="E135" s="15"/>
      <c r="F135" s="15"/>
    </row>
    <row r="136" spans="1:6" ht="15" customHeight="1" x14ac:dyDescent="0.25">
      <c r="A136" s="10" t="s">
        <v>220</v>
      </c>
      <c r="B136" s="11"/>
      <c r="C136" s="11"/>
      <c r="D136" s="11"/>
      <c r="E136" s="11"/>
      <c r="F136" s="11"/>
    </row>
    <row r="137" spans="1:6" ht="15" customHeight="1" x14ac:dyDescent="0.25">
      <c r="A137" s="12" t="s">
        <v>221</v>
      </c>
      <c r="B137" s="14">
        <v>68.599999999999994</v>
      </c>
      <c r="C137" s="14">
        <v>72.180000000000007</v>
      </c>
      <c r="D137" s="14">
        <v>66.09</v>
      </c>
      <c r="E137" s="14">
        <v>57.1</v>
      </c>
      <c r="F137" s="14">
        <v>51.04</v>
      </c>
    </row>
    <row r="138" spans="1:6" ht="15" customHeight="1" x14ac:dyDescent="0.25">
      <c r="A138" s="12" t="s">
        <v>222</v>
      </c>
      <c r="B138" s="14">
        <v>68.599999999999994</v>
      </c>
      <c r="C138" s="14">
        <v>72.180000000000007</v>
      </c>
      <c r="D138" s="14">
        <v>66.09</v>
      </c>
      <c r="E138" s="14">
        <v>57.1</v>
      </c>
      <c r="F138" s="14">
        <v>51.04</v>
      </c>
    </row>
    <row r="139" spans="1:6" ht="15" customHeight="1" x14ac:dyDescent="0.25">
      <c r="A139" s="19" t="s">
        <v>223</v>
      </c>
      <c r="B139" s="14">
        <v>0.15</v>
      </c>
      <c r="C139" s="14">
        <v>0.22</v>
      </c>
      <c r="D139" s="14">
        <v>0.2</v>
      </c>
      <c r="E139" s="14">
        <v>0.09</v>
      </c>
      <c r="F139" s="14">
        <v>0.06</v>
      </c>
    </row>
    <row r="140" spans="1:6" ht="15" customHeight="1" x14ac:dyDescent="0.25">
      <c r="A140" s="23" t="s">
        <v>224</v>
      </c>
      <c r="B140" s="14">
        <v>0.19</v>
      </c>
      <c r="C140" s="14">
        <v>0.27</v>
      </c>
      <c r="D140" s="14">
        <v>0.24</v>
      </c>
      <c r="E140" s="14">
        <v>0.11</v>
      </c>
      <c r="F140" s="14">
        <v>7.0000000000000007E-2</v>
      </c>
    </row>
    <row r="141" spans="1:6" ht="15" customHeight="1" x14ac:dyDescent="0.25">
      <c r="A141" s="23" t="s">
        <v>225</v>
      </c>
      <c r="B141" s="14">
        <v>0.04</v>
      </c>
      <c r="C141" s="14">
        <v>0.05</v>
      </c>
      <c r="D141" s="14">
        <v>0.05</v>
      </c>
      <c r="E141" s="14">
        <v>0.02</v>
      </c>
      <c r="F141" s="14">
        <v>0.01</v>
      </c>
    </row>
    <row r="142" spans="1:6" ht="15" customHeight="1" x14ac:dyDescent="0.25">
      <c r="A142" s="10" t="s">
        <v>226</v>
      </c>
      <c r="B142" s="11"/>
      <c r="C142" s="11"/>
      <c r="D142" s="11"/>
      <c r="E142" s="11"/>
      <c r="F142" s="11"/>
    </row>
    <row r="143" spans="1:6" ht="15" customHeight="1" x14ac:dyDescent="0.25">
      <c r="A143" s="12" t="s">
        <v>226</v>
      </c>
      <c r="B143" s="14">
        <v>0.34</v>
      </c>
      <c r="C143" s="14">
        <v>0.24</v>
      </c>
      <c r="D143" s="15"/>
      <c r="E143" s="15"/>
      <c r="F143" s="15"/>
    </row>
    <row r="144" spans="1:6" ht="15" customHeight="1" x14ac:dyDescent="0.25">
      <c r="A144" s="19" t="s">
        <v>227</v>
      </c>
      <c r="B144" s="14">
        <v>0.25</v>
      </c>
      <c r="C144" s="14">
        <v>0.24</v>
      </c>
      <c r="D144" s="15"/>
      <c r="E144" s="15"/>
      <c r="F144" s="15"/>
    </row>
    <row r="145" spans="1:6" ht="15" customHeight="1" x14ac:dyDescent="0.25">
      <c r="A145" s="19" t="s">
        <v>228</v>
      </c>
      <c r="B145" s="14">
        <v>0.09</v>
      </c>
      <c r="C145" s="15"/>
      <c r="D145" s="15"/>
      <c r="E145" s="15"/>
      <c r="F145" s="15"/>
    </row>
    <row r="146" spans="1:6" ht="15" customHeight="1" x14ac:dyDescent="0.25">
      <c r="A146" s="10" t="s">
        <v>229</v>
      </c>
      <c r="B146" s="11"/>
      <c r="C146" s="11"/>
      <c r="D146" s="11"/>
      <c r="E146" s="11"/>
      <c r="F146" s="11"/>
    </row>
    <row r="147" spans="1:6" ht="15" customHeight="1" x14ac:dyDescent="0.25">
      <c r="A147" s="12" t="s">
        <v>60</v>
      </c>
      <c r="B147" s="14">
        <v>5.41</v>
      </c>
      <c r="C147" s="14">
        <v>8.74</v>
      </c>
      <c r="D147" s="15"/>
      <c r="E147" s="15"/>
      <c r="F147" s="15"/>
    </row>
    <row r="148" spans="1:6" ht="15" customHeight="1" x14ac:dyDescent="0.25">
      <c r="A148" s="10" t="s">
        <v>230</v>
      </c>
      <c r="B148" s="11"/>
      <c r="C148" s="11"/>
      <c r="D148" s="11"/>
      <c r="E148" s="11"/>
      <c r="F148" s="11"/>
    </row>
    <row r="149" spans="1:6" ht="15" customHeight="1" x14ac:dyDescent="0.25">
      <c r="A149" s="12" t="s">
        <v>231</v>
      </c>
      <c r="B149" s="14">
        <v>2.69</v>
      </c>
      <c r="C149" s="14">
        <v>4.74</v>
      </c>
      <c r="D149" s="14">
        <v>7.34</v>
      </c>
      <c r="E149" s="14">
        <v>5.14</v>
      </c>
      <c r="F149" s="14">
        <v>7.62</v>
      </c>
    </row>
    <row r="150" spans="1:6" ht="15" customHeight="1" x14ac:dyDescent="0.25">
      <c r="A150" s="12" t="s">
        <v>232</v>
      </c>
      <c r="B150" s="14">
        <v>2.69</v>
      </c>
      <c r="C150" s="14">
        <v>4.74</v>
      </c>
      <c r="D150" s="14">
        <v>7.34</v>
      </c>
      <c r="E150" s="14">
        <v>5.14</v>
      </c>
      <c r="F150" s="14">
        <v>7.62</v>
      </c>
    </row>
    <row r="151" spans="1:6" ht="15" customHeight="1" x14ac:dyDescent="0.25">
      <c r="A151" s="12" t="s">
        <v>233</v>
      </c>
      <c r="B151" s="14">
        <v>2.69</v>
      </c>
      <c r="C151" s="14">
        <v>4.74</v>
      </c>
      <c r="D151" s="14">
        <v>7.34</v>
      </c>
      <c r="E151" s="14">
        <v>5.14</v>
      </c>
      <c r="F151" s="14">
        <v>7.62</v>
      </c>
    </row>
    <row r="152" spans="1:6" ht="15" customHeight="1" x14ac:dyDescent="0.25">
      <c r="A152" s="12" t="s">
        <v>234</v>
      </c>
      <c r="B152" s="14">
        <v>2.86</v>
      </c>
      <c r="C152" s="14">
        <v>5.2</v>
      </c>
      <c r="D152" s="14">
        <v>9.26</v>
      </c>
      <c r="E152" s="14">
        <v>6.7</v>
      </c>
      <c r="F152" s="14">
        <v>9.7100000000000009</v>
      </c>
    </row>
    <row r="153" spans="1:6" ht="15" customHeight="1" x14ac:dyDescent="0.25">
      <c r="A153" s="12" t="s">
        <v>235</v>
      </c>
      <c r="B153" s="14">
        <v>7.47</v>
      </c>
      <c r="C153" s="14">
        <v>10.4</v>
      </c>
      <c r="D153" s="14">
        <v>14.04</v>
      </c>
      <c r="E153" s="14">
        <v>11.16</v>
      </c>
      <c r="F153" s="14">
        <v>13.51</v>
      </c>
    </row>
    <row r="154" spans="1:6" ht="15" customHeight="1" x14ac:dyDescent="0.25">
      <c r="A154" s="10" t="s">
        <v>236</v>
      </c>
      <c r="B154" s="11"/>
      <c r="C154" s="11"/>
      <c r="D154" s="11"/>
      <c r="E154" s="11"/>
      <c r="F154" s="11"/>
    </row>
    <row r="155" spans="1:6" ht="15" customHeight="1" x14ac:dyDescent="0.25">
      <c r="A155" s="12" t="s">
        <v>237</v>
      </c>
      <c r="B155" s="15"/>
      <c r="C155" s="15"/>
      <c r="D155" s="15"/>
      <c r="E155" s="15"/>
      <c r="F155" s="15"/>
    </row>
    <row r="156" spans="1:6" ht="15" customHeight="1" x14ac:dyDescent="0.25">
      <c r="A156" s="19" t="s">
        <v>238</v>
      </c>
      <c r="B156" s="14">
        <v>2.52</v>
      </c>
      <c r="C156" s="14">
        <v>2.8</v>
      </c>
      <c r="D156" s="14">
        <v>2.69</v>
      </c>
      <c r="E156" s="14">
        <v>2.19</v>
      </c>
      <c r="F156" s="15"/>
    </row>
    <row r="157" spans="1:6" ht="15" customHeight="1" x14ac:dyDescent="0.25">
      <c r="A157" s="19" t="s">
        <v>239</v>
      </c>
      <c r="B157" s="14">
        <v>0.21</v>
      </c>
      <c r="C157" s="14">
        <v>0.15</v>
      </c>
      <c r="D157" s="14">
        <v>0.08</v>
      </c>
      <c r="E157" s="14">
        <v>7.0000000000000007E-2</v>
      </c>
      <c r="F157" s="14">
        <v>0.08</v>
      </c>
    </row>
    <row r="158" spans="1:6" ht="15" customHeight="1" x14ac:dyDescent="0.25">
      <c r="A158" s="10" t="s">
        <v>240</v>
      </c>
      <c r="B158" s="11"/>
      <c r="C158" s="11"/>
      <c r="D158" s="11"/>
      <c r="E158" s="11"/>
      <c r="F158" s="11"/>
    </row>
    <row r="159" spans="1:6" ht="15" customHeight="1" x14ac:dyDescent="0.25">
      <c r="A159" s="12" t="s">
        <v>241</v>
      </c>
      <c r="B159" s="14">
        <v>0.69</v>
      </c>
      <c r="C159" s="14">
        <v>0.55000000000000004</v>
      </c>
      <c r="D159" s="14">
        <v>0.59</v>
      </c>
      <c r="E159" s="14">
        <v>0.42</v>
      </c>
      <c r="F159" s="14">
        <v>0.47</v>
      </c>
    </row>
    <row r="160" spans="1:6" ht="15" customHeight="1" x14ac:dyDescent="0.25">
      <c r="A160" s="12" t="s">
        <v>242</v>
      </c>
      <c r="B160" s="14">
        <v>0.96</v>
      </c>
      <c r="C160" s="14">
        <v>1.02</v>
      </c>
      <c r="D160" s="14">
        <v>0.95</v>
      </c>
      <c r="E160" s="14">
        <v>0.77</v>
      </c>
      <c r="F160" s="14">
        <v>0.81</v>
      </c>
    </row>
    <row r="161" spans="1:6" ht="15" customHeight="1" x14ac:dyDescent="0.25">
      <c r="A161" s="12" t="s">
        <v>243</v>
      </c>
      <c r="B161" s="14">
        <v>27.96</v>
      </c>
      <c r="C161" s="14">
        <v>31.41</v>
      </c>
      <c r="D161" s="14">
        <v>31.22</v>
      </c>
      <c r="E161" s="14">
        <v>26.17</v>
      </c>
      <c r="F161" s="14">
        <v>19.88</v>
      </c>
    </row>
    <row r="162" spans="1:6" ht="15" customHeight="1" x14ac:dyDescent="0.25">
      <c r="A162" s="12" t="s">
        <v>244</v>
      </c>
      <c r="B162" s="14">
        <v>23.34</v>
      </c>
      <c r="C162" s="14">
        <v>26.22</v>
      </c>
      <c r="D162" s="14">
        <v>26.44</v>
      </c>
      <c r="E162" s="14">
        <v>21.72</v>
      </c>
      <c r="F162" s="14">
        <v>16.07</v>
      </c>
    </row>
    <row r="163" spans="1:6" ht="15" customHeight="1" x14ac:dyDescent="0.25">
      <c r="A163" s="12" t="s">
        <v>245</v>
      </c>
      <c r="B163" s="14">
        <v>0.32</v>
      </c>
      <c r="C163" s="14">
        <v>0.31</v>
      </c>
      <c r="D163" s="14">
        <v>0.27</v>
      </c>
      <c r="E163" s="14">
        <v>0.33</v>
      </c>
      <c r="F163" s="14">
        <v>0.21</v>
      </c>
    </row>
    <row r="164" spans="1:6" ht="15" customHeight="1" x14ac:dyDescent="0.25">
      <c r="A164" s="12" t="s">
        <v>113</v>
      </c>
      <c r="B164" s="13">
        <v>108.31</v>
      </c>
      <c r="C164" s="13">
        <v>115.79</v>
      </c>
      <c r="D164" s="13">
        <v>108.19</v>
      </c>
      <c r="E164" s="14">
        <v>91.72</v>
      </c>
      <c r="F164" s="14">
        <v>77.989999999999995</v>
      </c>
    </row>
    <row r="165" spans="1:6" ht="15" customHeight="1" x14ac:dyDescent="0.25">
      <c r="A165" s="12" t="s">
        <v>246</v>
      </c>
      <c r="B165" s="14">
        <v>69.569999999999993</v>
      </c>
      <c r="C165" s="14">
        <v>72.349999999999994</v>
      </c>
      <c r="D165" s="14">
        <v>67.63</v>
      </c>
      <c r="E165" s="14">
        <v>58.28</v>
      </c>
      <c r="F165" s="14">
        <v>52.32</v>
      </c>
    </row>
    <row r="166" spans="1:6" ht="15" customHeight="1" x14ac:dyDescent="0.25">
      <c r="A166" s="10" t="s">
        <v>247</v>
      </c>
      <c r="B166" s="11"/>
      <c r="C166" s="11"/>
      <c r="D166" s="11"/>
      <c r="E166" s="11"/>
      <c r="F166" s="11"/>
    </row>
    <row r="167" spans="1:6" ht="15" customHeight="1" x14ac:dyDescent="0.25">
      <c r="A167" s="12" t="s">
        <v>248</v>
      </c>
      <c r="B167" s="13">
        <v>975</v>
      </c>
      <c r="C167" s="13">
        <v>1026</v>
      </c>
      <c r="D167" s="13">
        <v>965</v>
      </c>
      <c r="E167" s="13">
        <v>781</v>
      </c>
      <c r="F167" s="13">
        <v>707</v>
      </c>
    </row>
  </sheetData>
  <mergeCells count="25">
    <mergeCell ref="F12"/>
    <mergeCell ref="F13"/>
    <mergeCell ref="F14"/>
    <mergeCell ref="F15"/>
    <mergeCell ref="D12"/>
    <mergeCell ref="D13"/>
    <mergeCell ref="D14"/>
    <mergeCell ref="D15"/>
    <mergeCell ref="E12"/>
    <mergeCell ref="E13"/>
    <mergeCell ref="E14"/>
    <mergeCell ref="E15"/>
    <mergeCell ref="B12"/>
    <mergeCell ref="B13"/>
    <mergeCell ref="B14"/>
    <mergeCell ref="B15"/>
    <mergeCell ref="C12"/>
    <mergeCell ref="C13"/>
    <mergeCell ref="C14"/>
    <mergeCell ref="C15"/>
    <mergeCell ref="B11"/>
    <mergeCell ref="C11"/>
    <mergeCell ref="D11"/>
    <mergeCell ref="E11"/>
    <mergeCell ref="F11"/>
  </mergeCells>
  <pageMargins left="0.5" right="0.5" top="1" bottom="1" header="0.5" footer="0.75"/>
  <pageSetup fitToHeight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187"/>
  <sheetViews>
    <sheetView topLeftCell="A136" workbookViewId="0">
      <selection activeCell="B86" sqref="B86:F86"/>
    </sheetView>
  </sheetViews>
  <sheetFormatPr defaultRowHeight="15" outlineLevelRow="1" x14ac:dyDescent="0.25"/>
  <cols>
    <col min="1" max="1" width="85.7109375" customWidth="1"/>
    <col min="2" max="6" width="15.7109375" customWidth="1"/>
  </cols>
  <sheetData>
    <row r="1" spans="1:6" ht="15" customHeight="1" x14ac:dyDescent="0.25">
      <c r="A1" s="1" t="s">
        <v>249</v>
      </c>
      <c r="B1" s="2"/>
      <c r="C1" s="2"/>
      <c r="D1" s="2"/>
      <c r="E1" s="2"/>
      <c r="F1" s="2"/>
    </row>
    <row r="2" spans="1:6" ht="15" customHeight="1" x14ac:dyDescent="0.25">
      <c r="A2" s="3" t="s">
        <v>1</v>
      </c>
      <c r="B2" s="4" t="s">
        <v>2</v>
      </c>
    </row>
    <row r="3" spans="1:6" x14ac:dyDescent="0.25">
      <c r="A3" s="3" t="s">
        <v>3</v>
      </c>
      <c r="B3" s="3" t="s">
        <v>4</v>
      </c>
    </row>
    <row r="4" spans="1:6" x14ac:dyDescent="0.25">
      <c r="A4" s="3" t="s">
        <v>5</v>
      </c>
      <c r="B4" s="3" t="s">
        <v>4</v>
      </c>
    </row>
    <row r="5" spans="1:6" x14ac:dyDescent="0.25">
      <c r="A5" s="3" t="s">
        <v>6</v>
      </c>
      <c r="B5" s="3" t="s">
        <v>7</v>
      </c>
    </row>
    <row r="6" spans="1:6" x14ac:dyDescent="0.25">
      <c r="A6" s="3" t="s">
        <v>8</v>
      </c>
      <c r="B6" s="3" t="s">
        <v>9</v>
      </c>
    </row>
    <row r="7" spans="1:6" x14ac:dyDescent="0.25">
      <c r="A7" s="3" t="s">
        <v>10</v>
      </c>
      <c r="B7" s="3" t="s">
        <v>11</v>
      </c>
    </row>
    <row r="8" spans="1:6" x14ac:dyDescent="0.25">
      <c r="A8" s="3" t="s">
        <v>12</v>
      </c>
      <c r="B8" s="3" t="s">
        <v>13</v>
      </c>
    </row>
    <row r="9" spans="1:6" x14ac:dyDescent="0.25">
      <c r="A9" s="3" t="s">
        <v>14</v>
      </c>
      <c r="B9" s="3" t="s">
        <v>15</v>
      </c>
    </row>
    <row r="10" spans="1:6" x14ac:dyDescent="0.25">
      <c r="A10" s="3" t="s">
        <v>16</v>
      </c>
      <c r="B10" s="5">
        <v>45860.304461527798</v>
      </c>
    </row>
    <row r="11" spans="1:6" x14ac:dyDescent="0.25">
      <c r="A11" s="6" t="s">
        <v>17</v>
      </c>
      <c r="B11" s="68" t="s">
        <v>18</v>
      </c>
      <c r="C11" s="68" t="s">
        <v>19</v>
      </c>
      <c r="D11" s="68" t="s">
        <v>20</v>
      </c>
      <c r="E11" s="68" t="s">
        <v>21</v>
      </c>
      <c r="F11" s="68" t="s">
        <v>22</v>
      </c>
    </row>
    <row r="12" spans="1:6" ht="15" customHeight="1" outlineLevel="1" x14ac:dyDescent="0.25">
      <c r="A12" s="7" t="s">
        <v>23</v>
      </c>
      <c r="B12" s="69">
        <v>45657</v>
      </c>
      <c r="C12" s="69">
        <v>45291</v>
      </c>
      <c r="D12" s="69">
        <v>44926</v>
      </c>
      <c r="E12" s="69">
        <v>44561</v>
      </c>
      <c r="F12" s="69">
        <v>44196</v>
      </c>
    </row>
    <row r="13" spans="1:6" ht="15" customHeight="1" outlineLevel="1" x14ac:dyDescent="0.25">
      <c r="A13" s="7" t="s">
        <v>24</v>
      </c>
      <c r="B13" s="69">
        <v>45657</v>
      </c>
      <c r="C13" s="69">
        <v>45291</v>
      </c>
      <c r="D13" s="69">
        <v>44926</v>
      </c>
      <c r="E13" s="69">
        <v>44561</v>
      </c>
      <c r="F13" s="69">
        <v>44196</v>
      </c>
    </row>
    <row r="14" spans="1:6" ht="15" customHeight="1" outlineLevel="1" x14ac:dyDescent="0.25">
      <c r="A14" s="7" t="s">
        <v>25</v>
      </c>
      <c r="B14" s="70" t="s">
        <v>26</v>
      </c>
      <c r="C14" s="70" t="s">
        <v>26</v>
      </c>
      <c r="D14" s="70" t="s">
        <v>26</v>
      </c>
      <c r="E14" s="70" t="s">
        <v>26</v>
      </c>
      <c r="F14" s="70" t="s">
        <v>26</v>
      </c>
    </row>
    <row r="15" spans="1:6" ht="15" customHeight="1" outlineLevel="1" x14ac:dyDescent="0.25">
      <c r="A15" s="7" t="s">
        <v>27</v>
      </c>
      <c r="B15" s="70" t="s">
        <v>250</v>
      </c>
      <c r="C15" s="70" t="s">
        <v>250</v>
      </c>
      <c r="D15" s="70" t="s">
        <v>250</v>
      </c>
      <c r="E15" s="70" t="s">
        <v>250</v>
      </c>
      <c r="F15" s="70" t="s">
        <v>250</v>
      </c>
    </row>
    <row r="17" spans="1:6" x14ac:dyDescent="0.25">
      <c r="A17" s="8" t="s">
        <v>251</v>
      </c>
      <c r="B17" s="6"/>
      <c r="C17" s="6"/>
      <c r="D17" s="6"/>
      <c r="E17" s="6"/>
      <c r="F17" s="6"/>
    </row>
    <row r="18" spans="1:6" x14ac:dyDescent="0.25">
      <c r="A18" s="8" t="s">
        <v>30</v>
      </c>
      <c r="B18" s="9" t="s">
        <v>31</v>
      </c>
      <c r="C18" s="9" t="s">
        <v>32</v>
      </c>
      <c r="D18" s="9" t="s">
        <v>33</v>
      </c>
      <c r="E18" s="9" t="s">
        <v>34</v>
      </c>
      <c r="F18" s="9" t="s">
        <v>35</v>
      </c>
    </row>
    <row r="19" spans="1:6" ht="15" customHeight="1" x14ac:dyDescent="0.25">
      <c r="A19" s="10" t="s">
        <v>252</v>
      </c>
      <c r="B19" s="11"/>
      <c r="C19" s="11"/>
      <c r="D19" s="11"/>
      <c r="E19" s="11"/>
      <c r="F19" s="11"/>
    </row>
    <row r="20" spans="1:6" ht="15" customHeight="1" x14ac:dyDescent="0.25">
      <c r="A20" s="12" t="s">
        <v>44</v>
      </c>
      <c r="B20" s="14">
        <v>20.329999999999998</v>
      </c>
      <c r="C20" s="14">
        <v>29.02</v>
      </c>
      <c r="D20" s="14">
        <v>36.32</v>
      </c>
      <c r="E20" s="14">
        <v>20.39</v>
      </c>
      <c r="F20" s="14">
        <v>21.66</v>
      </c>
    </row>
    <row r="21" spans="1:6" ht="15" customHeight="1" x14ac:dyDescent="0.25">
      <c r="A21" s="19" t="s">
        <v>43</v>
      </c>
      <c r="B21" s="14">
        <v>20.329999999999998</v>
      </c>
      <c r="C21" s="14">
        <v>29.02</v>
      </c>
      <c r="D21" s="14">
        <v>36.32</v>
      </c>
      <c r="E21" s="14">
        <v>20.39</v>
      </c>
      <c r="F21" s="14">
        <v>21.66</v>
      </c>
    </row>
    <row r="22" spans="1:6" ht="15" customHeight="1" x14ac:dyDescent="0.25">
      <c r="A22" s="12" t="s">
        <v>253</v>
      </c>
      <c r="B22" s="14">
        <v>17.309999999999999</v>
      </c>
      <c r="C22" s="14">
        <v>21.98</v>
      </c>
      <c r="D22" s="14">
        <v>22.37</v>
      </c>
      <c r="E22" s="14">
        <v>20.03</v>
      </c>
      <c r="F22" s="14">
        <v>13.2</v>
      </c>
    </row>
    <row r="23" spans="1:6" ht="15" customHeight="1" x14ac:dyDescent="0.25">
      <c r="A23" s="19" t="s">
        <v>254</v>
      </c>
      <c r="B23" s="14">
        <v>14.9</v>
      </c>
      <c r="C23" s="14">
        <v>19.12</v>
      </c>
      <c r="D23" s="14">
        <v>18.559999999999999</v>
      </c>
      <c r="E23" s="14">
        <v>17.63</v>
      </c>
      <c r="F23" s="14">
        <v>11.33</v>
      </c>
    </row>
    <row r="24" spans="1:6" ht="15" customHeight="1" x14ac:dyDescent="0.25">
      <c r="A24" s="23" t="s">
        <v>255</v>
      </c>
      <c r="B24" s="14">
        <v>14.9</v>
      </c>
      <c r="C24" s="14">
        <v>19.12</v>
      </c>
      <c r="D24" s="15"/>
      <c r="E24" s="15"/>
      <c r="F24" s="15"/>
    </row>
    <row r="25" spans="1:6" ht="15" customHeight="1" x14ac:dyDescent="0.25">
      <c r="A25" s="23" t="s">
        <v>256</v>
      </c>
      <c r="B25" s="15">
        <v>0</v>
      </c>
      <c r="C25" s="15">
        <v>0</v>
      </c>
      <c r="D25" s="15"/>
      <c r="E25" s="15"/>
      <c r="F25" s="15"/>
    </row>
    <row r="26" spans="1:6" ht="15" customHeight="1" x14ac:dyDescent="0.25">
      <c r="A26" s="19" t="s">
        <v>257</v>
      </c>
      <c r="B26" s="14">
        <v>0.9</v>
      </c>
      <c r="C26" s="14">
        <v>0.83</v>
      </c>
      <c r="D26" s="14">
        <v>0.15</v>
      </c>
      <c r="E26" s="14">
        <v>0.01</v>
      </c>
      <c r="F26" s="15">
        <v>0</v>
      </c>
    </row>
    <row r="27" spans="1:6" ht="15" customHeight="1" x14ac:dyDescent="0.25">
      <c r="A27" s="19" t="s">
        <v>258</v>
      </c>
      <c r="B27" s="14">
        <v>1.51</v>
      </c>
      <c r="C27" s="14">
        <v>2.0299999999999998</v>
      </c>
      <c r="D27" s="14">
        <v>3.66</v>
      </c>
      <c r="E27" s="14">
        <v>2.39</v>
      </c>
      <c r="F27" s="14">
        <v>1.86</v>
      </c>
    </row>
    <row r="28" spans="1:6" ht="15" customHeight="1" x14ac:dyDescent="0.25">
      <c r="A28" s="12" t="s">
        <v>259</v>
      </c>
      <c r="B28" s="14">
        <v>2.92</v>
      </c>
      <c r="C28" s="14">
        <v>2.62</v>
      </c>
      <c r="D28" s="15"/>
      <c r="E28" s="15"/>
      <c r="F28" s="15"/>
    </row>
    <row r="29" spans="1:6" ht="15" customHeight="1" x14ac:dyDescent="0.25">
      <c r="A29" s="12" t="s">
        <v>260</v>
      </c>
      <c r="B29" s="15"/>
      <c r="C29" s="15"/>
      <c r="D29" s="25">
        <v>0</v>
      </c>
      <c r="E29" s="15"/>
      <c r="F29" s="15"/>
    </row>
    <row r="30" spans="1:6" ht="15" customHeight="1" x14ac:dyDescent="0.25">
      <c r="A30" s="20" t="s">
        <v>261</v>
      </c>
      <c r="B30" s="22">
        <v>40.56</v>
      </c>
      <c r="C30" s="22">
        <v>53.62</v>
      </c>
      <c r="D30" s="22">
        <v>58.68</v>
      </c>
      <c r="E30" s="22">
        <v>40.42</v>
      </c>
      <c r="F30" s="22">
        <v>34.85</v>
      </c>
    </row>
    <row r="31" spans="1:6" ht="15" customHeight="1" x14ac:dyDescent="0.25">
      <c r="A31" s="10" t="s">
        <v>262</v>
      </c>
      <c r="B31" s="11"/>
      <c r="C31" s="11"/>
      <c r="D31" s="11"/>
      <c r="E31" s="11"/>
      <c r="F31" s="11"/>
    </row>
    <row r="32" spans="1:6" ht="15" customHeight="1" x14ac:dyDescent="0.25">
      <c r="A32" s="12" t="s">
        <v>263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</row>
    <row r="33" spans="1:6" ht="15" customHeight="1" x14ac:dyDescent="0.25">
      <c r="A33" s="19" t="s">
        <v>264</v>
      </c>
      <c r="B33" s="15">
        <v>0</v>
      </c>
      <c r="C33" s="15">
        <v>0</v>
      </c>
      <c r="D33" s="15">
        <v>0</v>
      </c>
      <c r="E33" s="15">
        <v>0</v>
      </c>
      <c r="F33" s="15">
        <v>0</v>
      </c>
    </row>
    <row r="34" spans="1:6" ht="15" customHeight="1" x14ac:dyDescent="0.25">
      <c r="A34" s="12" t="s">
        <v>265</v>
      </c>
      <c r="B34" s="15"/>
      <c r="C34" s="15"/>
      <c r="D34" s="15">
        <v>0</v>
      </c>
      <c r="E34" s="14">
        <v>0.01</v>
      </c>
      <c r="F34" s="14">
        <v>0.1</v>
      </c>
    </row>
    <row r="35" spans="1:6" ht="15" customHeight="1" x14ac:dyDescent="0.25">
      <c r="A35" s="12" t="s">
        <v>266</v>
      </c>
      <c r="B35" s="14">
        <v>0.16</v>
      </c>
      <c r="C35" s="14">
        <v>0.16</v>
      </c>
      <c r="D35" s="14">
        <v>0.16</v>
      </c>
      <c r="E35" s="14">
        <v>0.55000000000000004</v>
      </c>
      <c r="F35" s="14">
        <v>0.3</v>
      </c>
    </row>
    <row r="36" spans="1:6" ht="15" customHeight="1" x14ac:dyDescent="0.25">
      <c r="A36" s="19" t="s">
        <v>267</v>
      </c>
      <c r="B36" s="14">
        <v>0.16</v>
      </c>
      <c r="C36" s="14">
        <v>0.16</v>
      </c>
      <c r="D36" s="14">
        <v>0.16</v>
      </c>
      <c r="E36" s="14">
        <v>0.55000000000000004</v>
      </c>
      <c r="F36" s="14">
        <v>0.3</v>
      </c>
    </row>
    <row r="37" spans="1:6" ht="15" customHeight="1" x14ac:dyDescent="0.25">
      <c r="A37" s="12" t="s">
        <v>268</v>
      </c>
      <c r="B37" s="14">
        <v>4.1100000000000003</v>
      </c>
      <c r="C37" s="14">
        <v>5.48</v>
      </c>
      <c r="D37" s="14">
        <v>6.01</v>
      </c>
      <c r="E37" s="14">
        <v>5.49</v>
      </c>
      <c r="F37" s="14">
        <v>4.58</v>
      </c>
    </row>
    <row r="38" spans="1:6" ht="15" customHeight="1" x14ac:dyDescent="0.25">
      <c r="A38" s="19" t="s">
        <v>269</v>
      </c>
      <c r="B38" s="14">
        <v>4.1100000000000003</v>
      </c>
      <c r="C38" s="14">
        <v>5.48</v>
      </c>
      <c r="D38" s="14">
        <v>6.01</v>
      </c>
      <c r="E38" s="14">
        <v>5.49</v>
      </c>
      <c r="F38" s="14">
        <v>4.58</v>
      </c>
    </row>
    <row r="39" spans="1:6" ht="15" customHeight="1" x14ac:dyDescent="0.25">
      <c r="A39" s="23" t="s">
        <v>270</v>
      </c>
      <c r="B39" s="14">
        <v>0.56999999999999995</v>
      </c>
      <c r="C39" s="14">
        <v>0.81</v>
      </c>
      <c r="D39" s="14">
        <v>0.99</v>
      </c>
      <c r="E39" s="14">
        <v>0.68</v>
      </c>
      <c r="F39" s="14">
        <v>0.42</v>
      </c>
    </row>
    <row r="40" spans="1:6" ht="15" customHeight="1" x14ac:dyDescent="0.25">
      <c r="A40" s="24" t="s">
        <v>271</v>
      </c>
      <c r="B40" s="14">
        <v>0.56999999999999995</v>
      </c>
      <c r="C40" s="14">
        <v>0.81</v>
      </c>
      <c r="D40" s="14">
        <v>0.99</v>
      </c>
      <c r="E40" s="14">
        <v>0.68</v>
      </c>
      <c r="F40" s="14">
        <v>0.42</v>
      </c>
    </row>
    <row r="41" spans="1:6" ht="15" customHeight="1" x14ac:dyDescent="0.25">
      <c r="A41" s="23" t="s">
        <v>272</v>
      </c>
      <c r="B41" s="14">
        <v>3.26</v>
      </c>
      <c r="C41" s="14">
        <v>4.22</v>
      </c>
      <c r="D41" s="14">
        <v>4.78</v>
      </c>
      <c r="E41" s="14">
        <v>4.62</v>
      </c>
      <c r="F41" s="14">
        <v>4.0999999999999996</v>
      </c>
    </row>
    <row r="42" spans="1:6" ht="15" customHeight="1" x14ac:dyDescent="0.25">
      <c r="A42" s="24" t="s">
        <v>273</v>
      </c>
      <c r="B42" s="14">
        <v>3.26</v>
      </c>
      <c r="C42" s="14">
        <v>4.22</v>
      </c>
      <c r="D42" s="14">
        <v>4.78</v>
      </c>
      <c r="E42" s="14">
        <v>4.62</v>
      </c>
      <c r="F42" s="14">
        <v>4.0999999999999996</v>
      </c>
    </row>
    <row r="43" spans="1:6" ht="15" customHeight="1" x14ac:dyDescent="0.25">
      <c r="A43" s="23" t="s">
        <v>274</v>
      </c>
      <c r="B43" s="14">
        <v>0.28000000000000003</v>
      </c>
      <c r="C43" s="14">
        <v>0.45</v>
      </c>
      <c r="D43" s="14">
        <v>0.24</v>
      </c>
      <c r="E43" s="14">
        <v>0.2</v>
      </c>
      <c r="F43" s="14">
        <v>0.06</v>
      </c>
    </row>
    <row r="44" spans="1:6" ht="15" customHeight="1" x14ac:dyDescent="0.25">
      <c r="A44" s="19" t="s">
        <v>275</v>
      </c>
      <c r="B44" s="14">
        <v>14.34</v>
      </c>
      <c r="C44" s="14">
        <v>17.079999999999998</v>
      </c>
      <c r="D44" s="14">
        <v>16.77</v>
      </c>
      <c r="E44" s="14">
        <v>13.5</v>
      </c>
      <c r="F44" s="14">
        <v>9.66</v>
      </c>
    </row>
    <row r="45" spans="1:6" ht="15" customHeight="1" x14ac:dyDescent="0.25">
      <c r="A45" s="23" t="s">
        <v>276</v>
      </c>
      <c r="B45" s="14">
        <v>14.34</v>
      </c>
      <c r="C45" s="14">
        <v>17.079999999999998</v>
      </c>
      <c r="D45" s="14">
        <v>16.77</v>
      </c>
      <c r="E45" s="14">
        <v>13.5</v>
      </c>
      <c r="F45" s="14">
        <v>9.66</v>
      </c>
    </row>
    <row r="46" spans="1:6" ht="15" customHeight="1" x14ac:dyDescent="0.25">
      <c r="A46" s="24" t="s">
        <v>277</v>
      </c>
      <c r="B46" s="14">
        <v>4.87</v>
      </c>
      <c r="C46" s="14">
        <v>4.88</v>
      </c>
      <c r="D46" s="14">
        <v>4.49</v>
      </c>
      <c r="E46" s="14">
        <v>3.6</v>
      </c>
      <c r="F46" s="14">
        <v>2.71</v>
      </c>
    </row>
    <row r="47" spans="1:6" ht="15" customHeight="1" x14ac:dyDescent="0.25">
      <c r="A47" s="26" t="s">
        <v>278</v>
      </c>
      <c r="B47" s="14">
        <v>4.87</v>
      </c>
      <c r="C47" s="14">
        <v>4.88</v>
      </c>
      <c r="D47" s="14">
        <v>4.49</v>
      </c>
      <c r="E47" s="14">
        <v>3.6</v>
      </c>
      <c r="F47" s="14">
        <v>2.71</v>
      </c>
    </row>
    <row r="48" spans="1:6" ht="15" customHeight="1" x14ac:dyDescent="0.25">
      <c r="A48" s="24" t="s">
        <v>279</v>
      </c>
      <c r="B48" s="14">
        <v>8.42</v>
      </c>
      <c r="C48" s="14">
        <v>11.12</v>
      </c>
      <c r="D48" s="14">
        <v>11.58</v>
      </c>
      <c r="E48" s="14">
        <v>9.36</v>
      </c>
      <c r="F48" s="14">
        <v>6.78</v>
      </c>
    </row>
    <row r="49" spans="1:6" ht="15" customHeight="1" x14ac:dyDescent="0.25">
      <c r="A49" s="26" t="s">
        <v>280</v>
      </c>
      <c r="B49" s="14">
        <v>8.42</v>
      </c>
      <c r="C49" s="14">
        <v>11.12</v>
      </c>
      <c r="D49" s="14">
        <v>11.58</v>
      </c>
      <c r="E49" s="14">
        <v>9.36</v>
      </c>
      <c r="F49" s="14">
        <v>6.78</v>
      </c>
    </row>
    <row r="50" spans="1:6" ht="15" customHeight="1" x14ac:dyDescent="0.25">
      <c r="A50" s="24" t="s">
        <v>281</v>
      </c>
      <c r="B50" s="14">
        <v>1.06</v>
      </c>
      <c r="C50" s="14">
        <v>1.08</v>
      </c>
      <c r="D50" s="14">
        <v>0.7</v>
      </c>
      <c r="E50" s="14">
        <v>0.54</v>
      </c>
      <c r="F50" s="14">
        <v>0.17</v>
      </c>
    </row>
    <row r="51" spans="1:6" ht="15" customHeight="1" x14ac:dyDescent="0.25">
      <c r="A51" s="19" t="s">
        <v>282</v>
      </c>
      <c r="B51" s="14">
        <v>10.23</v>
      </c>
      <c r="C51" s="14">
        <v>11.6</v>
      </c>
      <c r="D51" s="14">
        <v>10.76</v>
      </c>
      <c r="E51" s="14">
        <v>8.02</v>
      </c>
      <c r="F51" s="14">
        <v>5.08</v>
      </c>
    </row>
    <row r="52" spans="1:6" ht="15" customHeight="1" x14ac:dyDescent="0.25">
      <c r="A52" s="23" t="s">
        <v>283</v>
      </c>
      <c r="B52" s="14">
        <v>10.23</v>
      </c>
      <c r="C52" s="14">
        <v>11.6</v>
      </c>
      <c r="D52" s="14">
        <v>10.76</v>
      </c>
      <c r="E52" s="14">
        <v>8.02</v>
      </c>
      <c r="F52" s="14">
        <v>5.08</v>
      </c>
    </row>
    <row r="53" spans="1:6" ht="15" customHeight="1" x14ac:dyDescent="0.25">
      <c r="A53" s="24" t="s">
        <v>284</v>
      </c>
      <c r="B53" s="14">
        <v>4.29</v>
      </c>
      <c r="C53" s="14">
        <v>4.07</v>
      </c>
      <c r="D53" s="14">
        <v>3.5</v>
      </c>
      <c r="E53" s="14">
        <v>2.93</v>
      </c>
      <c r="F53" s="14">
        <v>2.29</v>
      </c>
    </row>
    <row r="54" spans="1:6" ht="15" customHeight="1" x14ac:dyDescent="0.25">
      <c r="A54" s="26" t="s">
        <v>285</v>
      </c>
      <c r="B54" s="14">
        <v>4.29</v>
      </c>
      <c r="C54" s="14">
        <v>4.07</v>
      </c>
      <c r="D54" s="14">
        <v>3.5</v>
      </c>
      <c r="E54" s="14">
        <v>2.93</v>
      </c>
      <c r="F54" s="14">
        <v>2.29</v>
      </c>
    </row>
    <row r="55" spans="1:6" ht="15" customHeight="1" x14ac:dyDescent="0.25">
      <c r="A55" s="24" t="s">
        <v>286</v>
      </c>
      <c r="B55" s="14">
        <v>5.16</v>
      </c>
      <c r="C55" s="14">
        <v>6.9</v>
      </c>
      <c r="D55" s="14">
        <v>6.8</v>
      </c>
      <c r="E55" s="14">
        <v>4.74</v>
      </c>
      <c r="F55" s="14">
        <v>2.68</v>
      </c>
    </row>
    <row r="56" spans="1:6" ht="15" customHeight="1" x14ac:dyDescent="0.25">
      <c r="A56" s="26" t="s">
        <v>287</v>
      </c>
      <c r="B56" s="14">
        <v>5.16</v>
      </c>
      <c r="C56" s="14">
        <v>6.9</v>
      </c>
      <c r="D56" s="14">
        <v>6.8</v>
      </c>
      <c r="E56" s="14">
        <v>4.74</v>
      </c>
      <c r="F56" s="14">
        <v>2.68</v>
      </c>
    </row>
    <row r="57" spans="1:6" ht="15" customHeight="1" x14ac:dyDescent="0.25">
      <c r="A57" s="24" t="s">
        <v>288</v>
      </c>
      <c r="B57" s="14">
        <v>0.79</v>
      </c>
      <c r="C57" s="14">
        <v>0.63</v>
      </c>
      <c r="D57" s="14">
        <v>0.45</v>
      </c>
      <c r="E57" s="14">
        <v>0.34</v>
      </c>
      <c r="F57" s="14">
        <v>0.11</v>
      </c>
    </row>
    <row r="58" spans="1:6" ht="15" customHeight="1" x14ac:dyDescent="0.25">
      <c r="A58" s="12" t="s">
        <v>289</v>
      </c>
      <c r="B58" s="14">
        <v>0.23</v>
      </c>
      <c r="C58" s="14">
        <v>0.02</v>
      </c>
      <c r="D58" s="14">
        <v>0.09</v>
      </c>
      <c r="E58" s="14">
        <v>0.11</v>
      </c>
      <c r="F58" s="14">
        <v>0.04</v>
      </c>
    </row>
    <row r="59" spans="1:6" ht="15" customHeight="1" x14ac:dyDescent="0.25">
      <c r="A59" s="19" t="s">
        <v>290</v>
      </c>
      <c r="B59" s="14">
        <v>0.23</v>
      </c>
      <c r="C59" s="14">
        <v>0.02</v>
      </c>
      <c r="D59" s="14">
        <v>0.09</v>
      </c>
      <c r="E59" s="14">
        <v>0.11</v>
      </c>
      <c r="F59" s="14">
        <v>0.04</v>
      </c>
    </row>
    <row r="60" spans="1:6" ht="15" customHeight="1" x14ac:dyDescent="0.25">
      <c r="A60" s="19" t="s">
        <v>291</v>
      </c>
      <c r="B60" s="25">
        <v>0</v>
      </c>
      <c r="C60" s="15">
        <v>0</v>
      </c>
      <c r="D60" s="15"/>
      <c r="E60" s="15"/>
      <c r="F60" s="15"/>
    </row>
    <row r="61" spans="1:6" ht="15" customHeight="1" x14ac:dyDescent="0.25">
      <c r="A61" s="12" t="s">
        <v>292</v>
      </c>
      <c r="B61" s="14">
        <v>39.54</v>
      </c>
      <c r="C61" s="14">
        <v>40.89</v>
      </c>
      <c r="D61" s="14">
        <v>41.12</v>
      </c>
      <c r="E61" s="14">
        <v>34.909999999999997</v>
      </c>
      <c r="F61" s="14">
        <v>21.49</v>
      </c>
    </row>
    <row r="62" spans="1:6" ht="15" customHeight="1" x14ac:dyDescent="0.25">
      <c r="A62" s="19" t="s">
        <v>293</v>
      </c>
      <c r="B62" s="14">
        <v>31.87</v>
      </c>
      <c r="C62" s="14">
        <v>32.49</v>
      </c>
      <c r="D62" s="14">
        <v>31.87</v>
      </c>
      <c r="E62" s="14">
        <v>28.1</v>
      </c>
      <c r="F62" s="14">
        <v>18.82</v>
      </c>
    </row>
    <row r="63" spans="1:6" ht="15" customHeight="1" x14ac:dyDescent="0.25">
      <c r="A63" s="19" t="s">
        <v>294</v>
      </c>
      <c r="B63" s="14">
        <v>7.67</v>
      </c>
      <c r="C63" s="14">
        <v>8.4</v>
      </c>
      <c r="D63" s="14">
        <v>9.25</v>
      </c>
      <c r="E63" s="14">
        <v>6.81</v>
      </c>
      <c r="F63" s="14">
        <v>2.68</v>
      </c>
    </row>
    <row r="64" spans="1:6" ht="15" customHeight="1" x14ac:dyDescent="0.25">
      <c r="A64" s="23" t="s">
        <v>295</v>
      </c>
      <c r="B64" s="14">
        <v>1.56</v>
      </c>
      <c r="C64" s="14">
        <v>0.67</v>
      </c>
      <c r="D64" s="15"/>
      <c r="E64" s="15"/>
      <c r="F64" s="15"/>
    </row>
    <row r="65" spans="1:6" ht="15" customHeight="1" x14ac:dyDescent="0.25">
      <c r="A65" s="23" t="s">
        <v>296</v>
      </c>
      <c r="B65" s="14">
        <v>1.02</v>
      </c>
      <c r="C65" s="15"/>
      <c r="D65" s="15"/>
      <c r="E65" s="15"/>
      <c r="F65" s="15"/>
    </row>
    <row r="66" spans="1:6" ht="15" customHeight="1" x14ac:dyDescent="0.25">
      <c r="A66" s="23" t="s">
        <v>297</v>
      </c>
      <c r="B66" s="14">
        <v>5.09</v>
      </c>
      <c r="C66" s="14">
        <v>7.73</v>
      </c>
      <c r="D66" s="14">
        <v>9.25</v>
      </c>
      <c r="E66" s="14">
        <v>6.81</v>
      </c>
      <c r="F66" s="14">
        <v>2.68</v>
      </c>
    </row>
    <row r="67" spans="1:6" ht="15" customHeight="1" x14ac:dyDescent="0.25">
      <c r="A67" s="19" t="s">
        <v>298</v>
      </c>
      <c r="B67" s="14">
        <v>50.45</v>
      </c>
      <c r="C67" s="14">
        <v>50.56</v>
      </c>
      <c r="D67" s="14">
        <v>49.1</v>
      </c>
      <c r="E67" s="14">
        <v>41.44</v>
      </c>
      <c r="F67" s="14">
        <v>26.48</v>
      </c>
    </row>
    <row r="68" spans="1:6" ht="15" customHeight="1" x14ac:dyDescent="0.25">
      <c r="A68" s="23" t="s">
        <v>299</v>
      </c>
      <c r="B68" s="14">
        <v>31.87</v>
      </c>
      <c r="C68" s="14">
        <v>32.49</v>
      </c>
      <c r="D68" s="14">
        <v>31.87</v>
      </c>
      <c r="E68" s="14">
        <v>28.1</v>
      </c>
      <c r="F68" s="14">
        <v>18.82</v>
      </c>
    </row>
    <row r="69" spans="1:6" ht="15" customHeight="1" x14ac:dyDescent="0.25">
      <c r="A69" s="23" t="s">
        <v>300</v>
      </c>
      <c r="B69" s="14">
        <v>18.579999999999998</v>
      </c>
      <c r="C69" s="14">
        <v>18.07</v>
      </c>
      <c r="D69" s="14">
        <v>17.239999999999998</v>
      </c>
      <c r="E69" s="14">
        <v>13.33</v>
      </c>
      <c r="F69" s="14">
        <v>7.67</v>
      </c>
    </row>
    <row r="70" spans="1:6" ht="15" customHeight="1" x14ac:dyDescent="0.25">
      <c r="A70" s="24" t="s">
        <v>301</v>
      </c>
      <c r="B70" s="14">
        <v>1.91</v>
      </c>
      <c r="C70" s="14">
        <v>0.81</v>
      </c>
      <c r="D70" s="15"/>
      <c r="E70" s="15"/>
      <c r="F70" s="15"/>
    </row>
    <row r="71" spans="1:6" ht="15" customHeight="1" x14ac:dyDescent="0.25">
      <c r="A71" s="24" t="s">
        <v>302</v>
      </c>
      <c r="B71" s="14">
        <v>3.19</v>
      </c>
      <c r="C71" s="15"/>
      <c r="D71" s="15"/>
      <c r="E71" s="15"/>
      <c r="F71" s="15"/>
    </row>
    <row r="72" spans="1:6" ht="15" customHeight="1" x14ac:dyDescent="0.25">
      <c r="A72" s="24" t="s">
        <v>303</v>
      </c>
      <c r="B72" s="14">
        <v>13.48</v>
      </c>
      <c r="C72" s="14">
        <v>17.25</v>
      </c>
      <c r="D72" s="14">
        <v>17.239999999999998</v>
      </c>
      <c r="E72" s="14">
        <v>13.33</v>
      </c>
      <c r="F72" s="14">
        <v>7.67</v>
      </c>
    </row>
    <row r="73" spans="1:6" ht="15" customHeight="1" x14ac:dyDescent="0.25">
      <c r="A73" s="19" t="s">
        <v>304</v>
      </c>
      <c r="B73" s="14">
        <v>10.91</v>
      </c>
      <c r="C73" s="14">
        <v>9.66</v>
      </c>
      <c r="D73" s="14">
        <v>7.98</v>
      </c>
      <c r="E73" s="14">
        <v>6.53</v>
      </c>
      <c r="F73" s="14">
        <v>4.99</v>
      </c>
    </row>
    <row r="74" spans="1:6" ht="15" customHeight="1" x14ac:dyDescent="0.25">
      <c r="A74" s="23" t="s">
        <v>305</v>
      </c>
      <c r="B74" s="15">
        <v>0</v>
      </c>
      <c r="C74" s="15">
        <v>0</v>
      </c>
      <c r="D74" s="15">
        <v>0</v>
      </c>
      <c r="E74" s="15">
        <v>0</v>
      </c>
      <c r="F74" s="15">
        <v>0</v>
      </c>
    </row>
    <row r="75" spans="1:6" ht="15" customHeight="1" x14ac:dyDescent="0.25">
      <c r="A75" s="23" t="s">
        <v>306</v>
      </c>
      <c r="B75" s="14">
        <v>10.91</v>
      </c>
      <c r="C75" s="14">
        <v>9.66</v>
      </c>
      <c r="D75" s="14">
        <v>7.98</v>
      </c>
      <c r="E75" s="14">
        <v>6.53</v>
      </c>
      <c r="F75" s="14">
        <v>4.99</v>
      </c>
    </row>
    <row r="76" spans="1:6" ht="15" customHeight="1" x14ac:dyDescent="0.25">
      <c r="A76" s="24" t="s">
        <v>307</v>
      </c>
      <c r="B76" s="14">
        <v>0.35</v>
      </c>
      <c r="C76" s="14">
        <v>0.14000000000000001</v>
      </c>
      <c r="D76" s="15"/>
      <c r="E76" s="15"/>
      <c r="F76" s="15"/>
    </row>
    <row r="77" spans="1:6" ht="15" customHeight="1" x14ac:dyDescent="0.25">
      <c r="A77" s="24" t="s">
        <v>308</v>
      </c>
      <c r="B77" s="14">
        <v>2.17</v>
      </c>
      <c r="C77" s="15"/>
      <c r="D77" s="15"/>
      <c r="E77" s="15"/>
      <c r="F77" s="15"/>
    </row>
    <row r="78" spans="1:6" ht="15" customHeight="1" x14ac:dyDescent="0.25">
      <c r="A78" s="24" t="s">
        <v>309</v>
      </c>
      <c r="B78" s="14">
        <v>8.39</v>
      </c>
      <c r="C78" s="14">
        <v>9.52</v>
      </c>
      <c r="D78" s="14">
        <v>7.98</v>
      </c>
      <c r="E78" s="14">
        <v>6.53</v>
      </c>
      <c r="F78" s="14">
        <v>4.99</v>
      </c>
    </row>
    <row r="79" spans="1:6" ht="15" customHeight="1" x14ac:dyDescent="0.25">
      <c r="A79" s="20" t="s">
        <v>310</v>
      </c>
      <c r="B79" s="22">
        <v>44.04</v>
      </c>
      <c r="C79" s="22">
        <v>46.55</v>
      </c>
      <c r="D79" s="22">
        <v>47.38</v>
      </c>
      <c r="E79" s="22">
        <v>41.06</v>
      </c>
      <c r="F79" s="22">
        <v>26.51</v>
      </c>
    </row>
    <row r="80" spans="1:6" ht="15" customHeight="1" x14ac:dyDescent="0.25">
      <c r="A80" s="10" t="s">
        <v>45</v>
      </c>
      <c r="B80" s="11"/>
      <c r="C80" s="11"/>
      <c r="D80" s="11"/>
      <c r="E80" s="11"/>
      <c r="F80" s="11"/>
    </row>
    <row r="81" spans="1:6" ht="15" customHeight="1" x14ac:dyDescent="0.25">
      <c r="A81" s="20" t="s">
        <v>45</v>
      </c>
      <c r="B81" s="22">
        <v>84.6</v>
      </c>
      <c r="C81" s="21">
        <v>100.17</v>
      </c>
      <c r="D81" s="21">
        <v>106.06</v>
      </c>
      <c r="E81" s="22">
        <v>81.48</v>
      </c>
      <c r="F81" s="22">
        <v>61.36</v>
      </c>
    </row>
    <row r="82" spans="1:6" ht="15" customHeight="1" x14ac:dyDescent="0.25">
      <c r="A82" s="10" t="s">
        <v>311</v>
      </c>
      <c r="B82" s="11"/>
      <c r="C82" s="11"/>
      <c r="D82" s="11"/>
      <c r="E82" s="11"/>
      <c r="F82" s="11"/>
    </row>
    <row r="83" spans="1:6" ht="15" customHeight="1" x14ac:dyDescent="0.25">
      <c r="A83" s="12" t="s">
        <v>312</v>
      </c>
      <c r="B83" s="14">
        <v>21.7</v>
      </c>
      <c r="C83" s="14">
        <v>32.29</v>
      </c>
      <c r="D83" s="14">
        <v>29.51</v>
      </c>
      <c r="E83" s="14">
        <v>22.27</v>
      </c>
      <c r="F83" s="14">
        <v>22.28</v>
      </c>
    </row>
    <row r="84" spans="1:6" ht="15" customHeight="1" x14ac:dyDescent="0.25">
      <c r="A84" s="19" t="s">
        <v>313</v>
      </c>
      <c r="B84" s="14">
        <v>11.33</v>
      </c>
      <c r="C84" s="14">
        <v>22.67</v>
      </c>
      <c r="D84" s="14">
        <v>29.51</v>
      </c>
      <c r="E84" s="14">
        <v>22.27</v>
      </c>
      <c r="F84" s="14">
        <v>22.28</v>
      </c>
    </row>
    <row r="85" spans="1:6" ht="15" customHeight="1" x14ac:dyDescent="0.25">
      <c r="A85" s="19" t="s">
        <v>314</v>
      </c>
      <c r="B85" s="14">
        <v>10.37</v>
      </c>
      <c r="C85" s="14">
        <v>9.6300000000000008</v>
      </c>
      <c r="D85" s="15"/>
      <c r="E85" s="15"/>
      <c r="F85" s="15"/>
    </row>
    <row r="86" spans="1:6" ht="15" customHeight="1" x14ac:dyDescent="0.25">
      <c r="A86" s="12" t="s">
        <v>315</v>
      </c>
      <c r="B86" s="14">
        <v>8.49</v>
      </c>
      <c r="C86" s="14">
        <v>4.9800000000000004</v>
      </c>
      <c r="D86" s="14">
        <v>4.76</v>
      </c>
      <c r="E86" s="14">
        <v>4.68</v>
      </c>
      <c r="F86" s="14">
        <v>2.74</v>
      </c>
    </row>
    <row r="87" spans="1:6" ht="15" customHeight="1" x14ac:dyDescent="0.25">
      <c r="A87" s="19" t="s">
        <v>316</v>
      </c>
      <c r="B87" s="14">
        <v>8.49</v>
      </c>
      <c r="C87" s="14">
        <v>4.9800000000000004</v>
      </c>
      <c r="D87" s="14">
        <v>4.76</v>
      </c>
      <c r="E87" s="14">
        <v>4.68</v>
      </c>
      <c r="F87" s="14">
        <v>2.74</v>
      </c>
    </row>
    <row r="88" spans="1:6" ht="15" customHeight="1" x14ac:dyDescent="0.25">
      <c r="A88" s="23" t="s">
        <v>317</v>
      </c>
      <c r="B88" s="14">
        <v>6.6</v>
      </c>
      <c r="C88" s="14">
        <v>2.5099999999999998</v>
      </c>
      <c r="D88" s="14">
        <v>2.5099999999999998</v>
      </c>
      <c r="E88" s="14">
        <v>2.5099999999999998</v>
      </c>
      <c r="F88" s="14">
        <v>1.03</v>
      </c>
    </row>
    <row r="89" spans="1:6" ht="15" customHeight="1" x14ac:dyDescent="0.25">
      <c r="A89" s="23" t="s">
        <v>318</v>
      </c>
      <c r="B89" s="14">
        <v>1.89</v>
      </c>
      <c r="C89" s="14">
        <v>2.46</v>
      </c>
      <c r="D89" s="14">
        <v>2.25</v>
      </c>
      <c r="E89" s="14">
        <v>2.17</v>
      </c>
      <c r="F89" s="14">
        <v>1.72</v>
      </c>
    </row>
    <row r="90" spans="1:6" ht="15" customHeight="1" x14ac:dyDescent="0.25">
      <c r="A90" s="12" t="s">
        <v>319</v>
      </c>
      <c r="B90" s="14">
        <v>0.05</v>
      </c>
      <c r="C90" s="14">
        <v>0.12</v>
      </c>
      <c r="D90" s="14">
        <v>0.44</v>
      </c>
      <c r="E90" s="14">
        <v>0.6</v>
      </c>
      <c r="F90" s="14">
        <v>1.49</v>
      </c>
    </row>
    <row r="91" spans="1:6" ht="15" customHeight="1" x14ac:dyDescent="0.25">
      <c r="A91" s="12" t="s">
        <v>320</v>
      </c>
      <c r="B91" s="14">
        <v>1.02</v>
      </c>
      <c r="C91" s="14">
        <v>1.33</v>
      </c>
      <c r="D91" s="14">
        <v>0.11</v>
      </c>
      <c r="E91" s="14">
        <v>0.01</v>
      </c>
      <c r="F91" s="14">
        <v>0.04</v>
      </c>
    </row>
    <row r="92" spans="1:6" ht="15" customHeight="1" x14ac:dyDescent="0.25">
      <c r="A92" s="19" t="s">
        <v>321</v>
      </c>
      <c r="B92" s="14">
        <v>0.97</v>
      </c>
      <c r="C92" s="14">
        <v>1.31</v>
      </c>
      <c r="D92" s="15"/>
      <c r="E92" s="15"/>
      <c r="F92" s="15"/>
    </row>
    <row r="93" spans="1:6" ht="15" customHeight="1" x14ac:dyDescent="0.25">
      <c r="A93" s="19" t="s">
        <v>322</v>
      </c>
      <c r="B93" s="14">
        <v>0.05</v>
      </c>
      <c r="C93" s="14">
        <v>0.02</v>
      </c>
      <c r="D93" s="14">
        <v>0.11</v>
      </c>
      <c r="E93" s="14">
        <v>0.01</v>
      </c>
      <c r="F93" s="14">
        <v>0.04</v>
      </c>
    </row>
    <row r="94" spans="1:6" ht="15" customHeight="1" x14ac:dyDescent="0.25">
      <c r="A94" s="20" t="s">
        <v>323</v>
      </c>
      <c r="B94" s="22">
        <v>31.26</v>
      </c>
      <c r="C94" s="22">
        <v>38.72</v>
      </c>
      <c r="D94" s="22">
        <v>34.83</v>
      </c>
      <c r="E94" s="22">
        <v>27.56</v>
      </c>
      <c r="F94" s="22">
        <v>26.54</v>
      </c>
    </row>
    <row r="95" spans="1:6" ht="15" customHeight="1" x14ac:dyDescent="0.25">
      <c r="A95" s="10" t="s">
        <v>324</v>
      </c>
      <c r="B95" s="11"/>
      <c r="C95" s="11"/>
      <c r="D95" s="11"/>
      <c r="E95" s="11"/>
      <c r="F95" s="11"/>
    </row>
    <row r="96" spans="1:6" ht="15" customHeight="1" x14ac:dyDescent="0.25">
      <c r="A96" s="12" t="s">
        <v>325</v>
      </c>
      <c r="B96" s="14">
        <v>5.2</v>
      </c>
      <c r="C96" s="14">
        <v>8.07</v>
      </c>
      <c r="D96" s="14">
        <v>11.34</v>
      </c>
      <c r="E96" s="14">
        <v>13.8</v>
      </c>
      <c r="F96" s="14">
        <v>6.56</v>
      </c>
    </row>
    <row r="97" spans="1:6" ht="15" customHeight="1" x14ac:dyDescent="0.25">
      <c r="A97" s="19" t="s">
        <v>326</v>
      </c>
      <c r="B97" s="14">
        <v>3.72</v>
      </c>
      <c r="C97" s="14">
        <v>6.23</v>
      </c>
      <c r="D97" s="14">
        <v>8.74</v>
      </c>
      <c r="E97" s="14">
        <v>11.26</v>
      </c>
      <c r="F97" s="14">
        <v>4.1100000000000003</v>
      </c>
    </row>
    <row r="98" spans="1:6" ht="15" customHeight="1" x14ac:dyDescent="0.25">
      <c r="A98" s="23" t="s">
        <v>327</v>
      </c>
      <c r="B98" s="14">
        <v>3.72</v>
      </c>
      <c r="C98" s="14">
        <v>6.23</v>
      </c>
      <c r="D98" s="14">
        <v>8.74</v>
      </c>
      <c r="E98" s="14">
        <v>11.26</v>
      </c>
      <c r="F98" s="14">
        <v>4.1100000000000003</v>
      </c>
    </row>
    <row r="99" spans="1:6" ht="15" customHeight="1" x14ac:dyDescent="0.25">
      <c r="A99" s="19" t="s">
        <v>328</v>
      </c>
      <c r="B99" s="14">
        <v>1.48</v>
      </c>
      <c r="C99" s="14">
        <v>1.84</v>
      </c>
      <c r="D99" s="14">
        <v>2.6</v>
      </c>
      <c r="E99" s="14">
        <v>2.54</v>
      </c>
      <c r="F99" s="14">
        <v>2.4500000000000002</v>
      </c>
    </row>
    <row r="100" spans="1:6" ht="15" customHeight="1" x14ac:dyDescent="0.25">
      <c r="A100" s="12" t="s">
        <v>329</v>
      </c>
      <c r="B100" s="14">
        <v>0.96</v>
      </c>
      <c r="C100" s="14">
        <v>1.1200000000000001</v>
      </c>
      <c r="D100" s="14">
        <v>1.32</v>
      </c>
      <c r="E100" s="14">
        <v>0.87</v>
      </c>
      <c r="F100" s="14">
        <v>0.61</v>
      </c>
    </row>
    <row r="101" spans="1:6" ht="15" customHeight="1" x14ac:dyDescent="0.25">
      <c r="A101" s="19" t="s">
        <v>330</v>
      </c>
      <c r="B101" s="14">
        <v>0.96</v>
      </c>
      <c r="C101" s="14">
        <v>1.1200000000000001</v>
      </c>
      <c r="D101" s="14">
        <v>1.32</v>
      </c>
      <c r="E101" s="14">
        <v>0.87</v>
      </c>
      <c r="F101" s="14">
        <v>0.61</v>
      </c>
    </row>
    <row r="102" spans="1:6" ht="15" customHeight="1" x14ac:dyDescent="0.25">
      <c r="A102" s="12" t="s">
        <v>331</v>
      </c>
      <c r="B102" s="14">
        <v>5.6</v>
      </c>
      <c r="C102" s="14">
        <v>10.18</v>
      </c>
      <c r="D102" s="14">
        <v>18.260000000000002</v>
      </c>
      <c r="E102" s="14">
        <v>14.39</v>
      </c>
      <c r="F102" s="14">
        <v>6.08</v>
      </c>
    </row>
    <row r="103" spans="1:6" ht="15" customHeight="1" x14ac:dyDescent="0.25">
      <c r="A103" s="19" t="s">
        <v>332</v>
      </c>
      <c r="B103" s="14">
        <v>5.6</v>
      </c>
      <c r="C103" s="14">
        <v>10.18</v>
      </c>
      <c r="D103" s="14">
        <v>18.260000000000002</v>
      </c>
      <c r="E103" s="14">
        <v>14.39</v>
      </c>
      <c r="F103" s="14">
        <v>6.08</v>
      </c>
    </row>
    <row r="104" spans="1:6" ht="15" customHeight="1" x14ac:dyDescent="0.25">
      <c r="A104" s="12" t="s">
        <v>333</v>
      </c>
      <c r="B104" s="14">
        <v>11.75</v>
      </c>
      <c r="C104" s="14">
        <v>19.37</v>
      </c>
      <c r="D104" s="14">
        <v>30.92</v>
      </c>
      <c r="E104" s="14">
        <v>29.05</v>
      </c>
      <c r="F104" s="14">
        <v>13.24</v>
      </c>
    </row>
    <row r="105" spans="1:6" ht="15" customHeight="1" x14ac:dyDescent="0.25">
      <c r="A105" s="10" t="s">
        <v>334</v>
      </c>
      <c r="B105" s="11"/>
      <c r="C105" s="11"/>
      <c r="D105" s="11"/>
      <c r="E105" s="11"/>
      <c r="F105" s="11"/>
    </row>
    <row r="106" spans="1:6" ht="15" customHeight="1" x14ac:dyDescent="0.25">
      <c r="A106" s="20" t="s">
        <v>334</v>
      </c>
      <c r="B106" s="22">
        <v>43.01</v>
      </c>
      <c r="C106" s="22">
        <v>58.09</v>
      </c>
      <c r="D106" s="22">
        <v>65.739999999999995</v>
      </c>
      <c r="E106" s="22">
        <v>56.61</v>
      </c>
      <c r="F106" s="22">
        <v>39.79</v>
      </c>
    </row>
    <row r="107" spans="1:6" ht="15" customHeight="1" x14ac:dyDescent="0.25">
      <c r="A107" s="10" t="s">
        <v>335</v>
      </c>
      <c r="B107" s="11"/>
      <c r="C107" s="11"/>
      <c r="D107" s="11"/>
      <c r="E107" s="11"/>
      <c r="F107" s="11"/>
    </row>
    <row r="108" spans="1:6" ht="15" customHeight="1" x14ac:dyDescent="0.25">
      <c r="A108" s="12" t="s">
        <v>336</v>
      </c>
      <c r="B108" s="14">
        <v>41.59</v>
      </c>
      <c r="C108" s="14">
        <v>42.08</v>
      </c>
      <c r="D108" s="14">
        <v>40.32</v>
      </c>
      <c r="E108" s="14">
        <v>24.87</v>
      </c>
      <c r="F108" s="14">
        <v>21.58</v>
      </c>
    </row>
    <row r="109" spans="1:6" ht="15" customHeight="1" x14ac:dyDescent="0.25">
      <c r="A109" s="19" t="s">
        <v>337</v>
      </c>
      <c r="B109" s="14">
        <v>41.59</v>
      </c>
      <c r="C109" s="14">
        <v>42.08</v>
      </c>
      <c r="D109" s="14">
        <v>40.32</v>
      </c>
      <c r="E109" s="14">
        <v>24.87</v>
      </c>
      <c r="F109" s="14">
        <v>21.58</v>
      </c>
    </row>
    <row r="110" spans="1:6" ht="15" customHeight="1" x14ac:dyDescent="0.25">
      <c r="A110" s="23" t="s">
        <v>338</v>
      </c>
      <c r="B110" s="14">
        <v>0.46</v>
      </c>
      <c r="C110" s="14">
        <v>0.46</v>
      </c>
      <c r="D110" s="15"/>
      <c r="E110" s="15"/>
      <c r="F110" s="15"/>
    </row>
    <row r="111" spans="1:6" ht="15" customHeight="1" x14ac:dyDescent="0.25">
      <c r="A111" s="23" t="s">
        <v>339</v>
      </c>
      <c r="B111" s="14">
        <v>26.87</v>
      </c>
      <c r="C111" s="14">
        <v>26.85</v>
      </c>
      <c r="D111" s="14">
        <v>26.8</v>
      </c>
      <c r="E111" s="14">
        <v>12.69</v>
      </c>
      <c r="F111" s="14">
        <v>12.28</v>
      </c>
    </row>
    <row r="112" spans="1:6" ht="15" customHeight="1" x14ac:dyDescent="0.25">
      <c r="A112" s="24" t="s">
        <v>340</v>
      </c>
      <c r="B112" s="14">
        <v>0.1</v>
      </c>
      <c r="C112" s="14">
        <v>0.1</v>
      </c>
      <c r="D112" s="14">
        <v>0.1</v>
      </c>
      <c r="E112" s="14">
        <v>0.1</v>
      </c>
      <c r="F112" s="14">
        <v>0.1</v>
      </c>
    </row>
    <row r="113" spans="1:6" ht="15" customHeight="1" x14ac:dyDescent="0.25">
      <c r="A113" s="24" t="s">
        <v>341</v>
      </c>
      <c r="B113" s="14">
        <v>26.77</v>
      </c>
      <c r="C113" s="14">
        <v>26.75</v>
      </c>
      <c r="D113" s="14">
        <v>26.7</v>
      </c>
      <c r="E113" s="14">
        <v>12.59</v>
      </c>
      <c r="F113" s="14">
        <v>12.18</v>
      </c>
    </row>
    <row r="114" spans="1:6" ht="15" customHeight="1" x14ac:dyDescent="0.25">
      <c r="A114" s="23" t="s">
        <v>342</v>
      </c>
      <c r="B114" s="14">
        <v>15.19</v>
      </c>
      <c r="C114" s="14">
        <v>15.7</v>
      </c>
      <c r="D114" s="14">
        <v>13.53</v>
      </c>
      <c r="E114" s="14">
        <v>12.18</v>
      </c>
      <c r="F114" s="14">
        <v>9.2899999999999991</v>
      </c>
    </row>
    <row r="115" spans="1:6" ht="15" customHeight="1" x14ac:dyDescent="0.25">
      <c r="A115" s="24" t="s">
        <v>343</v>
      </c>
      <c r="B115" s="14">
        <v>16.420000000000002</v>
      </c>
      <c r="C115" s="14">
        <v>16.22</v>
      </c>
      <c r="D115" s="14">
        <v>14.35</v>
      </c>
      <c r="E115" s="14">
        <v>12.39</v>
      </c>
      <c r="F115" s="14">
        <v>9.31</v>
      </c>
    </row>
    <row r="116" spans="1:6" ht="15" customHeight="1" x14ac:dyDescent="0.25">
      <c r="A116" s="24" t="s">
        <v>344</v>
      </c>
      <c r="B116" s="16">
        <v>-1.24</v>
      </c>
      <c r="C116" s="16">
        <v>-0.52</v>
      </c>
      <c r="D116" s="16">
        <v>-0.82</v>
      </c>
      <c r="E116" s="16">
        <v>-0.22</v>
      </c>
      <c r="F116" s="16">
        <v>-0.01</v>
      </c>
    </row>
    <row r="117" spans="1:6" ht="15" customHeight="1" x14ac:dyDescent="0.25">
      <c r="A117" s="26" t="s">
        <v>345</v>
      </c>
      <c r="B117" s="16">
        <v>-1.24</v>
      </c>
      <c r="C117" s="16">
        <v>-0.52</v>
      </c>
      <c r="D117" s="16">
        <v>-0.82</v>
      </c>
      <c r="E117" s="16">
        <v>-0.22</v>
      </c>
      <c r="F117" s="16">
        <v>-0.01</v>
      </c>
    </row>
    <row r="118" spans="1:6" ht="15" customHeight="1" x14ac:dyDescent="0.25">
      <c r="A118" s="24" t="s">
        <v>346</v>
      </c>
      <c r="B118" s="15"/>
      <c r="C118" s="15">
        <v>0</v>
      </c>
      <c r="D118" s="15">
        <v>0</v>
      </c>
      <c r="E118" s="15"/>
      <c r="F118" s="25">
        <v>0</v>
      </c>
    </row>
    <row r="119" spans="1:6" ht="15" customHeight="1" x14ac:dyDescent="0.25">
      <c r="A119" s="19" t="s">
        <v>47</v>
      </c>
      <c r="B119" s="14">
        <v>41.59</v>
      </c>
      <c r="C119" s="14">
        <v>42.08</v>
      </c>
      <c r="D119" s="14">
        <v>40.32</v>
      </c>
      <c r="E119" s="14">
        <v>24.87</v>
      </c>
      <c r="F119" s="14">
        <v>21.58</v>
      </c>
    </row>
    <row r="120" spans="1:6" ht="15" customHeight="1" x14ac:dyDescent="0.25">
      <c r="A120" s="10" t="s">
        <v>347</v>
      </c>
      <c r="B120" s="11"/>
      <c r="C120" s="11"/>
      <c r="D120" s="11"/>
      <c r="E120" s="11"/>
      <c r="F120" s="11"/>
    </row>
    <row r="121" spans="1:6" ht="15" customHeight="1" x14ac:dyDescent="0.25">
      <c r="A121" s="20" t="s">
        <v>348</v>
      </c>
      <c r="B121" s="22">
        <v>41.59</v>
      </c>
      <c r="C121" s="22">
        <v>42.08</v>
      </c>
      <c r="D121" s="22">
        <v>40.32</v>
      </c>
      <c r="E121" s="22">
        <v>24.87</v>
      </c>
      <c r="F121" s="22">
        <v>21.58</v>
      </c>
    </row>
    <row r="122" spans="1:6" ht="15" customHeight="1" x14ac:dyDescent="0.25">
      <c r="A122" s="10" t="s">
        <v>349</v>
      </c>
      <c r="B122" s="11"/>
      <c r="C122" s="11"/>
      <c r="D122" s="11"/>
      <c r="E122" s="11"/>
      <c r="F122" s="11"/>
    </row>
    <row r="123" spans="1:6" ht="15" customHeight="1" x14ac:dyDescent="0.25">
      <c r="A123" s="20" t="s">
        <v>350</v>
      </c>
      <c r="B123" s="22">
        <v>84.6</v>
      </c>
      <c r="C123" s="21">
        <v>100.17</v>
      </c>
      <c r="D123" s="21">
        <v>106.06</v>
      </c>
      <c r="E123" s="22">
        <v>81.48</v>
      </c>
      <c r="F123" s="22">
        <v>61.36</v>
      </c>
    </row>
    <row r="124" spans="1:6" ht="15" customHeight="1" x14ac:dyDescent="0.25">
      <c r="A124" s="10" t="s">
        <v>351</v>
      </c>
      <c r="B124" s="11"/>
      <c r="C124" s="11"/>
      <c r="D124" s="11"/>
      <c r="E124" s="11"/>
      <c r="F124" s="11"/>
    </row>
    <row r="125" spans="1:6" ht="15" customHeight="1" x14ac:dyDescent="0.25">
      <c r="A125" s="12" t="s">
        <v>352</v>
      </c>
      <c r="B125" s="14">
        <v>8.14</v>
      </c>
      <c r="C125" s="14">
        <v>8.14</v>
      </c>
      <c r="D125" s="14">
        <v>8.1300000000000008</v>
      </c>
      <c r="E125" s="14">
        <v>7.02</v>
      </c>
      <c r="F125" s="14">
        <v>7</v>
      </c>
    </row>
    <row r="126" spans="1:6" ht="15" customHeight="1" x14ac:dyDescent="0.25">
      <c r="A126" s="19" t="s">
        <v>73</v>
      </c>
      <c r="B126" s="14">
        <v>8.11</v>
      </c>
      <c r="C126" s="14">
        <v>8.11</v>
      </c>
      <c r="D126" s="14">
        <v>8.1300000000000008</v>
      </c>
      <c r="E126" s="14">
        <v>7.02</v>
      </c>
      <c r="F126" s="14">
        <v>7</v>
      </c>
    </row>
    <row r="127" spans="1:6" ht="15" customHeight="1" x14ac:dyDescent="0.25">
      <c r="A127" s="19" t="s">
        <v>353</v>
      </c>
      <c r="B127" s="14">
        <v>0.03</v>
      </c>
      <c r="C127" s="14">
        <v>0.03</v>
      </c>
      <c r="D127" s="15">
        <v>0</v>
      </c>
      <c r="E127" s="15">
        <v>0</v>
      </c>
      <c r="F127" s="15">
        <v>0</v>
      </c>
    </row>
    <row r="128" spans="1:6" ht="15" customHeight="1" x14ac:dyDescent="0.25">
      <c r="A128" s="12" t="s">
        <v>354</v>
      </c>
      <c r="B128" s="14">
        <v>8.14</v>
      </c>
      <c r="C128" s="14">
        <v>8.14</v>
      </c>
      <c r="D128" s="14">
        <v>8.1300000000000008</v>
      </c>
      <c r="E128" s="14">
        <v>7.02</v>
      </c>
      <c r="F128" s="14">
        <v>7</v>
      </c>
    </row>
    <row r="129" spans="1:6" ht="15" customHeight="1" x14ac:dyDescent="0.25">
      <c r="A129" s="19" t="s">
        <v>355</v>
      </c>
      <c r="B129" s="14">
        <v>8.11</v>
      </c>
      <c r="C129" s="14">
        <v>8.11</v>
      </c>
      <c r="D129" s="14">
        <v>8.1300000000000008</v>
      </c>
      <c r="E129" s="14">
        <v>7.02</v>
      </c>
      <c r="F129" s="14">
        <v>7</v>
      </c>
    </row>
    <row r="130" spans="1:6" ht="15" customHeight="1" x14ac:dyDescent="0.25">
      <c r="A130" s="19" t="s">
        <v>356</v>
      </c>
      <c r="B130" s="14">
        <v>0.03</v>
      </c>
      <c r="C130" s="14">
        <v>0.03</v>
      </c>
      <c r="D130" s="15">
        <v>0</v>
      </c>
      <c r="E130" s="15">
        <v>0</v>
      </c>
      <c r="F130" s="15">
        <v>0</v>
      </c>
    </row>
    <row r="131" spans="1:6" ht="15" customHeight="1" x14ac:dyDescent="0.25">
      <c r="A131" s="10" t="s">
        <v>357</v>
      </c>
      <c r="B131" s="11"/>
      <c r="C131" s="11"/>
      <c r="D131" s="11"/>
      <c r="E131" s="11"/>
      <c r="F131" s="11"/>
    </row>
    <row r="132" spans="1:6" ht="15" customHeight="1" x14ac:dyDescent="0.25">
      <c r="A132" s="12" t="s">
        <v>358</v>
      </c>
      <c r="B132" s="14">
        <v>1</v>
      </c>
      <c r="C132" s="14">
        <v>1</v>
      </c>
      <c r="D132" s="14">
        <v>1</v>
      </c>
      <c r="E132" s="14">
        <v>1</v>
      </c>
      <c r="F132" s="14">
        <v>1</v>
      </c>
    </row>
    <row r="133" spans="1:6" ht="15" customHeight="1" x14ac:dyDescent="0.25">
      <c r="A133" s="10" t="s">
        <v>359</v>
      </c>
      <c r="B133" s="11"/>
      <c r="C133" s="11"/>
      <c r="D133" s="11"/>
      <c r="E133" s="11"/>
      <c r="F133" s="11"/>
    </row>
    <row r="134" spans="1:6" ht="15" customHeight="1" x14ac:dyDescent="0.25">
      <c r="A134" s="12" t="s">
        <v>360</v>
      </c>
      <c r="B134" s="14">
        <v>3.26</v>
      </c>
      <c r="C134" s="14">
        <v>4.22</v>
      </c>
      <c r="D134" s="14">
        <v>4.78</v>
      </c>
      <c r="E134" s="14">
        <v>4.62</v>
      </c>
      <c r="F134" s="14">
        <v>4.0999999999999996</v>
      </c>
    </row>
    <row r="135" spans="1:6" ht="15" customHeight="1" x14ac:dyDescent="0.25">
      <c r="A135" s="19" t="s">
        <v>361</v>
      </c>
      <c r="B135" s="14">
        <v>3.26</v>
      </c>
      <c r="C135" s="14">
        <v>4.22</v>
      </c>
      <c r="D135" s="14">
        <v>4.78</v>
      </c>
      <c r="E135" s="14">
        <v>4.62</v>
      </c>
      <c r="F135" s="14">
        <v>4.0999999999999996</v>
      </c>
    </row>
    <row r="136" spans="1:6" ht="15" customHeight="1" x14ac:dyDescent="0.25">
      <c r="A136" s="19" t="s">
        <v>362</v>
      </c>
      <c r="B136" s="14">
        <v>8.42</v>
      </c>
      <c r="C136" s="14">
        <v>11.12</v>
      </c>
      <c r="D136" s="14">
        <v>11.58</v>
      </c>
      <c r="E136" s="14">
        <v>9.36</v>
      </c>
      <c r="F136" s="14">
        <v>6.78</v>
      </c>
    </row>
    <row r="137" spans="1:6" ht="15" customHeight="1" x14ac:dyDescent="0.25">
      <c r="A137" s="23" t="s">
        <v>363</v>
      </c>
      <c r="B137" s="14">
        <v>8.42</v>
      </c>
      <c r="C137" s="14">
        <v>11.12</v>
      </c>
      <c r="D137" s="14">
        <v>11.58</v>
      </c>
      <c r="E137" s="14">
        <v>9.36</v>
      </c>
      <c r="F137" s="14">
        <v>6.78</v>
      </c>
    </row>
    <row r="138" spans="1:6" ht="15" customHeight="1" x14ac:dyDescent="0.25">
      <c r="A138" s="19" t="s">
        <v>364</v>
      </c>
      <c r="B138" s="14">
        <v>5.16</v>
      </c>
      <c r="C138" s="14">
        <v>6.9</v>
      </c>
      <c r="D138" s="14">
        <v>6.8</v>
      </c>
      <c r="E138" s="14">
        <v>4.74</v>
      </c>
      <c r="F138" s="14">
        <v>2.68</v>
      </c>
    </row>
    <row r="139" spans="1:6" ht="15" customHeight="1" x14ac:dyDescent="0.25">
      <c r="A139" s="23" t="s">
        <v>365</v>
      </c>
      <c r="B139" s="14">
        <v>5.16</v>
      </c>
      <c r="C139" s="14">
        <v>6.9</v>
      </c>
      <c r="D139" s="14">
        <v>6.8</v>
      </c>
      <c r="E139" s="14">
        <v>4.74</v>
      </c>
      <c r="F139" s="14">
        <v>2.68</v>
      </c>
    </row>
    <row r="140" spans="1:6" ht="15" customHeight="1" x14ac:dyDescent="0.25">
      <c r="A140" s="12" t="s">
        <v>366</v>
      </c>
      <c r="B140" s="14">
        <v>0.85</v>
      </c>
      <c r="C140" s="14">
        <v>1.26</v>
      </c>
      <c r="D140" s="14">
        <v>1.23</v>
      </c>
      <c r="E140" s="14">
        <v>0.87</v>
      </c>
      <c r="F140" s="14">
        <v>0.48</v>
      </c>
    </row>
    <row r="141" spans="1:6" ht="15" customHeight="1" x14ac:dyDescent="0.25">
      <c r="A141" s="19" t="s">
        <v>367</v>
      </c>
      <c r="B141" s="14">
        <v>5.93</v>
      </c>
      <c r="C141" s="14">
        <v>5.96</v>
      </c>
      <c r="D141" s="14">
        <v>5.19</v>
      </c>
      <c r="E141" s="14">
        <v>4.1399999999999997</v>
      </c>
      <c r="F141" s="14">
        <v>2.88</v>
      </c>
    </row>
    <row r="142" spans="1:6" ht="15" customHeight="1" x14ac:dyDescent="0.25">
      <c r="A142" s="19" t="s">
        <v>368</v>
      </c>
      <c r="B142" s="14">
        <v>5.08</v>
      </c>
      <c r="C142" s="14">
        <v>4.7</v>
      </c>
      <c r="D142" s="14">
        <v>3.96</v>
      </c>
      <c r="E142" s="14">
        <v>3.27</v>
      </c>
      <c r="F142" s="14">
        <v>2.4</v>
      </c>
    </row>
    <row r="143" spans="1:6" ht="15" customHeight="1" x14ac:dyDescent="0.25">
      <c r="A143" s="10" t="s">
        <v>369</v>
      </c>
      <c r="B143" s="11"/>
      <c r="C143" s="11"/>
      <c r="D143" s="11"/>
      <c r="E143" s="11"/>
      <c r="F143" s="11"/>
    </row>
    <row r="144" spans="1:6" ht="15" customHeight="1" x14ac:dyDescent="0.25">
      <c r="A144" s="12" t="s">
        <v>370</v>
      </c>
      <c r="B144" s="14">
        <v>3.37</v>
      </c>
      <c r="C144" s="14">
        <v>4.3</v>
      </c>
      <c r="D144" s="14">
        <v>4.84</v>
      </c>
      <c r="E144" s="14">
        <v>4.72</v>
      </c>
      <c r="F144" s="14">
        <v>4.17</v>
      </c>
    </row>
    <row r="145" spans="1:6" ht="15" customHeight="1" x14ac:dyDescent="0.25">
      <c r="A145" s="12" t="s">
        <v>371</v>
      </c>
      <c r="B145" s="14">
        <v>13.68</v>
      </c>
      <c r="C145" s="14">
        <v>13.05</v>
      </c>
      <c r="D145" s="14">
        <v>16.100000000000001</v>
      </c>
      <c r="E145" s="14">
        <v>18.489999999999998</v>
      </c>
      <c r="F145" s="14">
        <v>9.3000000000000007</v>
      </c>
    </row>
    <row r="146" spans="1:6" ht="15" customHeight="1" x14ac:dyDescent="0.25">
      <c r="A146" s="10" t="s">
        <v>372</v>
      </c>
      <c r="B146" s="11"/>
      <c r="C146" s="11"/>
      <c r="D146" s="11"/>
      <c r="E146" s="11"/>
      <c r="F146" s="11"/>
    </row>
    <row r="147" spans="1:6" ht="15" customHeight="1" x14ac:dyDescent="0.25">
      <c r="A147" s="12" t="s">
        <v>373</v>
      </c>
      <c r="B147" s="15">
        <v>0</v>
      </c>
      <c r="C147" s="15">
        <v>0</v>
      </c>
      <c r="D147" s="15">
        <v>0</v>
      </c>
      <c r="E147" s="15">
        <v>0</v>
      </c>
      <c r="F147" s="15">
        <v>0</v>
      </c>
    </row>
    <row r="148" spans="1:6" ht="15" customHeight="1" x14ac:dyDescent="0.25">
      <c r="A148" s="12" t="s">
        <v>374</v>
      </c>
      <c r="B148" s="14">
        <v>17.47</v>
      </c>
      <c r="C148" s="14">
        <v>22.14</v>
      </c>
      <c r="D148" s="14">
        <v>22.53</v>
      </c>
      <c r="E148" s="14">
        <v>20.58</v>
      </c>
      <c r="F148" s="14">
        <v>13.49</v>
      </c>
    </row>
    <row r="149" spans="1:6" ht="15" customHeight="1" x14ac:dyDescent="0.25">
      <c r="A149" s="19" t="s">
        <v>375</v>
      </c>
      <c r="B149" s="14">
        <v>14.9</v>
      </c>
      <c r="C149" s="14">
        <v>19.12</v>
      </c>
      <c r="D149" s="15"/>
      <c r="E149" s="15"/>
      <c r="F149" s="15"/>
    </row>
    <row r="150" spans="1:6" ht="15" customHeight="1" x14ac:dyDescent="0.25">
      <c r="A150" s="12" t="s">
        <v>376</v>
      </c>
      <c r="B150" s="14">
        <v>0.23</v>
      </c>
      <c r="C150" s="14">
        <v>0.02</v>
      </c>
      <c r="D150" s="14">
        <v>0.09</v>
      </c>
      <c r="E150" s="14">
        <v>0.11</v>
      </c>
      <c r="F150" s="14">
        <v>0.04</v>
      </c>
    </row>
    <row r="151" spans="1:6" ht="15" customHeight="1" x14ac:dyDescent="0.25">
      <c r="A151" s="12" t="s">
        <v>377</v>
      </c>
      <c r="B151" s="14">
        <v>0.05</v>
      </c>
      <c r="C151" s="14">
        <v>0.12</v>
      </c>
      <c r="D151" s="14">
        <v>0.44</v>
      </c>
      <c r="E151" s="14">
        <v>0.6</v>
      </c>
      <c r="F151" s="14">
        <v>1.49</v>
      </c>
    </row>
    <row r="152" spans="1:6" ht="15" customHeight="1" x14ac:dyDescent="0.25">
      <c r="A152" s="12" t="s">
        <v>378</v>
      </c>
      <c r="B152" s="14">
        <v>21.7</v>
      </c>
      <c r="C152" s="14">
        <v>32.29</v>
      </c>
      <c r="D152" s="14">
        <v>29.51</v>
      </c>
      <c r="E152" s="14">
        <v>22.27</v>
      </c>
      <c r="F152" s="14">
        <v>22.28</v>
      </c>
    </row>
    <row r="153" spans="1:6" ht="15" customHeight="1" x14ac:dyDescent="0.25">
      <c r="A153" s="19" t="s">
        <v>379</v>
      </c>
      <c r="B153" s="14">
        <v>11.33</v>
      </c>
      <c r="C153" s="14">
        <v>22.67</v>
      </c>
      <c r="D153" s="14">
        <v>29.51</v>
      </c>
      <c r="E153" s="14">
        <v>22.27</v>
      </c>
      <c r="F153" s="14">
        <v>22.28</v>
      </c>
    </row>
    <row r="154" spans="1:6" ht="15" customHeight="1" x14ac:dyDescent="0.25">
      <c r="A154" s="19" t="s">
        <v>380</v>
      </c>
      <c r="B154" s="14">
        <v>10.37</v>
      </c>
      <c r="C154" s="14">
        <v>9.6300000000000008</v>
      </c>
      <c r="D154" s="15"/>
      <c r="E154" s="15"/>
      <c r="F154" s="15"/>
    </row>
    <row r="155" spans="1:6" ht="15" customHeight="1" x14ac:dyDescent="0.25">
      <c r="A155" s="12" t="s">
        <v>381</v>
      </c>
      <c r="B155" s="14">
        <v>1.02</v>
      </c>
      <c r="C155" s="14">
        <v>1.42</v>
      </c>
      <c r="D155" s="15"/>
      <c r="E155" s="15"/>
      <c r="F155" s="15"/>
    </row>
    <row r="156" spans="1:6" ht="15" customHeight="1" x14ac:dyDescent="0.25">
      <c r="A156" s="10" t="s">
        <v>382</v>
      </c>
      <c r="B156" s="11"/>
      <c r="C156" s="11"/>
      <c r="D156" s="11"/>
      <c r="E156" s="11"/>
      <c r="F156" s="11"/>
    </row>
    <row r="157" spans="1:6" ht="15" customHeight="1" x14ac:dyDescent="0.25">
      <c r="A157" s="12" t="s">
        <v>383</v>
      </c>
      <c r="B157" s="16">
        <v>-6.65</v>
      </c>
      <c r="C157" s="16">
        <v>-15.97</v>
      </c>
      <c r="D157" s="16">
        <v>-20.22</v>
      </c>
      <c r="E157" s="16">
        <v>-1.91</v>
      </c>
      <c r="F157" s="16">
        <v>-12.35</v>
      </c>
    </row>
    <row r="158" spans="1:6" ht="15" customHeight="1" x14ac:dyDescent="0.25">
      <c r="A158" s="12" t="s">
        <v>46</v>
      </c>
      <c r="B158" s="14">
        <v>13.68</v>
      </c>
      <c r="C158" s="14">
        <v>13.05</v>
      </c>
      <c r="D158" s="14">
        <v>16.100000000000001</v>
      </c>
      <c r="E158" s="14">
        <v>18.489999999999998</v>
      </c>
      <c r="F158" s="14">
        <v>9.3000000000000007</v>
      </c>
    </row>
    <row r="159" spans="1:6" ht="15" customHeight="1" x14ac:dyDescent="0.25">
      <c r="A159" s="12" t="s">
        <v>384</v>
      </c>
      <c r="B159" s="14">
        <v>2.5</v>
      </c>
      <c r="C159" s="14">
        <v>2.5</v>
      </c>
      <c r="D159" s="15"/>
      <c r="E159" s="15"/>
      <c r="F159" s="15"/>
    </row>
    <row r="160" spans="1:6" ht="15" customHeight="1" x14ac:dyDescent="0.25">
      <c r="A160" s="10" t="s">
        <v>240</v>
      </c>
      <c r="B160" s="11"/>
      <c r="C160" s="11"/>
      <c r="D160" s="11"/>
      <c r="E160" s="11"/>
      <c r="F160" s="11"/>
    </row>
    <row r="161" spans="1:6" ht="15" customHeight="1" x14ac:dyDescent="0.25">
      <c r="A161" s="12" t="s">
        <v>385</v>
      </c>
      <c r="B161" s="14">
        <v>0.97</v>
      </c>
      <c r="C161" s="14">
        <v>1.31</v>
      </c>
      <c r="D161" s="15"/>
      <c r="E161" s="15"/>
      <c r="F161" s="15"/>
    </row>
    <row r="162" spans="1:6" ht="15" customHeight="1" x14ac:dyDescent="0.25">
      <c r="A162" s="12" t="s">
        <v>386</v>
      </c>
      <c r="B162" s="16">
        <v>-11.03</v>
      </c>
      <c r="C162" s="16">
        <v>-14.12</v>
      </c>
      <c r="D162" s="16">
        <v>-12.46</v>
      </c>
      <c r="E162" s="16">
        <v>-7.54</v>
      </c>
      <c r="F162" s="16">
        <v>-13.35</v>
      </c>
    </row>
    <row r="163" spans="1:6" ht="15" customHeight="1" x14ac:dyDescent="0.25">
      <c r="A163" s="12" t="s">
        <v>387</v>
      </c>
      <c r="B163" s="14">
        <v>32.24</v>
      </c>
      <c r="C163" s="14">
        <v>38.5</v>
      </c>
      <c r="D163" s="14">
        <v>37.72</v>
      </c>
      <c r="E163" s="14">
        <v>32.44</v>
      </c>
      <c r="F163" s="14">
        <v>20.6</v>
      </c>
    </row>
    <row r="164" spans="1:6" ht="15" customHeight="1" x14ac:dyDescent="0.25">
      <c r="A164" s="12" t="s">
        <v>388</v>
      </c>
      <c r="B164" s="14">
        <v>20.329999999999998</v>
      </c>
      <c r="C164" s="14">
        <v>29.02</v>
      </c>
      <c r="D164" s="14">
        <v>36.32</v>
      </c>
      <c r="E164" s="14">
        <v>20.39</v>
      </c>
      <c r="F164" s="14">
        <v>21.66</v>
      </c>
    </row>
    <row r="165" spans="1:6" ht="15" customHeight="1" x14ac:dyDescent="0.25">
      <c r="A165" s="12" t="s">
        <v>86</v>
      </c>
      <c r="B165" s="14">
        <v>20.329999999999998</v>
      </c>
      <c r="C165" s="14">
        <v>29.02</v>
      </c>
      <c r="D165" s="14">
        <v>36.32</v>
      </c>
      <c r="E165" s="14">
        <v>20.39</v>
      </c>
      <c r="F165" s="14">
        <v>21.66</v>
      </c>
    </row>
    <row r="166" spans="1:6" ht="15" customHeight="1" x14ac:dyDescent="0.25">
      <c r="A166" s="12" t="s">
        <v>389</v>
      </c>
      <c r="B166" s="14">
        <v>13.68</v>
      </c>
      <c r="C166" s="14">
        <v>13.05</v>
      </c>
      <c r="D166" s="14">
        <v>16.100000000000001</v>
      </c>
      <c r="E166" s="14">
        <v>18.489999999999998</v>
      </c>
      <c r="F166" s="14">
        <v>9.3000000000000007</v>
      </c>
    </row>
    <row r="167" spans="1:6" ht="15" customHeight="1" x14ac:dyDescent="0.25">
      <c r="A167" s="12" t="s">
        <v>390</v>
      </c>
      <c r="B167" s="15">
        <v>0</v>
      </c>
      <c r="C167" s="15">
        <v>0</v>
      </c>
      <c r="D167" s="15">
        <v>0</v>
      </c>
      <c r="E167" s="14">
        <v>0.01</v>
      </c>
      <c r="F167" s="14">
        <v>0.1</v>
      </c>
    </row>
    <row r="168" spans="1:6" ht="15" customHeight="1" x14ac:dyDescent="0.25">
      <c r="A168" s="12" t="s">
        <v>391</v>
      </c>
      <c r="B168" s="14">
        <v>34.94</v>
      </c>
      <c r="C168" s="14">
        <v>26.11</v>
      </c>
      <c r="D168" s="14">
        <v>20.11</v>
      </c>
      <c r="E168" s="14">
        <v>22.96</v>
      </c>
      <c r="F168" s="14">
        <v>9.2200000000000006</v>
      </c>
    </row>
    <row r="169" spans="1:6" ht="15" customHeight="1" x14ac:dyDescent="0.25">
      <c r="A169" s="12" t="s">
        <v>392</v>
      </c>
      <c r="B169" s="14">
        <v>34.94</v>
      </c>
      <c r="C169" s="14">
        <v>26.11</v>
      </c>
      <c r="D169" s="14">
        <v>20.11</v>
      </c>
      <c r="E169" s="14">
        <v>22.96</v>
      </c>
      <c r="F169" s="14">
        <v>9.2200000000000006</v>
      </c>
    </row>
    <row r="170" spans="1:6" ht="15" customHeight="1" x14ac:dyDescent="0.25">
      <c r="A170" s="12" t="s">
        <v>393</v>
      </c>
      <c r="B170" s="14">
        <v>1</v>
      </c>
      <c r="C170" s="14">
        <v>1.1399999999999999</v>
      </c>
      <c r="D170" s="14">
        <v>1.42</v>
      </c>
      <c r="E170" s="14">
        <v>0.88</v>
      </c>
      <c r="F170" s="14">
        <v>0.64</v>
      </c>
    </row>
    <row r="171" spans="1:6" ht="15" customHeight="1" x14ac:dyDescent="0.25">
      <c r="A171" s="12" t="s">
        <v>394</v>
      </c>
      <c r="B171" s="14">
        <v>41.59</v>
      </c>
      <c r="C171" s="14">
        <v>42.08</v>
      </c>
      <c r="D171" s="14">
        <v>40.32</v>
      </c>
      <c r="E171" s="14">
        <v>24.87</v>
      </c>
      <c r="F171" s="14">
        <v>21.58</v>
      </c>
    </row>
    <row r="172" spans="1:6" ht="15" customHeight="1" x14ac:dyDescent="0.25">
      <c r="A172" s="12" t="s">
        <v>395</v>
      </c>
      <c r="B172" s="14">
        <v>2.0499999999999998</v>
      </c>
      <c r="C172" s="14">
        <v>1.19</v>
      </c>
      <c r="D172" s="16">
        <v>-0.8</v>
      </c>
      <c r="E172" s="16">
        <v>-10.039999999999999</v>
      </c>
      <c r="F172" s="14">
        <v>0.08</v>
      </c>
    </row>
    <row r="173" spans="1:6" ht="15" customHeight="1" x14ac:dyDescent="0.25">
      <c r="A173" s="12" t="s">
        <v>396</v>
      </c>
      <c r="B173" s="14">
        <v>2.0499999999999998</v>
      </c>
      <c r="C173" s="14">
        <v>1.19</v>
      </c>
      <c r="D173" s="16">
        <v>-0.8</v>
      </c>
      <c r="E173" s="16">
        <v>-10.039999999999999</v>
      </c>
      <c r="F173" s="14">
        <v>0.08</v>
      </c>
    </row>
    <row r="174" spans="1:6" ht="15" customHeight="1" x14ac:dyDescent="0.25">
      <c r="A174" s="12" t="s">
        <v>397</v>
      </c>
      <c r="B174" s="14">
        <v>55.28</v>
      </c>
      <c r="C174" s="14">
        <v>55.13</v>
      </c>
      <c r="D174" s="14">
        <v>56.42</v>
      </c>
      <c r="E174" s="14">
        <v>43.35</v>
      </c>
      <c r="F174" s="14">
        <v>30.88</v>
      </c>
    </row>
    <row r="175" spans="1:6" ht="15" customHeight="1" x14ac:dyDescent="0.25">
      <c r="A175" s="12" t="s">
        <v>398</v>
      </c>
      <c r="B175" s="14">
        <v>55.28</v>
      </c>
      <c r="C175" s="14">
        <v>55.13</v>
      </c>
      <c r="D175" s="14">
        <v>56.42</v>
      </c>
      <c r="E175" s="14">
        <v>43.35</v>
      </c>
      <c r="F175" s="14">
        <v>30.88</v>
      </c>
    </row>
    <row r="176" spans="1:6" ht="15" customHeight="1" x14ac:dyDescent="0.25">
      <c r="A176" s="12" t="s">
        <v>399</v>
      </c>
      <c r="B176" s="14">
        <v>53.35</v>
      </c>
      <c r="C176" s="14">
        <v>61.45</v>
      </c>
      <c r="D176" s="14">
        <v>71.239999999999995</v>
      </c>
      <c r="E176" s="14">
        <v>53.92</v>
      </c>
      <c r="F176" s="14">
        <v>34.82</v>
      </c>
    </row>
    <row r="177" spans="1:6" ht="15" customHeight="1" x14ac:dyDescent="0.25">
      <c r="A177" s="12" t="s">
        <v>400</v>
      </c>
      <c r="B177" s="14">
        <v>12.01</v>
      </c>
      <c r="C177" s="14">
        <v>13.9</v>
      </c>
      <c r="D177" s="14">
        <v>15.36</v>
      </c>
      <c r="E177" s="14">
        <v>12.41</v>
      </c>
      <c r="F177" s="14">
        <v>7.4</v>
      </c>
    </row>
    <row r="178" spans="1:6" ht="15" customHeight="1" x14ac:dyDescent="0.25">
      <c r="A178" s="12" t="s">
        <v>401</v>
      </c>
      <c r="B178" s="14">
        <v>0.97</v>
      </c>
      <c r="C178" s="14">
        <v>1.31</v>
      </c>
      <c r="D178" s="15"/>
      <c r="E178" s="15"/>
      <c r="F178" s="15"/>
    </row>
    <row r="179" spans="1:6" ht="15" customHeight="1" x14ac:dyDescent="0.25">
      <c r="A179" s="12" t="s">
        <v>402</v>
      </c>
      <c r="B179" s="14">
        <v>9.3000000000000007</v>
      </c>
      <c r="C179" s="14">
        <v>14.9</v>
      </c>
      <c r="D179" s="14">
        <v>23.86</v>
      </c>
      <c r="E179" s="14">
        <v>12.86</v>
      </c>
      <c r="F179" s="14">
        <v>8.31</v>
      </c>
    </row>
    <row r="180" spans="1:6" ht="15" customHeight="1" x14ac:dyDescent="0.25">
      <c r="A180" s="12" t="s">
        <v>403</v>
      </c>
      <c r="B180" s="16">
        <v>-11.03</v>
      </c>
      <c r="C180" s="16">
        <v>-14.12</v>
      </c>
      <c r="D180" s="16">
        <v>-12.46</v>
      </c>
      <c r="E180" s="16">
        <v>-7.54</v>
      </c>
      <c r="F180" s="16">
        <v>-13.35</v>
      </c>
    </row>
    <row r="181" spans="1:6" ht="15" customHeight="1" x14ac:dyDescent="0.25">
      <c r="A181" s="12" t="s">
        <v>404</v>
      </c>
      <c r="B181" s="14">
        <v>10.32</v>
      </c>
      <c r="C181" s="14">
        <v>16.23</v>
      </c>
      <c r="D181" s="14">
        <v>23.97</v>
      </c>
      <c r="E181" s="14">
        <v>12.87</v>
      </c>
      <c r="F181" s="14">
        <v>8.34</v>
      </c>
    </row>
    <row r="182" spans="1:6" ht="15" customHeight="1" x14ac:dyDescent="0.25">
      <c r="A182" s="12" t="s">
        <v>405</v>
      </c>
      <c r="B182" s="14">
        <v>41.59</v>
      </c>
      <c r="C182" s="14">
        <v>42.08</v>
      </c>
      <c r="D182" s="14">
        <v>40.32</v>
      </c>
      <c r="E182" s="14">
        <v>24.87</v>
      </c>
      <c r="F182" s="14">
        <v>21.58</v>
      </c>
    </row>
    <row r="183" spans="1:6" ht="15" customHeight="1" x14ac:dyDescent="0.25">
      <c r="A183" s="10" t="s">
        <v>406</v>
      </c>
      <c r="B183" s="11"/>
      <c r="C183" s="11"/>
      <c r="D183" s="11"/>
      <c r="E183" s="11"/>
      <c r="F183" s="11"/>
    </row>
    <row r="184" spans="1:6" ht="15" customHeight="1" x14ac:dyDescent="0.25">
      <c r="A184" s="12" t="s">
        <v>407</v>
      </c>
      <c r="B184" s="13">
        <v>5784</v>
      </c>
      <c r="C184" s="13">
        <v>6482</v>
      </c>
      <c r="D184" s="13">
        <v>6147</v>
      </c>
      <c r="E184" s="13">
        <v>6056</v>
      </c>
      <c r="F184" s="13">
        <v>6365</v>
      </c>
    </row>
    <row r="185" spans="1:6" ht="15" customHeight="1" x14ac:dyDescent="0.25">
      <c r="A185" s="10" t="s">
        <v>247</v>
      </c>
      <c r="B185" s="11"/>
      <c r="C185" s="11"/>
      <c r="D185" s="11"/>
      <c r="E185" s="11"/>
      <c r="F185" s="11"/>
    </row>
    <row r="186" spans="1:6" ht="15" customHeight="1" x14ac:dyDescent="0.25">
      <c r="A186" s="12" t="s">
        <v>408</v>
      </c>
      <c r="B186" s="13">
        <v>942</v>
      </c>
      <c r="C186" s="13">
        <v>1007</v>
      </c>
      <c r="D186" s="13">
        <v>1045</v>
      </c>
      <c r="E186" s="13">
        <v>885</v>
      </c>
      <c r="F186" s="13">
        <v>676</v>
      </c>
    </row>
    <row r="187" spans="1:6" ht="15" customHeight="1" x14ac:dyDescent="0.25">
      <c r="A187" s="12" t="s">
        <v>409</v>
      </c>
      <c r="B187" s="13">
        <v>942</v>
      </c>
      <c r="C187" s="13">
        <v>1007</v>
      </c>
      <c r="D187" s="13">
        <v>1045</v>
      </c>
      <c r="E187" s="13">
        <v>885</v>
      </c>
      <c r="F187" s="13">
        <v>676</v>
      </c>
    </row>
  </sheetData>
  <mergeCells count="25">
    <mergeCell ref="F12"/>
    <mergeCell ref="F13"/>
    <mergeCell ref="F14"/>
    <mergeCell ref="F15"/>
    <mergeCell ref="D12"/>
    <mergeCell ref="D13"/>
    <mergeCell ref="D14"/>
    <mergeCell ref="D15"/>
    <mergeCell ref="E12"/>
    <mergeCell ref="E13"/>
    <mergeCell ref="E14"/>
    <mergeCell ref="E15"/>
    <mergeCell ref="B12"/>
    <mergeCell ref="B13"/>
    <mergeCell ref="B14"/>
    <mergeCell ref="B15"/>
    <mergeCell ref="C12"/>
    <mergeCell ref="C13"/>
    <mergeCell ref="C14"/>
    <mergeCell ref="C15"/>
    <mergeCell ref="B11"/>
    <mergeCell ref="C11"/>
    <mergeCell ref="D11"/>
    <mergeCell ref="E11"/>
    <mergeCell ref="F11"/>
  </mergeCells>
  <pageMargins left="0.5" right="0.5" top="1" bottom="1" header="0.5" footer="0.75"/>
  <pageSetup fitToHeigh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DCF</vt:lpstr>
      <vt:lpstr>Cash Flow</vt:lpstr>
      <vt:lpstr>Valuation</vt:lpstr>
      <vt:lpstr>Financial Summary</vt:lpstr>
      <vt:lpstr>Income Statement</vt:lpstr>
      <vt:lpstr>Balance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Juuso Knuutinen</cp:lastModifiedBy>
  <dcterms:created xsi:type="dcterms:W3CDTF">2025-07-22T07:18:33Z</dcterms:created>
  <dcterms:modified xsi:type="dcterms:W3CDTF">2025-07-22T09:55:56Z</dcterms:modified>
</cp:coreProperties>
</file>